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queryTables/queryTable16.xml" ContentType="application/vnd.openxmlformats-officedocument.spreadsheetml.query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34"/>
  </bookViews>
  <sheets>
    <sheet name="BuildingSummary" sheetId="8" r:id="rId1"/>
    <sheet name="ZoneSummary" sheetId="10" r:id="rId2"/>
    <sheet name="LocationSummary" sheetId="7" r:id="rId3"/>
    <sheet name="Miami" sheetId="38" state="veryHidden" r:id="rId4"/>
    <sheet name="Houston" sheetId="37" state="veryHidden" r:id="rId5"/>
    <sheet name="Phoenix" sheetId="36" state="veryHidden" r:id="rId6"/>
    <sheet name="Atlanta" sheetId="35" state="veryHidden" r:id="rId7"/>
    <sheet name="LosAngeles" sheetId="34" state="veryHidden" r:id="rId8"/>
    <sheet name="LasVegas" sheetId="33" state="veryHidden" r:id="rId9"/>
    <sheet name="SanFrancisco" sheetId="32" state="veryHidden" r:id="rId10"/>
    <sheet name="Baltimore" sheetId="31" state="veryHidden" r:id="rId11"/>
    <sheet name="Albuquerque" sheetId="30" state="veryHidden" r:id="rId12"/>
    <sheet name="Seattle" sheetId="29" state="veryHidden" r:id="rId13"/>
    <sheet name="Chicago" sheetId="28" state="veryHidden" r:id="rId14"/>
    <sheet name="Boulder" sheetId="27" state="veryHidden" r:id="rId15"/>
    <sheet name="Minneapolis" sheetId="26" state="veryHidden" r:id="rId16"/>
    <sheet name="Helena" sheetId="25" state="veryHidden" r:id="rId17"/>
    <sheet name="Duluth" sheetId="24" state="veryHidden" r:id="rId18"/>
    <sheet name="Fairbanks" sheetId="23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9" r:id="rId24"/>
    <sheet name="Carbon" sheetId="22" r:id="rId25"/>
    <sheet name="Schedules" sheetId="2" r:id="rId26"/>
    <sheet name="LghtSch" sheetId="12" r:id="rId27"/>
    <sheet name="EqpSch" sheetId="13" r:id="rId28"/>
    <sheet name="GasEquipSch" sheetId="14" r:id="rId29"/>
    <sheet name="OccSch" sheetId="21" r:id="rId30"/>
    <sheet name="HeatSch" sheetId="15" r:id="rId31"/>
    <sheet name="CoolSch" sheetId="16" r:id="rId32"/>
    <sheet name="HeatSchKitchen" sheetId="19" r:id="rId33"/>
    <sheet name="CoolSchKitchen" sheetId="20" r:id="rId34"/>
  </sheets>
  <definedNames>
    <definedName name="ffrest01miami" localSheetId="3">Miami!$A$1:$S$122</definedName>
    <definedName name="ffrest02houston" localSheetId="4">Houston!$A$1:$S$122</definedName>
    <definedName name="ffrest03phoenix" localSheetId="5">Phoenix!$A$1:$S$122</definedName>
    <definedName name="ffrest04atlanta" localSheetId="6">Atlanta!$A$1:$S$122</definedName>
    <definedName name="ffrest05losangeles" localSheetId="7">LosAngeles!$A$1:$S$122</definedName>
    <definedName name="ffrest06lasvegas" localSheetId="8">LasVegas!$A$1:$S$122</definedName>
    <definedName name="ffrest07sanfrancisco" localSheetId="9">SanFrancisco!$A$1:$S$122</definedName>
    <definedName name="ffrest08baltimore" localSheetId="10">Baltimore!$A$1:$S$122</definedName>
    <definedName name="ffrest09albuquerque" localSheetId="11">Albuquerque!$A$1:$S$122</definedName>
    <definedName name="ffrest10seattle" localSheetId="12">Seattle!$A$1:$S$122</definedName>
    <definedName name="ffrest11chicago" localSheetId="13">Chicago!$A$1:$S$122</definedName>
    <definedName name="ffrest12boulder" localSheetId="14">Boulder!$A$1:$S$122</definedName>
    <definedName name="ffrest13minneapolis" localSheetId="15">Minneapolis!$A$1:$S$122</definedName>
    <definedName name="ffrest14helena" localSheetId="16">Helena!$A$1:$S$122</definedName>
    <definedName name="ffrest15duluth" localSheetId="17">Duluth!$A$1:$S$122</definedName>
    <definedName name="ffrest16fairbanks" localSheetId="18">Fairbanks!$A$1:$S$122</definedName>
    <definedName name="_xlnm.Print_Area" localSheetId="25">Schedules!$A$1:$AB$100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</definedNames>
  <calcPr calcId="125725"/>
</workbook>
</file>

<file path=xl/calcChain.xml><?xml version="1.0" encoding="utf-8"?>
<calcChain xmlns="http://schemas.openxmlformats.org/spreadsheetml/2006/main">
  <c r="B43" i="7"/>
  <c r="B42"/>
  <c r="R223" l="1"/>
  <c r="Q223"/>
  <c r="P223"/>
  <c r="O223"/>
  <c r="N223"/>
  <c r="M223"/>
  <c r="L223"/>
  <c r="K223"/>
  <c r="J223"/>
  <c r="I223"/>
  <c r="G223"/>
  <c r="F223"/>
  <c r="E223"/>
  <c r="D223"/>
  <c r="C223"/>
  <c r="R229"/>
  <c r="Q229"/>
  <c r="P229"/>
  <c r="O229"/>
  <c r="N229"/>
  <c r="M229"/>
  <c r="L229"/>
  <c r="K229"/>
  <c r="J229"/>
  <c r="I229"/>
  <c r="G229"/>
  <c r="F229"/>
  <c r="E229"/>
  <c r="D229"/>
  <c r="C229"/>
  <c r="R228"/>
  <c r="Q228"/>
  <c r="P228"/>
  <c r="O228"/>
  <c r="N228"/>
  <c r="M228"/>
  <c r="L228"/>
  <c r="K228"/>
  <c r="J228"/>
  <c r="I228"/>
  <c r="G228"/>
  <c r="F228"/>
  <c r="E228"/>
  <c r="D228"/>
  <c r="C228"/>
  <c r="R227"/>
  <c r="Q227"/>
  <c r="P227"/>
  <c r="O227"/>
  <c r="N227"/>
  <c r="M227"/>
  <c r="L227"/>
  <c r="K227"/>
  <c r="J227"/>
  <c r="I227"/>
  <c r="G227"/>
  <c r="F227"/>
  <c r="E227"/>
  <c r="D227"/>
  <c r="C227"/>
  <c r="R226"/>
  <c r="Q226"/>
  <c r="P226"/>
  <c r="O226"/>
  <c r="N226"/>
  <c r="M226"/>
  <c r="L226"/>
  <c r="K226"/>
  <c r="J226"/>
  <c r="I226"/>
  <c r="G226"/>
  <c r="F226"/>
  <c r="E226"/>
  <c r="D226"/>
  <c r="C226"/>
  <c r="R225"/>
  <c r="Q225"/>
  <c r="P225"/>
  <c r="O225"/>
  <c r="N225"/>
  <c r="M225"/>
  <c r="L225"/>
  <c r="K225"/>
  <c r="J225"/>
  <c r="I225"/>
  <c r="G225"/>
  <c r="F225"/>
  <c r="E225"/>
  <c r="D225"/>
  <c r="C225"/>
  <c r="R224"/>
  <c r="Q224"/>
  <c r="P224"/>
  <c r="O224"/>
  <c r="N224"/>
  <c r="M224"/>
  <c r="L224"/>
  <c r="K224"/>
  <c r="J224"/>
  <c r="I224"/>
  <c r="G224"/>
  <c r="F224"/>
  <c r="E224"/>
  <c r="D224"/>
  <c r="C224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57"/>
  <c r="Q57"/>
  <c r="P57"/>
  <c r="O57"/>
  <c r="N57"/>
  <c r="M57"/>
  <c r="L57"/>
  <c r="K57"/>
  <c r="J57"/>
  <c r="I57"/>
  <c r="H57"/>
  <c r="G57"/>
  <c r="F57"/>
  <c r="E57"/>
  <c r="D57"/>
  <c r="C57"/>
  <c r="R55"/>
  <c r="Q55"/>
  <c r="P55"/>
  <c r="O55"/>
  <c r="N55"/>
  <c r="M55"/>
  <c r="L55"/>
  <c r="K55"/>
  <c r="J55"/>
  <c r="I55"/>
  <c r="H55"/>
  <c r="G55"/>
  <c r="F55"/>
  <c r="E55"/>
  <c r="D55"/>
  <c r="C55"/>
  <c r="R54"/>
  <c r="Q54"/>
  <c r="P54"/>
  <c r="O54"/>
  <c r="N54"/>
  <c r="M54"/>
  <c r="L54"/>
  <c r="K54"/>
  <c r="J54"/>
  <c r="I54"/>
  <c r="H54"/>
  <c r="G54"/>
  <c r="F54"/>
  <c r="E54"/>
  <c r="D54"/>
  <c r="C54"/>
  <c r="R52"/>
  <c r="Q52"/>
  <c r="P52"/>
  <c r="O52"/>
  <c r="N52"/>
  <c r="M52"/>
  <c r="L52"/>
  <c r="K52"/>
  <c r="J52"/>
  <c r="I52"/>
  <c r="H52"/>
  <c r="G52"/>
  <c r="F52"/>
  <c r="E52"/>
  <c r="D52"/>
  <c r="C52"/>
  <c r="R51"/>
  <c r="Q51"/>
  <c r="P51"/>
  <c r="O51"/>
  <c r="N51"/>
  <c r="M51"/>
  <c r="L51"/>
  <c r="K51"/>
  <c r="J51"/>
  <c r="I51"/>
  <c r="H51"/>
  <c r="G51"/>
  <c r="F51"/>
  <c r="E51"/>
  <c r="D51"/>
  <c r="C51"/>
  <c r="R37"/>
  <c r="Q37"/>
  <c r="P37"/>
  <c r="O37"/>
  <c r="N37"/>
  <c r="M37"/>
  <c r="L37"/>
  <c r="K37"/>
  <c r="J37"/>
  <c r="I37"/>
  <c r="H37"/>
  <c r="G37"/>
  <c r="F37"/>
  <c r="E37"/>
  <c r="D37"/>
  <c r="R33"/>
  <c r="Q33"/>
  <c r="P33"/>
  <c r="O33"/>
  <c r="N33"/>
  <c r="M33"/>
  <c r="L33"/>
  <c r="K33"/>
  <c r="J33"/>
  <c r="I33"/>
  <c r="H33"/>
  <c r="G33"/>
  <c r="F33"/>
  <c r="E33"/>
  <c r="D33"/>
  <c r="C37"/>
  <c r="C33"/>
  <c r="R221"/>
  <c r="R220"/>
  <c r="R219"/>
  <c r="R218"/>
  <c r="R189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40"/>
  <c r="R139"/>
  <c r="R138"/>
  <c r="R137"/>
  <c r="R136"/>
  <c r="R135"/>
  <c r="R134"/>
  <c r="R133"/>
  <c r="R132"/>
  <c r="R131"/>
  <c r="R130"/>
  <c r="R129"/>
  <c r="R128"/>
  <c r="R127"/>
  <c r="R126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74"/>
  <c r="R73"/>
  <c r="R72"/>
  <c r="R71"/>
  <c r="R70"/>
  <c r="R69"/>
  <c r="R68"/>
  <c r="R67"/>
  <c r="R66"/>
  <c r="R65"/>
  <c r="R64"/>
  <c r="R63"/>
  <c r="R62"/>
  <c r="R61"/>
  <c r="R60"/>
  <c r="R48"/>
  <c r="R47"/>
  <c r="R46"/>
  <c r="R45"/>
  <c r="R40"/>
  <c r="R39"/>
  <c r="R36"/>
  <c r="R32"/>
  <c r="R30"/>
  <c r="R29"/>
  <c r="R25"/>
  <c r="R17"/>
  <c r="R16"/>
  <c r="R15"/>
  <c r="R13"/>
  <c r="R10"/>
  <c r="Q221"/>
  <c r="Q220"/>
  <c r="Q219"/>
  <c r="Q218"/>
  <c r="Q189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40"/>
  <c r="Q139"/>
  <c r="Q138"/>
  <c r="Q137"/>
  <c r="Q136"/>
  <c r="Q135"/>
  <c r="Q134"/>
  <c r="Q133"/>
  <c r="Q132"/>
  <c r="Q131"/>
  <c r="Q130"/>
  <c r="Q129"/>
  <c r="Q128"/>
  <c r="Q127"/>
  <c r="Q126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74"/>
  <c r="Q73"/>
  <c r="Q72"/>
  <c r="Q71"/>
  <c r="Q70"/>
  <c r="Q69"/>
  <c r="Q68"/>
  <c r="Q67"/>
  <c r="Q66"/>
  <c r="Q65"/>
  <c r="Q64"/>
  <c r="Q63"/>
  <c r="Q62"/>
  <c r="Q61"/>
  <c r="Q60"/>
  <c r="Q48"/>
  <c r="Q47"/>
  <c r="Q46"/>
  <c r="Q45"/>
  <c r="Q40"/>
  <c r="Q39"/>
  <c r="Q36"/>
  <c r="Q32"/>
  <c r="Q30"/>
  <c r="Q29"/>
  <c r="Q25"/>
  <c r="Q17"/>
  <c r="Q16"/>
  <c r="Q15"/>
  <c r="Q13"/>
  <c r="Q10"/>
  <c r="P221"/>
  <c r="P220"/>
  <c r="P219"/>
  <c r="P218"/>
  <c r="P189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40"/>
  <c r="P139"/>
  <c r="P138"/>
  <c r="P137"/>
  <c r="P136"/>
  <c r="P135"/>
  <c r="P134"/>
  <c r="P133"/>
  <c r="P132"/>
  <c r="P131"/>
  <c r="P130"/>
  <c r="P129"/>
  <c r="P128"/>
  <c r="P127"/>
  <c r="P126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1"/>
  <c r="P70"/>
  <c r="P69"/>
  <c r="P68"/>
  <c r="P67"/>
  <c r="P66"/>
  <c r="P65"/>
  <c r="P64"/>
  <c r="P63"/>
  <c r="P62"/>
  <c r="P61"/>
  <c r="P60"/>
  <c r="P48"/>
  <c r="P47"/>
  <c r="P46"/>
  <c r="P45"/>
  <c r="P40"/>
  <c r="P39"/>
  <c r="P36"/>
  <c r="P32"/>
  <c r="P30"/>
  <c r="P29"/>
  <c r="P25"/>
  <c r="P17"/>
  <c r="P16"/>
  <c r="P15"/>
  <c r="P13"/>
  <c r="P10"/>
  <c r="O221"/>
  <c r="O220"/>
  <c r="O219"/>
  <c r="O218"/>
  <c r="O189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40"/>
  <c r="O139"/>
  <c r="O138"/>
  <c r="O137"/>
  <c r="O136"/>
  <c r="O135"/>
  <c r="O134"/>
  <c r="O133"/>
  <c r="O132"/>
  <c r="O131"/>
  <c r="O130"/>
  <c r="O129"/>
  <c r="O128"/>
  <c r="O127"/>
  <c r="O126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74"/>
  <c r="O73"/>
  <c r="O72"/>
  <c r="O71"/>
  <c r="O70"/>
  <c r="O69"/>
  <c r="O68"/>
  <c r="O67"/>
  <c r="O66"/>
  <c r="O65"/>
  <c r="O64"/>
  <c r="O63"/>
  <c r="O62"/>
  <c r="O61"/>
  <c r="O60"/>
  <c r="O48"/>
  <c r="O47"/>
  <c r="O46"/>
  <c r="O45"/>
  <c r="O40"/>
  <c r="O39"/>
  <c r="O36"/>
  <c r="O32"/>
  <c r="O30"/>
  <c r="O29"/>
  <c r="O25"/>
  <c r="O17"/>
  <c r="O16"/>
  <c r="O15"/>
  <c r="O13"/>
  <c r="O10"/>
  <c r="N221"/>
  <c r="N220"/>
  <c r="N219"/>
  <c r="N218"/>
  <c r="N189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40"/>
  <c r="N139"/>
  <c r="N138"/>
  <c r="N137"/>
  <c r="N136"/>
  <c r="N135"/>
  <c r="N134"/>
  <c r="N133"/>
  <c r="N132"/>
  <c r="N131"/>
  <c r="N130"/>
  <c r="N129"/>
  <c r="N128"/>
  <c r="N127"/>
  <c r="N126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74"/>
  <c r="N73"/>
  <c r="N72"/>
  <c r="N71"/>
  <c r="N70"/>
  <c r="N69"/>
  <c r="N68"/>
  <c r="N67"/>
  <c r="N66"/>
  <c r="N65"/>
  <c r="N64"/>
  <c r="N63"/>
  <c r="N62"/>
  <c r="N61"/>
  <c r="N60"/>
  <c r="N48"/>
  <c r="N47"/>
  <c r="N46"/>
  <c r="N45"/>
  <c r="N40"/>
  <c r="N39"/>
  <c r="N36"/>
  <c r="N32"/>
  <c r="N30"/>
  <c r="N29"/>
  <c r="N25"/>
  <c r="N17"/>
  <c r="N16"/>
  <c r="N15"/>
  <c r="N13"/>
  <c r="N10"/>
  <c r="M221"/>
  <c r="M220"/>
  <c r="M219"/>
  <c r="M218"/>
  <c r="M189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40"/>
  <c r="M139"/>
  <c r="M138"/>
  <c r="M137"/>
  <c r="M136"/>
  <c r="M135"/>
  <c r="M134"/>
  <c r="M133"/>
  <c r="M132"/>
  <c r="M131"/>
  <c r="M130"/>
  <c r="M129"/>
  <c r="M128"/>
  <c r="M127"/>
  <c r="M126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4"/>
  <c r="M73"/>
  <c r="M72"/>
  <c r="M71"/>
  <c r="M70"/>
  <c r="M69"/>
  <c r="M68"/>
  <c r="M67"/>
  <c r="M66"/>
  <c r="M65"/>
  <c r="M64"/>
  <c r="M63"/>
  <c r="M62"/>
  <c r="M61"/>
  <c r="M60"/>
  <c r="M48"/>
  <c r="M47"/>
  <c r="M46"/>
  <c r="M45"/>
  <c r="M40"/>
  <c r="M39"/>
  <c r="M36"/>
  <c r="M32"/>
  <c r="M30"/>
  <c r="M29"/>
  <c r="M25"/>
  <c r="M17"/>
  <c r="M16"/>
  <c r="M15"/>
  <c r="M13"/>
  <c r="M10"/>
  <c r="L221"/>
  <c r="L220"/>
  <c r="L219"/>
  <c r="L218"/>
  <c r="L189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40"/>
  <c r="L139"/>
  <c r="L138"/>
  <c r="L137"/>
  <c r="L136"/>
  <c r="L135"/>
  <c r="L134"/>
  <c r="L133"/>
  <c r="L132"/>
  <c r="L131"/>
  <c r="L130"/>
  <c r="L129"/>
  <c r="L128"/>
  <c r="L127"/>
  <c r="L126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4"/>
  <c r="L73"/>
  <c r="L72"/>
  <c r="L71"/>
  <c r="L70"/>
  <c r="L69"/>
  <c r="L68"/>
  <c r="L67"/>
  <c r="L66"/>
  <c r="L65"/>
  <c r="L64"/>
  <c r="L63"/>
  <c r="L62"/>
  <c r="L61"/>
  <c r="L60"/>
  <c r="L48"/>
  <c r="L47"/>
  <c r="L46"/>
  <c r="L45"/>
  <c r="L40"/>
  <c r="L39"/>
  <c r="L36"/>
  <c r="L32"/>
  <c r="L30"/>
  <c r="L29"/>
  <c r="L25"/>
  <c r="L17"/>
  <c r="L16"/>
  <c r="L15"/>
  <c r="L13"/>
  <c r="L10"/>
  <c r="K221"/>
  <c r="K220"/>
  <c r="K219"/>
  <c r="K218"/>
  <c r="K189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40"/>
  <c r="K139"/>
  <c r="K138"/>
  <c r="K137"/>
  <c r="K136"/>
  <c r="K135"/>
  <c r="K134"/>
  <c r="K133"/>
  <c r="K132"/>
  <c r="K131"/>
  <c r="K130"/>
  <c r="K129"/>
  <c r="K128"/>
  <c r="K127"/>
  <c r="K126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74"/>
  <c r="K73"/>
  <c r="K72"/>
  <c r="K71"/>
  <c r="K70"/>
  <c r="K69"/>
  <c r="K68"/>
  <c r="K67"/>
  <c r="K66"/>
  <c r="K65"/>
  <c r="K64"/>
  <c r="K63"/>
  <c r="K62"/>
  <c r="K61"/>
  <c r="K60"/>
  <c r="K48"/>
  <c r="K47"/>
  <c r="K46"/>
  <c r="K45"/>
  <c r="K40"/>
  <c r="K39"/>
  <c r="K36"/>
  <c r="K32"/>
  <c r="K30"/>
  <c r="K29"/>
  <c r="K25"/>
  <c r="K17"/>
  <c r="K16"/>
  <c r="K15"/>
  <c r="K13"/>
  <c r="K10"/>
  <c r="J221"/>
  <c r="J220"/>
  <c r="J219"/>
  <c r="J218"/>
  <c r="J189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40"/>
  <c r="J139"/>
  <c r="J138"/>
  <c r="J137"/>
  <c r="J136"/>
  <c r="J135"/>
  <c r="J134"/>
  <c r="J133"/>
  <c r="J132"/>
  <c r="J131"/>
  <c r="J130"/>
  <c r="J129"/>
  <c r="J128"/>
  <c r="J127"/>
  <c r="J126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4"/>
  <c r="J73"/>
  <c r="J72"/>
  <c r="J71"/>
  <c r="J70"/>
  <c r="J69"/>
  <c r="J68"/>
  <c r="J67"/>
  <c r="J66"/>
  <c r="J65"/>
  <c r="J64"/>
  <c r="J63"/>
  <c r="J62"/>
  <c r="J61"/>
  <c r="J60"/>
  <c r="J48"/>
  <c r="J47"/>
  <c r="J46"/>
  <c r="J45"/>
  <c r="J40"/>
  <c r="J39"/>
  <c r="J36"/>
  <c r="J32"/>
  <c r="J30"/>
  <c r="J29"/>
  <c r="J25"/>
  <c r="J17"/>
  <c r="J16"/>
  <c r="J15"/>
  <c r="J13"/>
  <c r="J10"/>
  <c r="I221"/>
  <c r="I220"/>
  <c r="I219"/>
  <c r="I218"/>
  <c r="I189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40"/>
  <c r="I139"/>
  <c r="I138"/>
  <c r="I137"/>
  <c r="I136"/>
  <c r="I135"/>
  <c r="I134"/>
  <c r="I133"/>
  <c r="I132"/>
  <c r="I131"/>
  <c r="I130"/>
  <c r="I129"/>
  <c r="I128"/>
  <c r="I127"/>
  <c r="I126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74"/>
  <c r="I73"/>
  <c r="I72"/>
  <c r="I71"/>
  <c r="I70"/>
  <c r="I69"/>
  <c r="I68"/>
  <c r="I67"/>
  <c r="I66"/>
  <c r="I65"/>
  <c r="I64"/>
  <c r="I63"/>
  <c r="I62"/>
  <c r="I61"/>
  <c r="I60"/>
  <c r="I48"/>
  <c r="I47"/>
  <c r="I46"/>
  <c r="I45"/>
  <c r="I40"/>
  <c r="I39"/>
  <c r="I36"/>
  <c r="I32"/>
  <c r="I30"/>
  <c r="I29"/>
  <c r="I25"/>
  <c r="I17"/>
  <c r="I16"/>
  <c r="I15"/>
  <c r="I13"/>
  <c r="I10"/>
  <c r="H229"/>
  <c r="H228"/>
  <c r="H227"/>
  <c r="H226"/>
  <c r="H225"/>
  <c r="H224"/>
  <c r="H223"/>
  <c r="H221"/>
  <c r="H220"/>
  <c r="H219"/>
  <c r="H218"/>
  <c r="H189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48"/>
  <c r="H47"/>
  <c r="H46"/>
  <c r="H45"/>
  <c r="H40"/>
  <c r="H39"/>
  <c r="H36"/>
  <c r="H32"/>
  <c r="H30"/>
  <c r="H29"/>
  <c r="H25"/>
  <c r="H17"/>
  <c r="H16"/>
  <c r="H15"/>
  <c r="H13"/>
  <c r="H10"/>
  <c r="G221"/>
  <c r="G220"/>
  <c r="G219"/>
  <c r="G218"/>
  <c r="G189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30"/>
  <c r="G129"/>
  <c r="G128"/>
  <c r="G127"/>
  <c r="G126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48"/>
  <c r="G47"/>
  <c r="G46"/>
  <c r="G45"/>
  <c r="G40"/>
  <c r="G39"/>
  <c r="G36"/>
  <c r="G32"/>
  <c r="G30"/>
  <c r="G29"/>
  <c r="G25"/>
  <c r="G17"/>
  <c r="G16"/>
  <c r="G15"/>
  <c r="G13"/>
  <c r="G10"/>
  <c r="F221"/>
  <c r="F220"/>
  <c r="F219"/>
  <c r="F218"/>
  <c r="F189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40"/>
  <c r="F139"/>
  <c r="F138"/>
  <c r="F137"/>
  <c r="F136"/>
  <c r="F135"/>
  <c r="F134"/>
  <c r="F133"/>
  <c r="F132"/>
  <c r="F131"/>
  <c r="F130"/>
  <c r="F129"/>
  <c r="F128"/>
  <c r="F127"/>
  <c r="F126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48"/>
  <c r="F47"/>
  <c r="F46"/>
  <c r="F45"/>
  <c r="F40"/>
  <c r="F39"/>
  <c r="F36"/>
  <c r="F32"/>
  <c r="F30"/>
  <c r="F29"/>
  <c r="F25"/>
  <c r="F17"/>
  <c r="F16"/>
  <c r="F15"/>
  <c r="F13"/>
  <c r="F10"/>
  <c r="E221"/>
  <c r="E220"/>
  <c r="E219"/>
  <c r="E218"/>
  <c r="E189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40"/>
  <c r="E139"/>
  <c r="E138"/>
  <c r="E137"/>
  <c r="E136"/>
  <c r="E135"/>
  <c r="E134"/>
  <c r="E133"/>
  <c r="E132"/>
  <c r="E131"/>
  <c r="E130"/>
  <c r="E129"/>
  <c r="E128"/>
  <c r="E127"/>
  <c r="E126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48"/>
  <c r="E47"/>
  <c r="E46"/>
  <c r="E45"/>
  <c r="E40"/>
  <c r="E39"/>
  <c r="E36"/>
  <c r="E32"/>
  <c r="E30"/>
  <c r="E29"/>
  <c r="E25"/>
  <c r="E17"/>
  <c r="E16"/>
  <c r="E15"/>
  <c r="E13"/>
  <c r="E10"/>
  <c r="D221"/>
  <c r="D220"/>
  <c r="D219"/>
  <c r="D218"/>
  <c r="D189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7"/>
  <c r="D126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1"/>
  <c r="D60"/>
  <c r="D48"/>
  <c r="D47"/>
  <c r="D46"/>
  <c r="D45"/>
  <c r="D40"/>
  <c r="D39"/>
  <c r="D36"/>
  <c r="D32"/>
  <c r="D30"/>
  <c r="D29"/>
  <c r="D25"/>
  <c r="D17"/>
  <c r="D16"/>
  <c r="D15"/>
  <c r="D13"/>
  <c r="D10"/>
  <c r="C32"/>
  <c r="C30"/>
  <c r="C29"/>
  <c r="C221"/>
  <c r="C220"/>
  <c r="C219"/>
  <c r="C218"/>
  <c r="C123"/>
  <c r="C189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40"/>
  <c r="C139"/>
  <c r="C138"/>
  <c r="C137"/>
  <c r="C136"/>
  <c r="C135"/>
  <c r="C134"/>
  <c r="C133"/>
  <c r="C132"/>
  <c r="C131"/>
  <c r="C130"/>
  <c r="C129"/>
  <c r="C128"/>
  <c r="C127"/>
  <c r="C126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48"/>
  <c r="C47"/>
  <c r="C46"/>
  <c r="C45"/>
  <c r="B48"/>
  <c r="B47"/>
  <c r="B46"/>
  <c r="B45"/>
  <c r="C40"/>
  <c r="C39"/>
  <c r="B40"/>
  <c r="B39"/>
  <c r="C36"/>
  <c r="B37"/>
  <c r="B36"/>
  <c r="B33"/>
  <c r="B32"/>
  <c r="C25"/>
  <c r="C17"/>
  <c r="C16"/>
  <c r="C15"/>
  <c r="C13"/>
  <c r="C10"/>
  <c r="B30"/>
  <c r="B29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C40" i="8"/>
  <c r="J6" i="10"/>
  <c r="H6"/>
  <c r="G6"/>
  <c r="E6"/>
  <c r="D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FFRest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2" name="Connection1" type="4" refreshedVersion="3" background="1" saveData="1">
    <webPr sourceData="1" parsePre="1" consecutive="1" xl2000="1" url="file:///C:/Projects/Benchmarks/branches/v1.1_3.1/FFRest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3" name="Connection10" type="4" refreshedVersion="3" background="1" saveData="1">
    <webPr sourceData="1" parsePre="1" consecutive="1" xl2000="1" url="file:///C:/Projects/Benchmarks/branches/v1.1_3.1/FFRest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4" name="Connection11" type="4" refreshedVersion="3" background="1" saveData="1">
    <webPr sourceData="1" parsePre="1" consecutive="1" xl2000="1" url="file:///C:/Projects/Benchmarks/branches/v1.1_3.1/FFRest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5" name="Connection12" type="4" refreshedVersion="3" background="1" saveData="1">
    <webPr sourceData="1" parsePre="1" consecutive="1" xl2000="1" url="file:///C:/Projects/Benchmarks/branches/v1.1_3.1/FFRest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6" name="Connection13" type="4" refreshedVersion="3" background="1" saveData="1">
    <webPr sourceData="1" parsePre="1" consecutive="1" xl2000="1" url="file:///C:/Projects/Benchmarks/branches/v1.1_3.1/FFRest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7" name="Connection14" type="4" refreshedVersion="3" background="1" saveData="1">
    <webPr sourceData="1" parsePre="1" consecutive="1" xl2000="1" url="file:///C:/Projects/Benchmarks/branches/v1.1_3.1/FFRest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8" name="Connection15" type="4" refreshedVersion="3" background="1" saveData="1">
    <webPr sourceData="1" parsePre="1" consecutive="1" xl2000="1" url="file:///C:/Projects/Benchmarks/branches/v1.1_3.1/FFRest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9" name="Connection2" type="4" refreshedVersion="3" background="1" saveData="1">
    <webPr sourceData="1" parsePre="1" consecutive="1" xl2000="1" url="file:///C:/Projects/Benchmarks/branches/v1.1_3.1/FFRest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0" name="Connection3" type="4" refreshedVersion="3" background="1" saveData="1">
    <webPr sourceData="1" parsePre="1" consecutive="1" xl2000="1" url="file:///C:/Projects/Benchmarks/branches/v1.1_3.1/FFRest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1" name="Connection4" type="4" refreshedVersion="3" background="1" saveData="1">
    <webPr sourceData="1" parsePre="1" consecutive="1" xl2000="1" url="file:///C:/Projects/Benchmarks/branches/v1.1_3.1/FFRest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2" name="Connection5" type="4" refreshedVersion="3" background="1" saveData="1">
    <webPr sourceData="1" parsePre="1" consecutive="1" xl2000="1" url="file:///C:/Projects/Benchmarks/branches/v1.1_3.1/FFRest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3" name="Connection6" type="4" refreshedVersion="3" background="1" saveData="1">
    <webPr sourceData="1" parsePre="1" consecutive="1" xl2000="1" url="file:///C:/Projects/Benchmarks/branches/v1.1_3.1/FFRest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4" name="Connection7" type="4" refreshedVersion="3" background="1" saveData="1">
    <webPr sourceData="1" parsePre="1" consecutive="1" xl2000="1" url="file:///C:/Projects/Benchmarks/branches/v1.1_3.1/FFRest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5" name="Connection8" type="4" refreshedVersion="3" background="1" saveData="1">
    <webPr sourceData="1" parsePre="1" consecutive="1" xl2000="1" url="file:///C:/Projects/Benchmarks/branches/v1.1_3.1/FFRest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6" name="Connection9" type="4" refreshedVersion="3" background="1" saveData="1">
    <webPr sourceData="1" parsePre="1" consecutive="1" xl2000="1" url="file:///C:/Projects/Benchmarks/branches/v1.1_3.1/FFRest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</connections>
</file>

<file path=xl/sharedStrings.xml><?xml version="1.0" encoding="utf-8"?>
<sst xmlns="http://schemas.openxmlformats.org/spreadsheetml/2006/main" count="4723" uniqueCount="661">
  <si>
    <t>Rectangle</t>
  </si>
  <si>
    <t>Benchmark Fast Food New</t>
  </si>
  <si>
    <t>Value</t>
  </si>
  <si>
    <t>Dining</t>
  </si>
  <si>
    <t>Conditioned (Y/N)</t>
  </si>
  <si>
    <t>Yes</t>
  </si>
  <si>
    <t>Zone Name</t>
  </si>
  <si>
    <t>Zone Summary</t>
  </si>
  <si>
    <t>People</t>
  </si>
  <si>
    <t>Kitchen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</si>
  <si>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</si>
  <si>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</si>
  <si>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</si>
  <si>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</si>
  <si>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</si>
  <si>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</si>
  <si>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</si>
  <si>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</si>
  <si>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</si>
  <si>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</si>
  <si>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</si>
  <si>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</si>
  <si>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</si>
  <si>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</si>
  <si>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</si>
  <si>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</si>
  <si>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</si>
  <si>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</si>
  <si>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</si>
  <si>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</si>
  <si>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</si>
  <si>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</si>
  <si>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</si>
  <si>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</si>
  <si>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</si>
  <si>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</si>
  <si>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</si>
  <si>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</si>
  <si>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</si>
  <si>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</si>
  <si>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</si>
  <si>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</si>
  <si>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</si>
  <si>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</si>
  <si>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</si>
  <si>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</si>
  <si>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</si>
  <si>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</si>
  <si>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</si>
  <si>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</si>
  <si>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</si>
  <si>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</si>
  <si>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</si>
  <si>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</si>
  <si>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</si>
  <si>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</si>
  <si>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</si>
  <si>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</si>
  <si>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</si>
  <si>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</si>
  <si>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</si>
  <si>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</si>
  <si>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</si>
  <si>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</si>
  <si>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</si>
  <si>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</si>
  <si>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</si>
  <si>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</si>
  <si>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</si>
  <si>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</si>
  <si>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</si>
  <si>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</si>
  <si>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</si>
  <si>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</si>
  <si>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</si>
  <si>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</si>
  <si>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</si>
  <si>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</si>
  <si>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</si>
  <si>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</si>
  <si>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</si>
  <si>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</si>
  <si>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</si>
  <si>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</si>
  <si>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</si>
  <si>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</si>
  <si>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</si>
  <si>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</si>
  <si>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</si>
  <si>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</si>
  <si>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</si>
  <si>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</si>
  <si>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</si>
  <si>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</si>
  <si>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</si>
  <si>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</si>
  <si>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</si>
  <si>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</si>
  <si>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</si>
  <si>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</si>
  <si>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</si>
  <si>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</si>
  <si>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</si>
  <si>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</si>
  <si>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</si>
  <si>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</si>
  <si>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</si>
  <si>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</si>
  <si>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</si>
  <si>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</si>
  <si>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</si>
  <si>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</si>
  <si>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</si>
  <si>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</si>
  <si>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</si>
  <si>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</si>
  <si>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</si>
  <si>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</si>
  <si>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</si>
  <si>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</si>
  <si>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</si>
  <si>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</si>
  <si>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</si>
  <si>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</si>
  <si>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</si>
  <si>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</si>
  <si>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</si>
  <si>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</si>
  <si>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</si>
  <si>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</si>
  <si>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</si>
  <si>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</si>
  <si>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</si>
  <si>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</si>
  <si>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</si>
  <si>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</si>
  <si>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</si>
  <si>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</si>
  <si>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</si>
  <si>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</si>
  <si>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</si>
  <si>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</si>
  <si>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</si>
  <si>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</si>
  <si>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</si>
  <si>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</si>
  <si>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</si>
  <si>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</si>
  <si>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</si>
  <si>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</si>
  <si>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</si>
  <si>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</si>
  <si>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</si>
  <si>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</si>
  <si>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Food Service</t>
  </si>
  <si>
    <t>INFIL_HALF_ON_SCH</t>
  </si>
  <si>
    <t>HTGSETP_KITCHEN_SCH</t>
  </si>
  <si>
    <t>CLGSETP_KITCHEN_SCH</t>
  </si>
  <si>
    <t>Weekday, SummerDesign</t>
  </si>
  <si>
    <t>Sat</t>
  </si>
  <si>
    <t>DOE Commercial Building Benchmark - Fast Food Restaurant</t>
  </si>
  <si>
    <t>Roof type</t>
  </si>
  <si>
    <t>Attic</t>
  </si>
  <si>
    <t>Wood-Framed</t>
  </si>
  <si>
    <t>PSZ-AC</t>
  </si>
  <si>
    <t>Gas furnace</t>
  </si>
  <si>
    <t>Unitary DX</t>
  </si>
  <si>
    <t>Constant volume</t>
  </si>
  <si>
    <t>Data Source</t>
  </si>
  <si>
    <t>Location Summary</t>
  </si>
  <si>
    <t>Time Saver Standards; FF Restaurant studies (EPRI, MEOS, LBL) cited in Huang et al. 1991</t>
  </si>
  <si>
    <t>2003 CBECS</t>
  </si>
  <si>
    <t>See Benchmark Technical Report</t>
  </si>
  <si>
    <t>Standard 90.1-2004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</si>
  <si>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</si>
  <si>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</si>
  <si>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</si>
  <si>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</si>
  <si>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</si>
  <si>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</si>
  <si>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</si>
  <si>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Time Saver Standards; FF Restaurant studies (EPRI, MEOS, LBL) cited in Huang et al. 1991 for all Form parameters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</si>
  <si>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</si>
  <si>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</si>
  <si>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</si>
  <si>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</si>
  <si>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</si>
  <si>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</si>
  <si>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</si>
  <si>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</si>
  <si>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</si>
  <si>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</si>
  <si>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</si>
  <si>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</si>
  <si>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</si>
  <si>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</si>
  <si>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</si>
  <si>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</si>
  <si>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</si>
  <si>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</si>
  <si>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</si>
  <si>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</si>
  <si>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</si>
  <si>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</si>
  <si>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</si>
  <si>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</si>
  <si>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</si>
  <si>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</si>
  <si>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</si>
  <si>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</si>
  <si>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</si>
  <si>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</si>
  <si>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</si>
  <si>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</si>
  <si>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</si>
  <si>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</si>
  <si>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</si>
  <si>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</si>
  <si>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</si>
  <si>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</si>
  <si>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</si>
  <si>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</si>
  <si>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</si>
  <si>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</si>
  <si>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</si>
  <si>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</si>
  <si>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</si>
  <si>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</si>
  <si>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</si>
  <si>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Total</t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</si>
  <si>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</si>
  <si>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</si>
  <si>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</si>
  <si>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Exhaust (L/s)</t>
  </si>
  <si>
    <t>Ventilation Total (L/s)</t>
  </si>
  <si>
    <t>Ventilation (L/s/Person)</t>
  </si>
  <si>
    <t>SWH (L/h)</t>
  </si>
  <si>
    <t>Floor-to-Ceiling Height (m)</t>
  </si>
  <si>
    <t>Temperature Setpoint (ºC )</t>
  </si>
  <si>
    <t>Floor to Ceiling Height (m)</t>
  </si>
  <si>
    <t>15 cm wood</t>
  </si>
  <si>
    <t>South</t>
  </si>
  <si>
    <t>East</t>
  </si>
  <si>
    <t>North</t>
  </si>
  <si>
    <t>West</t>
  </si>
  <si>
    <t>2 zones plus attic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</si>
  <si>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</si>
  <si>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</si>
  <si>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</si>
  <si>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</si>
  <si>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</si>
  <si>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</si>
  <si>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</si>
  <si>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</si>
  <si>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</si>
  <si>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</si>
  <si>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</si>
  <si>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</si>
  <si>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</si>
  <si>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</si>
  <si>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</si>
  <si>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</si>
  <si>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</si>
  <si>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</si>
  <si>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Weekday</t>
  </si>
  <si>
    <t>Kitchen_Exhaust_SCH</t>
  </si>
  <si>
    <t>CoolingCoilAvailSched</t>
  </si>
  <si>
    <t>Humidity Setpoint Schedule</t>
  </si>
  <si>
    <t>Humidity</t>
  </si>
  <si>
    <t>MinOA_SDKitch_Sched</t>
  </si>
  <si>
    <t>MinOA_FFKitch_Sched</t>
  </si>
  <si>
    <t>Seasonal-Reset-Supply-Air-Temp-Sch</t>
  </si>
  <si>
    <t>Through 3/31</t>
  </si>
  <si>
    <t>Through 9/30</t>
  </si>
  <si>
    <t>Heating-Supply-Air-Temp-Sch</t>
  </si>
  <si>
    <t>SHADING_SCH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</si>
  <si>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</si>
  <si>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</si>
  <si>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</si>
  <si>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</si>
  <si>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Kitchen_Case:1_WALKINFREEZER_CaseDefrost2aDaySched</t>
  </si>
  <si>
    <t>Kitchen_Case:1_WALKINFREEZER_CaseDripDown2aDaySched</t>
  </si>
  <si>
    <t>Kitchen_Case:1_WALKINFREEZER_WalkInStockingSched</t>
  </si>
  <si>
    <t>Tue, Fri</t>
  </si>
  <si>
    <t>Kitchen_Case:1_WALKINFREEZER_CaseCreditReduxSched</t>
  </si>
  <si>
    <t>Kitchen_Case:2_SELFCONTAINEDDISPLAYCASE_CaseStockingSched</t>
  </si>
  <si>
    <t>N/A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</si>
  <si>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</si>
  <si>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</si>
  <si>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FF_GAS_EQUIP_SCH</t>
  </si>
  <si>
    <t>WD, Sat</t>
  </si>
  <si>
    <t>Rest_GAS_EQUIP_SCH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</si>
  <si>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</si>
  <si>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</si>
  <si>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</si>
  <si>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</si>
  <si>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</si>
  <si>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</si>
  <si>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</si>
  <si>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</si>
  <si>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</si>
  <si>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</si>
  <si>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</si>
  <si>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</si>
  <si>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</si>
  <si>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</si>
  <si>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</si>
  <si>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</si>
  <si>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</si>
  <si>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</si>
  <si>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</si>
  <si>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</si>
  <si>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</si>
  <si>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</si>
  <si>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</si>
  <si>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</si>
  <si>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4-in slab-on-grade</t>
  </si>
  <si>
    <t>Chicago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</si>
  <si>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</si>
  <si>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</si>
  <si>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</si>
  <si>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</si>
  <si>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</si>
  <si>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</si>
  <si>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</si>
  <si>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</si>
  <si>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</si>
  <si>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</si>
  <si>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</si>
  <si>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</si>
  <si>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</si>
  <si>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</si>
  <si>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</si>
  <si>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</si>
  <si>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</si>
  <si>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</si>
  <si>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</si>
  <si>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</si>
  <si>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</si>
  <si>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</si>
  <si>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</si>
  <si>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</si>
  <si>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DINING</t>
  </si>
  <si>
    <t>KITCHEN</t>
  </si>
  <si>
    <t>ATTIC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</si>
  <si>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</si>
  <si>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</si>
  <si>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</si>
  <si>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</si>
  <si>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</si>
  <si>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</si>
  <si>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</si>
  <si>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</si>
  <si>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</si>
  <si>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DINING_WALL_EAST</t>
  </si>
  <si>
    <t>EXT-WALLS</t>
  </si>
  <si>
    <t>E</t>
  </si>
  <si>
    <t>DINING_WALL_SOUTH</t>
  </si>
  <si>
    <t>S</t>
  </si>
  <si>
    <t>DINING_WALL_WEST</t>
  </si>
  <si>
    <t>W</t>
  </si>
  <si>
    <t>DINING_FLOOR</t>
  </si>
  <si>
    <t>EXT-SLAB</t>
  </si>
  <si>
    <t>KITCHEN_WALL_NORTH</t>
  </si>
  <si>
    <t>N</t>
  </si>
  <si>
    <t>KITCHEN_WALL_EAST</t>
  </si>
  <si>
    <t>KITCHEN_WALL_WEST</t>
  </si>
  <si>
    <t>KITCHEN_FLOOR</t>
  </si>
  <si>
    <t>WEST-ROOF</t>
  </si>
  <si>
    <t>ATTIC-ROOF</t>
  </si>
  <si>
    <t>EAST-ROOF</t>
  </si>
  <si>
    <t>NORTH-ROOF</t>
  </si>
  <si>
    <t>SOUTH-ROOF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</si>
  <si>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</si>
  <si>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</si>
  <si>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</si>
  <si>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</si>
  <si>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</si>
  <si>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</si>
  <si>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DINING_WALL_EAST_WINDOW</t>
  </si>
  <si>
    <t>WINDOW_EAST</t>
  </si>
  <si>
    <t>DINING_WALL_SOUTH_WINDOW</t>
  </si>
  <si>
    <t>WINDOW_SOUTH</t>
  </si>
  <si>
    <t>DINING_WALL_WEST_WINDOW</t>
  </si>
  <si>
    <t>WINDOW_WEST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</si>
  <si>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</si>
  <si>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</si>
  <si>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</si>
  <si>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</si>
  <si>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</si>
  <si>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</si>
  <si>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</si>
  <si>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</si>
  <si>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</si>
  <si>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</si>
  <si>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PSZ-AC_1:1_COOLC DXCOIL</t>
  </si>
  <si>
    <t>Coil:Cooling:DX:SingleSpeed</t>
  </si>
  <si>
    <t>PSZ-AC_2:2_COOLC DXCOIL</t>
  </si>
  <si>
    <t>PSZ-AC_1:1_HEATC</t>
  </si>
  <si>
    <t>Coil:Heating:Gas</t>
  </si>
  <si>
    <t>PSZ-AC_2:2_HEATC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</si>
  <si>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</si>
  <si>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</si>
  <si>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</si>
  <si>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</si>
  <si>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</si>
  <si>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</si>
  <si>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 EXHAUST FAN</t>
  </si>
  <si>
    <t>Fan:ZoneExhaust</t>
  </si>
  <si>
    <t>Zone Exhaust Fans</t>
  </si>
  <si>
    <t>KITCHEN EXHAUST FAN</t>
  </si>
  <si>
    <t>PSZ-AC_1:1_FAN</t>
  </si>
  <si>
    <t>Fan:ConstantVolume</t>
  </si>
  <si>
    <t>Fan Energy</t>
  </si>
  <si>
    <t>PSZ-AC_2:2_FAN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</si>
  <si>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</si>
  <si>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</si>
  <si>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</si>
  <si>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</si>
  <si>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</si>
  <si>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</si>
  <si>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</si>
  <si>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</si>
  <si>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</si>
  <si>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</si>
  <si>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</si>
  <si>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</si>
  <si>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</si>
  <si>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</si>
  <si>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</si>
  <si>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</si>
  <si>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</si>
  <si>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</si>
  <si>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</si>
  <si>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</si>
  <si>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</si>
  <si>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</si>
  <si>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</si>
  <si>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</si>
  <si>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</si>
  <si>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</si>
  <si>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</si>
  <si>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</si>
  <si>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</si>
  <si>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</si>
  <si>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</si>
  <si>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</si>
  <si>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</si>
  <si>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</si>
  <si>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</si>
  <si>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</si>
  <si>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</si>
  <si>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</si>
  <si>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</si>
  <si>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</si>
  <si>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</si>
  <si>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</si>
  <si>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</si>
  <si>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</si>
  <si>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</si>
  <si>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</si>
  <si>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</si>
  <si>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</si>
  <si>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</si>
  <si>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</si>
  <si>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</si>
  <si>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</si>
  <si>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</si>
  <si>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06-JAN-12:20</t>
  </si>
  <si>
    <t>23-FEB-12:09</t>
  </si>
  <si>
    <t>13-MAR-11:20</t>
  </si>
  <si>
    <t>04-APR-11:20</t>
  </si>
  <si>
    <t>23-MAY-11:20</t>
  </si>
  <si>
    <t>26-JUN-11:09</t>
  </si>
  <si>
    <t>13-JUL-11:20</t>
  </si>
  <si>
    <t>21-AUG-13:00</t>
  </si>
  <si>
    <t>01-SEP-11:20</t>
  </si>
  <si>
    <t>06-OCT-11:20</t>
  </si>
  <si>
    <t>01-NOV-12:09</t>
  </si>
  <si>
    <t>15-DEC-12:20</t>
  </si>
  <si>
    <t>Electric</t>
  </si>
  <si>
    <t>Gas</t>
  </si>
  <si>
    <t>Cost ($)</t>
  </si>
  <si>
    <t>Cost per Total Building Area ($/m2)</t>
  </si>
  <si>
    <t>Cost per Net Conditioned Building Area ($/m2)</t>
  </si>
  <si>
    <t>03-JAN-12:20</t>
  </si>
  <si>
    <t>23-FEB-13:00</t>
  </si>
  <si>
    <t>25-MAR-11:20</t>
  </si>
  <si>
    <t>29-APR-11:20</t>
  </si>
  <si>
    <t>18-MAY-11:20</t>
  </si>
  <si>
    <t>28-JUN-11:20</t>
  </si>
  <si>
    <t>18-JUL-11:20</t>
  </si>
  <si>
    <t>31-AUG-11:09</t>
  </si>
  <si>
    <t>16-SEP-11:20</t>
  </si>
  <si>
    <t>31-OCT-12:09</t>
  </si>
  <si>
    <t>26-NOV-11:00</t>
  </si>
  <si>
    <t>02-DEC-12:20</t>
  </si>
  <si>
    <t>28-JAN-14:00</t>
  </si>
  <si>
    <t>28-FEB-17:10</t>
  </si>
  <si>
    <t>17-MAR-16:10</t>
  </si>
  <si>
    <t>01-APR-17:10</t>
  </si>
  <si>
    <t>27-MAY-17:10</t>
  </si>
  <si>
    <t>28-JUN-17:10</t>
  </si>
  <si>
    <t>19-JUL-16:00</t>
  </si>
  <si>
    <t>01-AUG-16:00</t>
  </si>
  <si>
    <t>12-SEP-17:10</t>
  </si>
  <si>
    <t>02-OCT-17:10</t>
  </si>
  <si>
    <t>12-NOV-13:00</t>
  </si>
  <si>
    <t>09-DEC-14:00</t>
  </si>
  <si>
    <t>24-JAN-11:09</t>
  </si>
  <si>
    <t>17-FEB-11:09</t>
  </si>
  <si>
    <t>28-MAR-17:10</t>
  </si>
  <si>
    <t>15-APR-18:10</t>
  </si>
  <si>
    <t>31-MAY-18:10</t>
  </si>
  <si>
    <t>19-JUN-11:09</t>
  </si>
  <si>
    <t>03-JUL-11:20</t>
  </si>
  <si>
    <t>17-AUG-11:20</t>
  </si>
  <si>
    <t>11-SEP-11:20</t>
  </si>
  <si>
    <t>12-OCT-15:00</t>
  </si>
  <si>
    <t>22-NOV-12:20</t>
  </si>
  <si>
    <t>26-DEC-11:09</t>
  </si>
  <si>
    <t>26-JAN-12:00</t>
  </si>
  <si>
    <t>12-FEB-12:20</t>
  </si>
  <si>
    <t>04-MAR-12:20</t>
  </si>
  <si>
    <t>11-APR-16:10</t>
  </si>
  <si>
    <t>28-MAY-10:09</t>
  </si>
  <si>
    <t>30-JUN-11:20</t>
  </si>
  <si>
    <t>29-JUL-10:20</t>
  </si>
  <si>
    <t>08-AUG-10:09</t>
  </si>
  <si>
    <t>24-SEP-10:00</t>
  </si>
  <si>
    <t>19-OCT-10:00</t>
  </si>
  <si>
    <t>20-NOV-12:20</t>
  </si>
  <si>
    <t>19-DEC-12:20</t>
  </si>
  <si>
    <t>19-JAN-11:09</t>
  </si>
  <si>
    <t>31-MAR-15:00</t>
  </si>
  <si>
    <t>21-APR-17:10</t>
  </si>
  <si>
    <t>31-MAY-16:10</t>
  </si>
  <si>
    <t>27-JUN-15:00</t>
  </si>
  <si>
    <t>24-JUL-15:00</t>
  </si>
  <si>
    <t>04-AUG-16:10</t>
  </si>
  <si>
    <t>01-SEP-14:00</t>
  </si>
  <si>
    <t>06-OCT-11:09</t>
  </si>
  <si>
    <t>10-NOV-11:20</t>
  </si>
  <si>
    <t>05-DEC-11:20</t>
  </si>
  <si>
    <t>05-JAN-11:09</t>
  </si>
  <si>
    <t>14-FEB-11:20</t>
  </si>
  <si>
    <t>01-MAR-11:20</t>
  </si>
  <si>
    <t>29-APR-12:00</t>
  </si>
  <si>
    <t>17-MAY-13:00</t>
  </si>
  <si>
    <t>16-JUN-10:20</t>
  </si>
  <si>
    <t>02-JUL-12:00</t>
  </si>
  <si>
    <t>15-AUG-11:20</t>
  </si>
  <si>
    <t>28-SEP-14:00</t>
  </si>
  <si>
    <t>30-OCT-12:20</t>
  </si>
  <si>
    <t>08-NOV-11:09</t>
  </si>
  <si>
    <t>04-DEC-11:09</t>
  </si>
  <si>
    <t>09-JAN-11:09</t>
  </si>
  <si>
    <t>13-FEB-11:09</t>
  </si>
  <si>
    <t>09-MAR-13:00</t>
  </si>
  <si>
    <t>04-APR-16:10</t>
  </si>
  <si>
    <t>15-MAY-12:00</t>
  </si>
  <si>
    <t>30-JUN-17:10</t>
  </si>
  <si>
    <t>25-JUL-11:20</t>
  </si>
  <si>
    <t>17-AUG-11:00</t>
  </si>
  <si>
    <t>05-SEP-11:20</t>
  </si>
  <si>
    <t>03-OCT-11:20</t>
  </si>
  <si>
    <t>04-NOV-12:20</t>
  </si>
  <si>
    <t>08-DEC-11:09</t>
  </si>
  <si>
    <t>27-JAN-11:09</t>
  </si>
  <si>
    <t>22-APR-13:00</t>
  </si>
  <si>
    <t>31-MAY-17:10</t>
  </si>
  <si>
    <t>29-JUN-13:00</t>
  </si>
  <si>
    <t>31-JUL-14:00</t>
  </si>
  <si>
    <t>01-AUG-13:00</t>
  </si>
  <si>
    <t>03-SEP-13:00</t>
  </si>
  <si>
    <t>10-NOV-11:09</t>
  </si>
  <si>
    <t>13-DEC-11:09</t>
  </si>
  <si>
    <t>27-JAN-11:20</t>
  </si>
  <si>
    <t>21-FEB-11:20</t>
  </si>
  <si>
    <t>30-MAR-10:09</t>
  </si>
  <si>
    <t>28-APR-10:09</t>
  </si>
  <si>
    <t>05-MAY-15:00</t>
  </si>
  <si>
    <t>18-JUN-11:20</t>
  </si>
  <si>
    <t>31-JUL-11:20</t>
  </si>
  <si>
    <t>18-AUG-17:19</t>
  </si>
  <si>
    <t>02-SEP-16:10</t>
  </si>
  <si>
    <t>05-OCT-10:09</t>
  </si>
  <si>
    <t>03-NOV-11:09</t>
  </si>
  <si>
    <t>28-DEC-11:20</t>
  </si>
  <si>
    <t>17-JAN-11:20</t>
  </si>
  <si>
    <t>28-FEB-11:09</t>
  </si>
  <si>
    <t>31-MAR-10:20</t>
  </si>
  <si>
    <t>29-APR-10:20</t>
  </si>
  <si>
    <t>30-MAY-16:10</t>
  </si>
  <si>
    <t>08-JUN-12:00</t>
  </si>
  <si>
    <t>14-JUL-11:20</t>
  </si>
  <si>
    <t>04-AUG-11:20</t>
  </si>
  <si>
    <t>06-SEP-11:09</t>
  </si>
  <si>
    <t>31-OCT-12:20</t>
  </si>
  <si>
    <t>02-NOV-12:09</t>
  </si>
  <si>
    <t>12-DEC-11:09</t>
  </si>
  <si>
    <t>23-FEB-11:20</t>
  </si>
  <si>
    <t>26-MAR-13:00</t>
  </si>
  <si>
    <t>24-APR-11:20</t>
  </si>
  <si>
    <t>28-JUN-11:00</t>
  </si>
  <si>
    <t>17-JUL-11:20</t>
  </si>
  <si>
    <t>30-AUG-11:20</t>
  </si>
  <si>
    <t>05-SEP-13:00</t>
  </si>
  <si>
    <t>05-OCT-11:20</t>
  </si>
  <si>
    <t>21-DEC-11:20</t>
  </si>
  <si>
    <t>30-JAN-11:20</t>
  </si>
  <si>
    <t>21-FEB-11:09</t>
  </si>
  <si>
    <t>29-MAR-10:20</t>
  </si>
  <si>
    <t>27-MAY-14:00</t>
  </si>
  <si>
    <t>29-JUN-11:20</t>
  </si>
  <si>
    <t>15-JUL-14:00</t>
  </si>
  <si>
    <t>27-AUG-14:00</t>
  </si>
  <si>
    <t>14-SEP-12:00</t>
  </si>
  <si>
    <t>08-OCT-14:00</t>
  </si>
  <si>
    <t>26-DEC-11:20</t>
  </si>
  <si>
    <t>23-JAN-11:20</t>
  </si>
  <si>
    <t>02-FEB-11:09</t>
  </si>
  <si>
    <t>09-MAR-11:09</t>
  </si>
  <si>
    <t>24-APR-10:09</t>
  </si>
  <si>
    <t>16-MAY-17:10</t>
  </si>
  <si>
    <t>30-JUN-15:00</t>
  </si>
  <si>
    <t>21-JUL-16:00</t>
  </si>
  <si>
    <t>09-AUG-16:00</t>
  </si>
  <si>
    <t>01-SEP-16:00</t>
  </si>
  <si>
    <t>06-OCT-16:00</t>
  </si>
  <si>
    <t>21-NOV-11:09</t>
  </si>
  <si>
    <t>01-DEC-11:20</t>
  </si>
  <si>
    <t>13-JAN-11:20</t>
  </si>
  <si>
    <t>30-MAR-10:20</t>
  </si>
  <si>
    <t>14-APR-10:20</t>
  </si>
  <si>
    <t>14-JUN-15:09</t>
  </si>
  <si>
    <t>08-JUL-11:20</t>
  </si>
  <si>
    <t>12-AUG-11:20</t>
  </si>
  <si>
    <t>07-SEP-14:00</t>
  </si>
  <si>
    <t>07-OCT-14:00</t>
  </si>
  <si>
    <t>09-NOV-11:09</t>
  </si>
  <si>
    <t>03-JAN-11:09</t>
  </si>
  <si>
    <t>27-FEB-11:20</t>
  </si>
  <si>
    <t>30-MAY-10:20</t>
  </si>
  <si>
    <t>20-JUN-17:00</t>
  </si>
  <si>
    <t>29-JUL-18:10</t>
  </si>
  <si>
    <t>15-AUG-17:10</t>
  </si>
  <si>
    <t>01-SEP-10:09</t>
  </si>
  <si>
    <t>02-OCT-10:20</t>
  </si>
  <si>
    <t>13-NOV-11:20</t>
  </si>
  <si>
    <t>18-DEC-11:09</t>
  </si>
  <si>
    <t>HVAC Control - Economizer</t>
  </si>
  <si>
    <t>NoEconomizer</t>
  </si>
  <si>
    <t>DifferentialDryBulb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</si>
  <si>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</si>
  <si>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</si>
  <si>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</si>
  <si>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</si>
  <si>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</si>
  <si>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t>Building Summary Fast Food Restaurant new construction version 1.1_3.1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</si>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</sst>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10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2" fillId="0" borderId="0" xfId="4" applyFon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3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3" applyFont="1" applyFill="1" applyBorder="1"/>
    <xf numFmtId="0" fontId="15" fillId="2" borderId="1" xfId="3" applyFont="1" applyFill="1" applyBorder="1" applyAlignment="1">
      <alignment wrapText="1"/>
    </xf>
    <xf numFmtId="1" fontId="14" fillId="0" borderId="0" xfId="3" applyNumberFormat="1" applyFont="1"/>
    <xf numFmtId="0" fontId="15" fillId="0" borderId="0" xfId="3" applyFont="1"/>
    <xf numFmtId="0" fontId="4" fillId="3" borderId="0" xfId="0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center"/>
    </xf>
    <xf numFmtId="0" fontId="16" fillId="0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2" fontId="16" fillId="0" borderId="0" xfId="0" applyNumberFormat="1" applyFont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6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3" fontId="2" fillId="0" borderId="0" xfId="4" applyNumberFormat="1" applyFill="1"/>
    <xf numFmtId="2" fontId="9" fillId="2" borderId="0" xfId="4" applyNumberFormat="1" applyFont="1" applyFill="1" applyAlignment="1">
      <alignment horizontal="center" wrapText="1"/>
    </xf>
    <xf numFmtId="166" fontId="5" fillId="0" borderId="0" xfId="0" applyNumberFormat="1" applyFont="1" applyAlignment="1">
      <alignment vertical="top" wrapText="1"/>
    </xf>
    <xf numFmtId="4" fontId="20" fillId="3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0" fontId="19" fillId="0" borderId="0" xfId="0" applyFont="1" applyAlignment="1">
      <alignment vertical="top"/>
    </xf>
    <xf numFmtId="4" fontId="16" fillId="0" borderId="0" xfId="0" applyNumberFormat="1" applyFont="1" applyAlignment="1">
      <alignment horizontal="center" vertical="top" wrapText="1"/>
    </xf>
    <xf numFmtId="4" fontId="16" fillId="3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center" vertical="top"/>
    </xf>
    <xf numFmtId="4" fontId="16" fillId="3" borderId="0" xfId="0" applyNumberFormat="1" applyFont="1" applyFill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horizontal="left" vertical="top"/>
    </xf>
    <xf numFmtId="167" fontId="16" fillId="0" borderId="0" xfId="0" applyNumberFormat="1" applyFont="1" applyAlignment="1">
      <alignment horizontal="center" vertical="top" wrapText="1"/>
    </xf>
    <xf numFmtId="168" fontId="16" fillId="0" borderId="0" xfId="0" applyNumberFormat="1" applyFont="1" applyAlignment="1">
      <alignment horizontal="center" vertical="top" wrapText="1"/>
    </xf>
    <xf numFmtId="165" fontId="16" fillId="0" borderId="0" xfId="0" applyNumberFormat="1" applyFont="1" applyAlignment="1">
      <alignment horizontal="center" vertical="top" wrapText="1"/>
    </xf>
    <xf numFmtId="2" fontId="16" fillId="0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1" fontId="16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 wrapText="1"/>
    </xf>
    <xf numFmtId="2" fontId="5" fillId="0" borderId="0" xfId="0" applyNumberFormat="1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 wrapText="1"/>
    </xf>
    <xf numFmtId="1" fontId="5" fillId="0" borderId="0" xfId="0" applyNumberFormat="1" applyFont="1" applyFill="1" applyAlignment="1">
      <alignment vertical="top"/>
    </xf>
    <xf numFmtId="1" fontId="5" fillId="0" borderId="0" xfId="0" applyNumberFormat="1" applyFont="1" applyFill="1" applyAlignment="1">
      <alignment horizontal="center" vertical="top" wrapText="1"/>
    </xf>
    <xf numFmtId="11" fontId="5" fillId="0" borderId="0" xfId="0" applyNumberFormat="1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right" vertical="top" wrapText="1"/>
    </xf>
    <xf numFmtId="11" fontId="0" fillId="0" borderId="0" xfId="0" applyNumberForma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5">
    <cellStyle name="Normal" xfId="0" builtinId="0"/>
    <cellStyle name="Normal 2" xfId="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75638.888888888891</c:v>
                </c:pt>
                <c:pt idx="1">
                  <c:v>53658.333333333336</c:v>
                </c:pt>
                <c:pt idx="2">
                  <c:v>48155.555555555555</c:v>
                </c:pt>
                <c:pt idx="3">
                  <c:v>29694.444444444445</c:v>
                </c:pt>
                <c:pt idx="4">
                  <c:v>5088.8888888888887</c:v>
                </c:pt>
                <c:pt idx="5">
                  <c:v>31555.555555555555</c:v>
                </c:pt>
                <c:pt idx="6">
                  <c:v>1691.6666666666667</c:v>
                </c:pt>
                <c:pt idx="7">
                  <c:v>22775</c:v>
                </c:pt>
                <c:pt idx="8">
                  <c:v>13597.222222222223</c:v>
                </c:pt>
                <c:pt idx="9">
                  <c:v>2441.6666666666665</c:v>
                </c:pt>
                <c:pt idx="10">
                  <c:v>14536.111111111111</c:v>
                </c:pt>
                <c:pt idx="11">
                  <c:v>8761.1111111111113</c:v>
                </c:pt>
                <c:pt idx="12">
                  <c:v>12780.555555555555</c:v>
                </c:pt>
                <c:pt idx="13">
                  <c:v>5072.2222222222226</c:v>
                </c:pt>
                <c:pt idx="14">
                  <c:v>4163.8888888888887</c:v>
                </c:pt>
                <c:pt idx="15">
                  <c:v>1450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20850</c:v>
                </c:pt>
                <c:pt idx="1">
                  <c:v>20850</c:v>
                </c:pt>
                <c:pt idx="2">
                  <c:v>20850</c:v>
                </c:pt>
                <c:pt idx="3">
                  <c:v>20850</c:v>
                </c:pt>
                <c:pt idx="4">
                  <c:v>20850</c:v>
                </c:pt>
                <c:pt idx="5">
                  <c:v>20850</c:v>
                </c:pt>
                <c:pt idx="6">
                  <c:v>20850</c:v>
                </c:pt>
                <c:pt idx="7">
                  <c:v>20850</c:v>
                </c:pt>
                <c:pt idx="8">
                  <c:v>20850</c:v>
                </c:pt>
                <c:pt idx="9">
                  <c:v>20850</c:v>
                </c:pt>
                <c:pt idx="10">
                  <c:v>20850</c:v>
                </c:pt>
                <c:pt idx="11">
                  <c:v>20850</c:v>
                </c:pt>
                <c:pt idx="12">
                  <c:v>20850</c:v>
                </c:pt>
                <c:pt idx="13">
                  <c:v>20850</c:v>
                </c:pt>
                <c:pt idx="14">
                  <c:v>20850</c:v>
                </c:pt>
                <c:pt idx="15">
                  <c:v>20850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4372.2222222222226</c:v>
                </c:pt>
                <c:pt idx="1">
                  <c:v>4369.4444444444443</c:v>
                </c:pt>
                <c:pt idx="2">
                  <c:v>4369.4444444444443</c:v>
                </c:pt>
                <c:pt idx="3">
                  <c:v>4369.4444444444443</c:v>
                </c:pt>
                <c:pt idx="4">
                  <c:v>4363.8888888888887</c:v>
                </c:pt>
                <c:pt idx="5">
                  <c:v>4363.8888888888887</c:v>
                </c:pt>
                <c:pt idx="6">
                  <c:v>4366.666666666667</c:v>
                </c:pt>
                <c:pt idx="7">
                  <c:v>4363.8888888888887</c:v>
                </c:pt>
                <c:pt idx="8">
                  <c:v>4366.666666666667</c:v>
                </c:pt>
                <c:pt idx="9">
                  <c:v>4355.5555555555557</c:v>
                </c:pt>
                <c:pt idx="10">
                  <c:v>4363.8888888888887</c:v>
                </c:pt>
                <c:pt idx="11">
                  <c:v>4361.1111111111113</c:v>
                </c:pt>
                <c:pt idx="12">
                  <c:v>4361.1111111111113</c:v>
                </c:pt>
                <c:pt idx="13">
                  <c:v>4361.1111111111113</c:v>
                </c:pt>
                <c:pt idx="14">
                  <c:v>4358.333333333333</c:v>
                </c:pt>
                <c:pt idx="15">
                  <c:v>4330.5555555555557</c:v>
                </c:pt>
              </c:numCache>
            </c:numRef>
          </c:val>
        </c:ser>
        <c:ser>
          <c:idx val="3"/>
          <c:order val="4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122672.22222222222</c:v>
                </c:pt>
                <c:pt idx="1">
                  <c:v>122672.22222222222</c:v>
                </c:pt>
                <c:pt idx="2">
                  <c:v>122672.22222222222</c:v>
                </c:pt>
                <c:pt idx="3">
                  <c:v>122672.22222222222</c:v>
                </c:pt>
                <c:pt idx="4">
                  <c:v>122672.22222222222</c:v>
                </c:pt>
                <c:pt idx="5">
                  <c:v>122672.22222222222</c:v>
                </c:pt>
                <c:pt idx="6">
                  <c:v>122672.22222222222</c:v>
                </c:pt>
                <c:pt idx="7">
                  <c:v>122672.22222222222</c:v>
                </c:pt>
                <c:pt idx="8">
                  <c:v>122672.22222222222</c:v>
                </c:pt>
                <c:pt idx="9">
                  <c:v>122672.22222222222</c:v>
                </c:pt>
                <c:pt idx="10">
                  <c:v>122672.22222222222</c:v>
                </c:pt>
                <c:pt idx="11">
                  <c:v>122672.22222222222</c:v>
                </c:pt>
                <c:pt idx="12">
                  <c:v>122672.22222222222</c:v>
                </c:pt>
                <c:pt idx="13">
                  <c:v>122672.22222222222</c:v>
                </c:pt>
                <c:pt idx="14">
                  <c:v>122672.22222222222</c:v>
                </c:pt>
                <c:pt idx="15">
                  <c:v>122672.22222222222</c:v>
                </c:pt>
              </c:numCache>
            </c:numRef>
          </c:val>
        </c:ser>
        <c:ser>
          <c:idx val="0"/>
          <c:order val="5"/>
          <c:tx>
            <c:strRef>
              <c:f>LocationSummary!$B$65</c:f>
              <c:strCache>
                <c:ptCount val="1"/>
                <c:pt idx="0">
                  <c:v>Exterior Equipment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6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31866.666666666668</c:v>
                </c:pt>
                <c:pt idx="1">
                  <c:v>31252.777777777777</c:v>
                </c:pt>
                <c:pt idx="2">
                  <c:v>31747.222222222223</c:v>
                </c:pt>
                <c:pt idx="3">
                  <c:v>30961.111111111109</c:v>
                </c:pt>
                <c:pt idx="4">
                  <c:v>29783.333333333332</c:v>
                </c:pt>
                <c:pt idx="5">
                  <c:v>31308.333333333332</c:v>
                </c:pt>
                <c:pt idx="6">
                  <c:v>28911.111111111109</c:v>
                </c:pt>
                <c:pt idx="7">
                  <c:v>30672.222222222223</c:v>
                </c:pt>
                <c:pt idx="8">
                  <c:v>31663.888888888891</c:v>
                </c:pt>
                <c:pt idx="9">
                  <c:v>29522.222222222223</c:v>
                </c:pt>
                <c:pt idx="10">
                  <c:v>30533.333333333332</c:v>
                </c:pt>
                <c:pt idx="11">
                  <c:v>31216.666666666668</c:v>
                </c:pt>
                <c:pt idx="12">
                  <c:v>30675</c:v>
                </c:pt>
                <c:pt idx="13">
                  <c:v>31105.555555555555</c:v>
                </c:pt>
                <c:pt idx="14">
                  <c:v>30061.111111111109</c:v>
                </c:pt>
                <c:pt idx="15">
                  <c:v>29530.555555555555</c:v>
                </c:pt>
              </c:numCache>
            </c:numRef>
          </c:val>
        </c:ser>
        <c:ser>
          <c:idx val="5"/>
          <c:order val="7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19152.777777777777</c:v>
                </c:pt>
                <c:pt idx="1">
                  <c:v>18688.888888888891</c:v>
                </c:pt>
                <c:pt idx="2">
                  <c:v>18411.111111111109</c:v>
                </c:pt>
                <c:pt idx="3">
                  <c:v>18219.444444444445</c:v>
                </c:pt>
                <c:pt idx="4">
                  <c:v>18375.000000000004</c:v>
                </c:pt>
                <c:pt idx="5">
                  <c:v>18061.111111111109</c:v>
                </c:pt>
                <c:pt idx="6">
                  <c:v>17744.444444444445</c:v>
                </c:pt>
                <c:pt idx="7">
                  <c:v>17866.666666666664</c:v>
                </c:pt>
                <c:pt idx="8">
                  <c:v>17816.666666666668</c:v>
                </c:pt>
                <c:pt idx="9">
                  <c:v>17544.444444444445</c:v>
                </c:pt>
                <c:pt idx="10">
                  <c:v>17652.777777777777</c:v>
                </c:pt>
                <c:pt idx="11">
                  <c:v>17583.333333333332</c:v>
                </c:pt>
                <c:pt idx="12">
                  <c:v>17522.222222222223</c:v>
                </c:pt>
                <c:pt idx="13">
                  <c:v>17327.777777777777</c:v>
                </c:pt>
                <c:pt idx="14">
                  <c:v>17130.555555555555</c:v>
                </c:pt>
                <c:pt idx="15">
                  <c:v>16711.111111111109</c:v>
                </c:pt>
              </c:numCache>
            </c:numRef>
          </c:val>
        </c:ser>
        <c:overlap val="100"/>
        <c:axId val="137996160"/>
        <c:axId val="137997696"/>
      </c:barChart>
      <c:catAx>
        <c:axId val="1379961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7696"/>
        <c:crosses val="autoZero"/>
        <c:auto val="1"/>
        <c:lblAlgn val="ctr"/>
        <c:lblOffset val="50"/>
        <c:tickLblSkip val="1"/>
        <c:tickMarkSkip val="1"/>
      </c:catAx>
      <c:valAx>
        <c:axId val="13799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61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89345172031081"/>
          <c:y val="5.0570962479608475E-2"/>
          <c:w val="0.23862375138734704"/>
          <c:h val="0.215334420880914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035E-2"/>
          <c:y val="9.6247960848287226E-2"/>
          <c:w val="0.9045504994450605"/>
          <c:h val="0.776508972267538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Schedules!$D$48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strRef>
              <c:f>Schedules!$D$51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16376704"/>
        <c:axId val="116378624"/>
      </c:barChart>
      <c:catAx>
        <c:axId val="11637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378624"/>
        <c:crosses val="autoZero"/>
        <c:auto val="1"/>
        <c:lblAlgn val="ctr"/>
        <c:lblOffset val="100"/>
        <c:tickLblSkip val="1"/>
        <c:tickMarkSkip val="1"/>
      </c:catAx>
      <c:valAx>
        <c:axId val="11637862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376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20754716981132179"/>
          <c:h val="0.1337683523654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035E-2"/>
          <c:y val="9.6247960848287226E-2"/>
          <c:w val="0.9045504994450605"/>
          <c:h val="0.776508972267538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strRef>
              <c:f>Schedules!$D$53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strRef>
              <c:f>Schedules!$D$55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21177216"/>
        <c:axId val="121179136"/>
      </c:barChart>
      <c:catAx>
        <c:axId val="12117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179136"/>
        <c:crosses val="autoZero"/>
        <c:auto val="1"/>
        <c:lblAlgn val="ctr"/>
        <c:lblOffset val="100"/>
        <c:tickLblSkip val="1"/>
        <c:tickMarkSkip val="1"/>
      </c:catAx>
      <c:valAx>
        <c:axId val="1211791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1772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654"/>
          <c:w val="0.2619311875693684"/>
          <c:h val="0.114192495921696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035E-2"/>
          <c:y val="9.6247960848287226E-2"/>
          <c:w val="0.9045504994450605"/>
          <c:h val="0.776508972267538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Schedules!$D$58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Schedules!$E$58:$AB$58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Schedules!$D$59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strRef>
              <c:f>Schedules!$D$61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Schedules!$E$61:$AB$61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21390592"/>
        <c:axId val="121392512"/>
      </c:barChart>
      <c:catAx>
        <c:axId val="12139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92512"/>
        <c:crosses val="autoZero"/>
        <c:auto val="1"/>
        <c:lblAlgn val="ctr"/>
        <c:lblOffset val="100"/>
        <c:tickLblSkip val="1"/>
        <c:tickMarkSkip val="1"/>
      </c:catAx>
      <c:valAx>
        <c:axId val="12139251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905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3.262642740619914E-3"/>
          <c:w val="0.20754716981132107"/>
          <c:h val="0.1337683523654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0817"/>
          <c:y val="1.9575856443719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035E-2"/>
          <c:y val="9.6247960848287226E-2"/>
          <c:w val="0.9045504994450605"/>
          <c:h val="0.776508972267538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Schedules!$D$62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Schedules!$E$62:$AB$62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strRef>
              <c:f>Schedules!$D$63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Schedules!$E$63:$AB$63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strRef>
              <c:f>Schedules!$D$65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Schedules!$E$65:$AB$65</c:f>
              <c:numCache>
                <c:formatCode>0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23762176"/>
        <c:axId val="123764096"/>
      </c:barChart>
      <c:catAx>
        <c:axId val="12376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64096"/>
        <c:crosses val="autoZero"/>
        <c:auto val="1"/>
        <c:lblAlgn val="ctr"/>
        <c:lblOffset val="100"/>
        <c:tickLblSkip val="1"/>
        <c:tickMarkSkip val="1"/>
      </c:catAx>
      <c:valAx>
        <c:axId val="12376409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62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6502"/>
          <c:y val="2.77324632952692E-2"/>
          <c:w val="0.26193118756936606"/>
          <c:h val="0.11419249592169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1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4550</c:v>
                </c:pt>
                <c:pt idx="1">
                  <c:v>92570</c:v>
                </c:pt>
                <c:pt idx="2">
                  <c:v>54960</c:v>
                </c:pt>
                <c:pt idx="3">
                  <c:v>185260</c:v>
                </c:pt>
                <c:pt idx="4">
                  <c:v>29270</c:v>
                </c:pt>
                <c:pt idx="5">
                  <c:v>96750</c:v>
                </c:pt>
                <c:pt idx="6">
                  <c:v>114450</c:v>
                </c:pt>
                <c:pt idx="7">
                  <c:v>360680</c:v>
                </c:pt>
                <c:pt idx="8">
                  <c:v>215750</c:v>
                </c:pt>
                <c:pt idx="9">
                  <c:v>283900</c:v>
                </c:pt>
                <c:pt idx="10">
                  <c:v>525210</c:v>
                </c:pt>
                <c:pt idx="11">
                  <c:v>347070</c:v>
                </c:pt>
                <c:pt idx="12">
                  <c:v>705740</c:v>
                </c:pt>
                <c:pt idx="13">
                  <c:v>545900</c:v>
                </c:pt>
                <c:pt idx="14">
                  <c:v>878970</c:v>
                </c:pt>
                <c:pt idx="15">
                  <c:v>1425010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881700</c:v>
                </c:pt>
                <c:pt idx="1">
                  <c:v>881700</c:v>
                </c:pt>
                <c:pt idx="2">
                  <c:v>881700</c:v>
                </c:pt>
                <c:pt idx="3">
                  <c:v>881700</c:v>
                </c:pt>
                <c:pt idx="4">
                  <c:v>881700</c:v>
                </c:pt>
                <c:pt idx="5">
                  <c:v>881700</c:v>
                </c:pt>
                <c:pt idx="6">
                  <c:v>881700</c:v>
                </c:pt>
                <c:pt idx="7">
                  <c:v>881700</c:v>
                </c:pt>
                <c:pt idx="8">
                  <c:v>881700</c:v>
                </c:pt>
                <c:pt idx="9">
                  <c:v>881700</c:v>
                </c:pt>
                <c:pt idx="10">
                  <c:v>881700</c:v>
                </c:pt>
                <c:pt idx="11">
                  <c:v>881700</c:v>
                </c:pt>
                <c:pt idx="12">
                  <c:v>881700</c:v>
                </c:pt>
                <c:pt idx="13">
                  <c:v>881700</c:v>
                </c:pt>
                <c:pt idx="14">
                  <c:v>881700</c:v>
                </c:pt>
                <c:pt idx="15">
                  <c:v>881700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42570</c:v>
                </c:pt>
                <c:pt idx="1">
                  <c:v>51910</c:v>
                </c:pt>
                <c:pt idx="2">
                  <c:v>46540</c:v>
                </c:pt>
                <c:pt idx="3">
                  <c:v>60910</c:v>
                </c:pt>
                <c:pt idx="4">
                  <c:v>59160</c:v>
                </c:pt>
                <c:pt idx="5">
                  <c:v>53010</c:v>
                </c:pt>
                <c:pt idx="6">
                  <c:v>66860</c:v>
                </c:pt>
                <c:pt idx="7">
                  <c:v>67970</c:v>
                </c:pt>
                <c:pt idx="8">
                  <c:v>66630</c:v>
                </c:pt>
                <c:pt idx="9">
                  <c:v>71650</c:v>
                </c:pt>
                <c:pt idx="10">
                  <c:v>74180</c:v>
                </c:pt>
                <c:pt idx="11">
                  <c:v>73860</c:v>
                </c:pt>
                <c:pt idx="12">
                  <c:v>79540</c:v>
                </c:pt>
                <c:pt idx="13">
                  <c:v>80520</c:v>
                </c:pt>
                <c:pt idx="14">
                  <c:v>88390</c:v>
                </c:pt>
                <c:pt idx="15">
                  <c:v>99090</c:v>
                </c:pt>
              </c:numCache>
            </c:numRef>
          </c:val>
        </c:ser>
        <c:overlap val="100"/>
        <c:axId val="107701760"/>
        <c:axId val="107703296"/>
      </c:barChart>
      <c:catAx>
        <c:axId val="1077017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03296"/>
        <c:crosses val="autoZero"/>
        <c:auto val="1"/>
        <c:lblAlgn val="ctr"/>
        <c:lblOffset val="50"/>
        <c:tickLblSkip val="1"/>
        <c:tickMarkSkip val="1"/>
      </c:catAx>
      <c:valAx>
        <c:axId val="107703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0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017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473"/>
          <c:y val="5.0570962479608475E-2"/>
          <c:w val="0.24306326304106646"/>
          <c:h val="0.202283849918435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1171.9893259877765</c:v>
                </c:pt>
                <c:pt idx="1">
                  <c:v>831.41086338985963</c:v>
                </c:pt>
                <c:pt idx="2">
                  <c:v>746.14788671774124</c:v>
                </c:pt>
                <c:pt idx="3">
                  <c:v>460.10157527761038</c:v>
                </c:pt>
                <c:pt idx="4">
                  <c:v>78.849961263665321</c:v>
                </c:pt>
                <c:pt idx="5">
                  <c:v>488.93862442971505</c:v>
                </c:pt>
                <c:pt idx="6">
                  <c:v>26.211586468107082</c:v>
                </c:pt>
                <c:pt idx="7">
                  <c:v>352.88800895239734</c:v>
                </c:pt>
                <c:pt idx="8">
                  <c:v>210.68262029783938</c:v>
                </c:pt>
                <c:pt idx="9">
                  <c:v>37.83248687268658</c:v>
                </c:pt>
                <c:pt idx="10">
                  <c:v>225.23026598949815</c:v>
                </c:pt>
                <c:pt idx="11">
                  <c:v>135.74933287423602</c:v>
                </c:pt>
                <c:pt idx="12">
                  <c:v>198.02875096840836</c:v>
                </c:pt>
                <c:pt idx="13">
                  <c:v>78.591719032452446</c:v>
                </c:pt>
                <c:pt idx="14">
                  <c:v>64.517517431350612</c:v>
                </c:pt>
                <c:pt idx="15">
                  <c:v>22.467074115520358</c:v>
                </c:pt>
              </c:numCache>
            </c:numRef>
          </c:val>
        </c:ser>
        <c:ser>
          <c:idx val="3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323.06103124730998</c:v>
                </c:pt>
                <c:pt idx="1">
                  <c:v>323.06103124730998</c:v>
                </c:pt>
                <c:pt idx="2">
                  <c:v>323.06103124730998</c:v>
                </c:pt>
                <c:pt idx="3">
                  <c:v>323.06103124730998</c:v>
                </c:pt>
                <c:pt idx="4">
                  <c:v>323.06103124730998</c:v>
                </c:pt>
                <c:pt idx="5">
                  <c:v>323.06103124730998</c:v>
                </c:pt>
                <c:pt idx="6">
                  <c:v>323.06103124730998</c:v>
                </c:pt>
                <c:pt idx="7">
                  <c:v>323.06103124730998</c:v>
                </c:pt>
                <c:pt idx="8">
                  <c:v>323.06103124730998</c:v>
                </c:pt>
                <c:pt idx="9">
                  <c:v>323.06103124730998</c:v>
                </c:pt>
                <c:pt idx="10">
                  <c:v>323.06103124730998</c:v>
                </c:pt>
                <c:pt idx="11">
                  <c:v>323.06103124730998</c:v>
                </c:pt>
                <c:pt idx="12">
                  <c:v>323.06103124730998</c:v>
                </c:pt>
                <c:pt idx="13">
                  <c:v>323.06103124730998</c:v>
                </c:pt>
                <c:pt idx="14">
                  <c:v>323.06103124730998</c:v>
                </c:pt>
                <c:pt idx="15">
                  <c:v>323.06103124730998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67.745545321511571</c:v>
                </c:pt>
                <c:pt idx="1">
                  <c:v>67.702504949642758</c:v>
                </c:pt>
                <c:pt idx="2">
                  <c:v>67.702504949642758</c:v>
                </c:pt>
                <c:pt idx="3">
                  <c:v>67.702504949642758</c:v>
                </c:pt>
                <c:pt idx="4">
                  <c:v>67.616424205905133</c:v>
                </c:pt>
                <c:pt idx="5">
                  <c:v>67.616424205905133</c:v>
                </c:pt>
                <c:pt idx="6">
                  <c:v>67.659464577773946</c:v>
                </c:pt>
                <c:pt idx="7">
                  <c:v>67.616424205905133</c:v>
                </c:pt>
                <c:pt idx="8">
                  <c:v>67.659464577773946</c:v>
                </c:pt>
                <c:pt idx="9">
                  <c:v>67.487303090298695</c:v>
                </c:pt>
                <c:pt idx="10">
                  <c:v>67.616424205905133</c:v>
                </c:pt>
                <c:pt idx="11">
                  <c:v>67.573383834036321</c:v>
                </c:pt>
                <c:pt idx="12">
                  <c:v>67.573383834036321</c:v>
                </c:pt>
                <c:pt idx="13">
                  <c:v>67.573383834036321</c:v>
                </c:pt>
                <c:pt idx="14">
                  <c:v>67.530343462167508</c:v>
                </c:pt>
                <c:pt idx="15">
                  <c:v>67.099939743479382</c:v>
                </c:pt>
              </c:numCache>
            </c:numRef>
          </c:val>
        </c:ser>
        <c:ser>
          <c:idx val="7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1900.7489024705174</c:v>
                </c:pt>
                <c:pt idx="1">
                  <c:v>1900.7489024705174</c:v>
                </c:pt>
                <c:pt idx="2">
                  <c:v>1900.7489024705174</c:v>
                </c:pt>
                <c:pt idx="3">
                  <c:v>1900.7489024705174</c:v>
                </c:pt>
                <c:pt idx="4">
                  <c:v>1900.7489024705174</c:v>
                </c:pt>
                <c:pt idx="5">
                  <c:v>1900.7489024705174</c:v>
                </c:pt>
                <c:pt idx="6">
                  <c:v>1900.7489024705174</c:v>
                </c:pt>
                <c:pt idx="7">
                  <c:v>1900.7489024705174</c:v>
                </c:pt>
                <c:pt idx="8">
                  <c:v>1900.7489024705174</c:v>
                </c:pt>
                <c:pt idx="9">
                  <c:v>1900.7489024705174</c:v>
                </c:pt>
                <c:pt idx="10">
                  <c:v>1900.7489024705174</c:v>
                </c:pt>
                <c:pt idx="11">
                  <c:v>1900.7489024705174</c:v>
                </c:pt>
                <c:pt idx="12">
                  <c:v>1900.7489024705174</c:v>
                </c:pt>
                <c:pt idx="13">
                  <c:v>1900.7489024705174</c:v>
                </c:pt>
                <c:pt idx="14">
                  <c:v>1900.7489024705174</c:v>
                </c:pt>
                <c:pt idx="15">
                  <c:v>1900.7489024705174</c:v>
                </c:pt>
              </c:numCache>
            </c:numRef>
          </c:val>
        </c:ser>
        <c:ser>
          <c:idx val="6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493.75914607902212</c:v>
                </c:pt>
                <c:pt idx="1">
                  <c:v>484.24722389601448</c:v>
                </c:pt>
                <c:pt idx="2">
                  <c:v>491.90841008866317</c:v>
                </c:pt>
                <c:pt idx="3">
                  <c:v>479.7279848497891</c:v>
                </c:pt>
                <c:pt idx="4">
                  <c:v>461.47886717741238</c:v>
                </c:pt>
                <c:pt idx="5">
                  <c:v>485.10803133339073</c:v>
                </c:pt>
                <c:pt idx="6">
                  <c:v>447.96419041060511</c:v>
                </c:pt>
                <c:pt idx="7">
                  <c:v>475.25178617543253</c:v>
                </c:pt>
                <c:pt idx="8">
                  <c:v>490.6171989325988</c:v>
                </c:pt>
                <c:pt idx="9">
                  <c:v>457.433072221744</c:v>
                </c:pt>
                <c:pt idx="10">
                  <c:v>473.0997675819919</c:v>
                </c:pt>
                <c:pt idx="11">
                  <c:v>483.68769906171991</c:v>
                </c:pt>
                <c:pt idx="12">
                  <c:v>475.29482654730134</c:v>
                </c:pt>
                <c:pt idx="13">
                  <c:v>481.96608418696735</c:v>
                </c:pt>
                <c:pt idx="14">
                  <c:v>465.7829043642937</c:v>
                </c:pt>
                <c:pt idx="15">
                  <c:v>457.56219333735044</c:v>
                </c:pt>
              </c:numCache>
            </c:numRef>
          </c:val>
        </c:ser>
        <c:ser>
          <c:idx val="9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296.76336403546526</c:v>
                </c:pt>
                <c:pt idx="1">
                  <c:v>289.5756219333735</c:v>
                </c:pt>
                <c:pt idx="2">
                  <c:v>285.27158474649218</c:v>
                </c:pt>
                <c:pt idx="3">
                  <c:v>282.30179908754411</c:v>
                </c:pt>
                <c:pt idx="4">
                  <c:v>284.71205991219762</c:v>
                </c:pt>
                <c:pt idx="5">
                  <c:v>279.84849789102174</c:v>
                </c:pt>
                <c:pt idx="6">
                  <c:v>274.9418954979771</c:v>
                </c:pt>
                <c:pt idx="7">
                  <c:v>276.83567186020485</c:v>
                </c:pt>
                <c:pt idx="8">
                  <c:v>276.06094516656623</c:v>
                </c:pt>
                <c:pt idx="9">
                  <c:v>271.84298872342259</c:v>
                </c:pt>
                <c:pt idx="10">
                  <c:v>273.52156322630628</c:v>
                </c:pt>
                <c:pt idx="11">
                  <c:v>272.44555392958597</c:v>
                </c:pt>
                <c:pt idx="12">
                  <c:v>271.49866574847204</c:v>
                </c:pt>
                <c:pt idx="13">
                  <c:v>268.48583971765515</c:v>
                </c:pt>
                <c:pt idx="14">
                  <c:v>265.42997331496946</c:v>
                </c:pt>
                <c:pt idx="15">
                  <c:v>258.9308771627787</c:v>
                </c:pt>
              </c:numCache>
            </c:numRef>
          </c:val>
        </c:ser>
        <c:ser>
          <c:idx val="0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19.583369200309889</c:v>
                </c:pt>
                <c:pt idx="1">
                  <c:v>398.42472238960141</c:v>
                </c:pt>
                <c:pt idx="2">
                  <c:v>236.54988379099595</c:v>
                </c:pt>
                <c:pt idx="3">
                  <c:v>797.36592924162869</c:v>
                </c:pt>
                <c:pt idx="4">
                  <c:v>125.97916846001549</c:v>
                </c:pt>
                <c:pt idx="5">
                  <c:v>416.41559783076525</c:v>
                </c:pt>
                <c:pt idx="6">
                  <c:v>492.59705603856418</c:v>
                </c:pt>
                <c:pt idx="7">
                  <c:v>1552.3801325643453</c:v>
                </c:pt>
                <c:pt idx="8">
                  <c:v>928.59602306963927</c:v>
                </c:pt>
                <c:pt idx="9">
                  <c:v>1221.9161573555996</c:v>
                </c:pt>
                <c:pt idx="10">
                  <c:v>2260.5233709219247</c:v>
                </c:pt>
                <c:pt idx="11">
                  <c:v>1493.802186450891</c:v>
                </c:pt>
                <c:pt idx="12">
                  <c:v>3037.531204269605</c:v>
                </c:pt>
                <c:pt idx="13">
                  <c:v>2349.5739003184985</c:v>
                </c:pt>
                <c:pt idx="14">
                  <c:v>3783.1195661530514</c:v>
                </c:pt>
                <c:pt idx="15">
                  <c:v>6133.2960316777135</c:v>
                </c:pt>
              </c:numCache>
            </c:numRef>
          </c:val>
        </c:ser>
        <c:ser>
          <c:idx val="5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3794.8695876732372</c:v>
                </c:pt>
                <c:pt idx="1">
                  <c:v>3794.8695876732372</c:v>
                </c:pt>
                <c:pt idx="2">
                  <c:v>3794.8695876732372</c:v>
                </c:pt>
                <c:pt idx="3">
                  <c:v>3794.8695876732372</c:v>
                </c:pt>
                <c:pt idx="4">
                  <c:v>3794.8695876732372</c:v>
                </c:pt>
                <c:pt idx="5">
                  <c:v>3794.8695876732372</c:v>
                </c:pt>
                <c:pt idx="6">
                  <c:v>3794.8695876732372</c:v>
                </c:pt>
                <c:pt idx="7">
                  <c:v>3794.8695876732372</c:v>
                </c:pt>
                <c:pt idx="8">
                  <c:v>3794.8695876732372</c:v>
                </c:pt>
                <c:pt idx="9">
                  <c:v>3794.8695876732372</c:v>
                </c:pt>
                <c:pt idx="10">
                  <c:v>3794.8695876732372</c:v>
                </c:pt>
                <c:pt idx="11">
                  <c:v>3794.8695876732372</c:v>
                </c:pt>
                <c:pt idx="12">
                  <c:v>3794.8695876732372</c:v>
                </c:pt>
                <c:pt idx="13">
                  <c:v>3794.8695876732372</c:v>
                </c:pt>
                <c:pt idx="14">
                  <c:v>3794.8695876732372</c:v>
                </c:pt>
                <c:pt idx="15">
                  <c:v>3794.8695876732372</c:v>
                </c:pt>
              </c:numCache>
            </c:numRef>
          </c:val>
        </c:ser>
        <c:ser>
          <c:idx val="4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183.22286304553671</c:v>
                </c:pt>
                <c:pt idx="1">
                  <c:v>223.42257037100799</c:v>
                </c:pt>
                <c:pt idx="2">
                  <c:v>200.30989067745546</c:v>
                </c:pt>
                <c:pt idx="3">
                  <c:v>262.15890505293964</c:v>
                </c:pt>
                <c:pt idx="4">
                  <c:v>254.62683997589738</c:v>
                </c:pt>
                <c:pt idx="5">
                  <c:v>228.15701127657744</c:v>
                </c:pt>
                <c:pt idx="6">
                  <c:v>287.76792631488337</c:v>
                </c:pt>
                <c:pt idx="7">
                  <c:v>292.54540759232157</c:v>
                </c:pt>
                <c:pt idx="8">
                  <c:v>286.77799776190068</c:v>
                </c:pt>
                <c:pt idx="9">
                  <c:v>308.38426444004477</c:v>
                </c:pt>
                <c:pt idx="10">
                  <c:v>319.27347852285442</c:v>
                </c:pt>
                <c:pt idx="11">
                  <c:v>317.89618662305242</c:v>
                </c:pt>
                <c:pt idx="12">
                  <c:v>342.3431178445382</c:v>
                </c:pt>
                <c:pt idx="13">
                  <c:v>346.56107428768183</c:v>
                </c:pt>
                <c:pt idx="14">
                  <c:v>380.43384694843763</c:v>
                </c:pt>
                <c:pt idx="15">
                  <c:v>426.48704484806746</c:v>
                </c:pt>
              </c:numCache>
            </c:numRef>
          </c:val>
        </c:ser>
        <c:overlap val="100"/>
        <c:axId val="107825024"/>
        <c:axId val="107826560"/>
      </c:barChart>
      <c:catAx>
        <c:axId val="1078250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26560"/>
        <c:crosses val="autoZero"/>
        <c:auto val="1"/>
        <c:lblAlgn val="ctr"/>
        <c:lblOffset val="50"/>
        <c:tickLblSkip val="1"/>
        <c:tickMarkSkip val="1"/>
      </c:catAx>
      <c:valAx>
        <c:axId val="107826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250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3355530891602"/>
          <c:y val="5.1658510059815116E-2"/>
          <c:w val="0.31076581576026724"/>
          <c:h val="0.313213703099511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81539030706624"/>
          <c:y val="5.8727569331158302E-2"/>
          <c:w val="0.8094709581945988"/>
          <c:h val="0.7308319738988601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LocationSummary!$B$221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  <c:pt idx="0">
                  <c:v>413.75</c:v>
                </c:pt>
                <c:pt idx="1">
                  <c:v>413.75</c:v>
                </c:pt>
                <c:pt idx="2">
                  <c:v>413.75</c:v>
                </c:pt>
                <c:pt idx="3">
                  <c:v>413.75</c:v>
                </c:pt>
                <c:pt idx="4">
                  <c:v>413.75</c:v>
                </c:pt>
                <c:pt idx="5">
                  <c:v>413.75</c:v>
                </c:pt>
                <c:pt idx="6">
                  <c:v>413.75</c:v>
                </c:pt>
                <c:pt idx="7">
                  <c:v>413.75</c:v>
                </c:pt>
                <c:pt idx="8">
                  <c:v>413.75</c:v>
                </c:pt>
                <c:pt idx="9">
                  <c:v>413.75</c:v>
                </c:pt>
                <c:pt idx="10">
                  <c:v>413.75</c:v>
                </c:pt>
                <c:pt idx="11">
                  <c:v>413.75</c:v>
                </c:pt>
                <c:pt idx="12">
                  <c:v>413.75</c:v>
                </c:pt>
                <c:pt idx="13">
                  <c:v>413.75</c:v>
                </c:pt>
                <c:pt idx="14">
                  <c:v>413.75</c:v>
                </c:pt>
                <c:pt idx="15">
                  <c:v>413.75</c:v>
                </c:pt>
              </c:numCache>
            </c:numRef>
          </c:val>
        </c:ser>
        <c:ser>
          <c:idx val="0"/>
          <c:order val="1"/>
          <c:tx>
            <c:strRef>
              <c:f>LocationSummary!$B$229</c:f>
              <c:strCache>
                <c:ptCount val="1"/>
                <c:pt idx="0">
                  <c:v>Water for Electricity (m3)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LocationSummary!$C$229:$R$229</c:f>
              <c:numCache>
                <c:formatCode>#,##0.00</c:formatCode>
                <c:ptCount val="16"/>
                <c:pt idx="0">
                  <c:v>145.44644250000002</c:v>
                </c:pt>
                <c:pt idx="1">
                  <c:v>409.20745579999999</c:v>
                </c:pt>
                <c:pt idx="2">
                  <c:v>7313.41</c:v>
                </c:pt>
                <c:pt idx="3">
                  <c:v>1415.84</c:v>
                </c:pt>
                <c:pt idx="4">
                  <c:v>3531.46</c:v>
                </c:pt>
                <c:pt idx="5">
                  <c:v>6277.1900000000005</c:v>
                </c:pt>
                <c:pt idx="6">
                  <c:v>3445.48</c:v>
                </c:pt>
                <c:pt idx="7">
                  <c:v>49.766037500000003</c:v>
                </c:pt>
                <c:pt idx="8">
                  <c:v>957.94696120000003</c:v>
                </c:pt>
                <c:pt idx="9">
                  <c:v>2016.66</c:v>
                </c:pt>
                <c:pt idx="10">
                  <c:v>326.74918350000002</c:v>
                </c:pt>
                <c:pt idx="11">
                  <c:v>932.87787279999998</c:v>
                </c:pt>
                <c:pt idx="12">
                  <c:v>324.03852029999996</c:v>
                </c:pt>
                <c:pt idx="13">
                  <c:v>12756.800000000001</c:v>
                </c:pt>
                <c:pt idx="14">
                  <c:v>309.10455310000003</c:v>
                </c:pt>
                <c:pt idx="15">
                  <c:v>199.78300760000002</c:v>
                </c:pt>
              </c:numCache>
            </c:numRef>
          </c:val>
        </c:ser>
        <c:overlap val="100"/>
        <c:axId val="115950336"/>
        <c:axId val="115951872"/>
      </c:barChart>
      <c:catAx>
        <c:axId val="1159503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51872"/>
        <c:crosses val="autoZero"/>
        <c:auto val="1"/>
        <c:lblAlgn val="ctr"/>
        <c:lblOffset val="50"/>
        <c:tickLblSkip val="1"/>
        <c:tickMarkSkip val="1"/>
      </c:catAx>
      <c:valAx>
        <c:axId val="115951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50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6574176840547541"/>
          <c:y val="0.1018199723403253"/>
          <c:w val="0.2957713360191796"/>
          <c:h val="0.1307807649655538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00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LocationSummary!$B$223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92045.203200000004</c:v>
                </c:pt>
                <c:pt idx="1">
                  <c:v>102392.68309999999</c:v>
                </c:pt>
                <c:pt idx="2">
                  <c:v>92053.264800000004</c:v>
                </c:pt>
                <c:pt idx="3">
                  <c:v>90190.884699999995</c:v>
                </c:pt>
                <c:pt idx="4">
                  <c:v>40999.628199999999</c:v>
                </c:pt>
                <c:pt idx="5">
                  <c:v>95771.993100000007</c:v>
                </c:pt>
                <c:pt idx="6">
                  <c:v>42102.291100000002</c:v>
                </c:pt>
                <c:pt idx="7">
                  <c:v>82780.758600000001</c:v>
                </c:pt>
                <c:pt idx="8">
                  <c:v>107170.1523</c:v>
                </c:pt>
                <c:pt idx="9">
                  <c:v>36687.4421</c:v>
                </c:pt>
                <c:pt idx="10">
                  <c:v>138994.83609999999</c:v>
                </c:pt>
                <c:pt idx="11">
                  <c:v>107413.0803</c:v>
                </c:pt>
                <c:pt idx="12">
                  <c:v>101552.49559999999</c:v>
                </c:pt>
                <c:pt idx="13">
                  <c:v>100790.64870000001</c:v>
                </c:pt>
                <c:pt idx="14">
                  <c:v>101540.94500000001</c:v>
                </c:pt>
                <c:pt idx="15">
                  <c:v>98406.595600000001</c:v>
                </c:pt>
              </c:numCache>
            </c:numRef>
          </c:val>
        </c:ser>
        <c:overlap val="100"/>
        <c:axId val="107763584"/>
        <c:axId val="107765120"/>
      </c:barChart>
      <c:catAx>
        <c:axId val="1077635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65120"/>
        <c:crosses val="autoZero"/>
        <c:auto val="1"/>
        <c:lblAlgn val="ctr"/>
        <c:lblOffset val="50"/>
        <c:tickLblSkip val="1"/>
        <c:tickMarkSkip val="1"/>
      </c:catAx>
      <c:valAx>
        <c:axId val="107765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635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107"/>
          <c:y val="1.9575856443719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Schedules!$D$5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16174208"/>
        <c:axId val="116016640"/>
      </c:barChart>
      <c:catAx>
        <c:axId val="11617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85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16640"/>
        <c:crosses val="autoZero"/>
        <c:auto val="1"/>
        <c:lblAlgn val="ctr"/>
        <c:lblOffset val="100"/>
        <c:tickLblSkip val="1"/>
        <c:tickMarkSkip val="1"/>
      </c:catAx>
      <c:valAx>
        <c:axId val="116016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5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74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70144284128813"/>
          <c:y val="0.14681892332789609"/>
          <c:w val="0.17425083240843581"/>
          <c:h val="0.177814029363784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Euipment Schedules</a:t>
            </a:r>
          </a:p>
        </c:rich>
      </c:tx>
      <c:layout>
        <c:manualLayout>
          <c:xMode val="edge"/>
          <c:yMode val="edge"/>
          <c:x val="0.34850166481687112"/>
          <c:y val="1.9575856443719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081"/>
          <c:h val="0.776508972267538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Schedules!$D$8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16059136"/>
        <c:axId val="106955904"/>
      </c:barChart>
      <c:catAx>
        <c:axId val="11605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64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55904"/>
        <c:crosses val="autoZero"/>
        <c:auto val="1"/>
        <c:lblAlgn val="ctr"/>
        <c:lblOffset val="100"/>
        <c:tickLblSkip val="1"/>
        <c:tickMarkSkip val="1"/>
      </c:catAx>
      <c:valAx>
        <c:axId val="106955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591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685"/>
          <c:w val="0.17425083240843603"/>
          <c:h val="0.133768352365415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15"/>
          <c:y val="1.9575856443719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081"/>
          <c:h val="0.776508972267538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WD, Sat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axId val="116421376"/>
        <c:axId val="116423296"/>
      </c:barChart>
      <c:catAx>
        <c:axId val="11642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64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23296"/>
        <c:crosses val="autoZero"/>
        <c:auto val="1"/>
        <c:lblAlgn val="ctr"/>
        <c:lblOffset val="100"/>
        <c:tickLblSkip val="1"/>
        <c:tickMarkSkip val="1"/>
      </c:catAx>
      <c:valAx>
        <c:axId val="116423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21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658E-2"/>
          <c:y val="9.6247960848287226E-2"/>
          <c:w val="0.89900110987791115"/>
          <c:h val="0.776508972267538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Schedules!$D$23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Schedules!$E$23:$AB$23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axId val="116475008"/>
        <c:axId val="116476928"/>
      </c:barChart>
      <c:catAx>
        <c:axId val="11647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76928"/>
        <c:crosses val="autoZero"/>
        <c:auto val="1"/>
        <c:lblAlgn val="ctr"/>
        <c:lblOffset val="100"/>
        <c:tickLblSkip val="1"/>
        <c:tickMarkSkip val="1"/>
      </c:catAx>
      <c:valAx>
        <c:axId val="11647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750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51"/>
          <c:w val="0.17425083240843517"/>
          <c:h val="0.133768352365415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3</xdr:row>
      <xdr:rowOff>66675</xdr:rowOff>
    </xdr:from>
    <xdr:to>
      <xdr:col>7</xdr:col>
      <xdr:colOff>390525</xdr:colOff>
      <xdr:row>12</xdr:row>
      <xdr:rowOff>123825</xdr:rowOff>
    </xdr:to>
    <xdr:pic>
      <xdr:nvPicPr>
        <xdr:cNvPr id="3088" name="Picture 1" descr="FFR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8142" t="25455" r="5011" b="16364"/>
        <a:stretch>
          <a:fillRect/>
        </a:stretch>
      </xdr:blipFill>
      <xdr:spPr bwMode="auto">
        <a:xfrm>
          <a:off x="7686675" y="685800"/>
          <a:ext cx="401955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9525</xdr:rowOff>
    </xdr:from>
    <xdr:to>
      <xdr:col>11</xdr:col>
      <xdr:colOff>409575</xdr:colOff>
      <xdr:row>27</xdr:row>
      <xdr:rowOff>95250</xdr:rowOff>
    </xdr:to>
    <xdr:pic>
      <xdr:nvPicPr>
        <xdr:cNvPr id="1065" name="Picture 7" descr="FFR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12411" b="13475"/>
        <a:stretch>
          <a:fillRect/>
        </a:stretch>
      </xdr:blipFill>
      <xdr:spPr bwMode="auto">
        <a:xfrm>
          <a:off x="104775" y="609600"/>
          <a:ext cx="61722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29</xdr:row>
      <xdr:rowOff>66675</xdr:rowOff>
    </xdr:from>
    <xdr:to>
      <xdr:col>11</xdr:col>
      <xdr:colOff>361950</xdr:colOff>
      <xdr:row>61</xdr:row>
      <xdr:rowOff>38100</xdr:rowOff>
    </xdr:to>
    <xdr:pic>
      <xdr:nvPicPr>
        <xdr:cNvPr id="10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875" y="4000500"/>
          <a:ext cx="6086475" cy="423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frest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frest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frest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frest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frest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frest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frest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ffrest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frest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frest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frest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frest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frest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frest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frest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frest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2.75"/>
  <cols>
    <col min="1" max="1" width="2.5" style="84" customWidth="1"/>
    <col min="2" max="2" width="44.83203125" style="31" customWidth="1"/>
    <col min="3" max="3" width="37" style="31" customWidth="1"/>
    <col min="4" max="4" width="49.6640625" style="31" customWidth="1"/>
    <col min="5" max="18" width="21.33203125" style="31" customWidth="1"/>
    <col min="19" max="16384" width="9.33203125" style="31"/>
  </cols>
  <sheetData>
    <row r="1" spans="1:18" s="1" customFormat="1" ht="18">
      <c r="A1" s="19" t="s">
        <v>659</v>
      </c>
      <c r="B1" s="20"/>
      <c r="C1" s="24"/>
      <c r="D1" s="2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ht="18">
      <c r="A2" s="19"/>
      <c r="B2" s="20"/>
      <c r="C2" s="25" t="s">
        <v>2</v>
      </c>
      <c r="D2" s="26" t="s">
        <v>168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1" customFormat="1">
      <c r="A3" s="21" t="s">
        <v>10</v>
      </c>
      <c r="B3" s="20"/>
    </row>
    <row r="4" spans="1:18" s="1" customFormat="1">
      <c r="A4" s="14"/>
      <c r="B4" s="22" t="s">
        <v>11</v>
      </c>
      <c r="C4" s="1" t="s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1" customFormat="1">
      <c r="A5" s="14"/>
      <c r="B5" s="22" t="s">
        <v>28</v>
      </c>
      <c r="C5" s="1" t="s">
        <v>29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1" customFormat="1">
      <c r="A6" s="14"/>
      <c r="B6" s="22" t="s">
        <v>30</v>
      </c>
      <c r="C6" s="1" t="s">
        <v>154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1" customFormat="1" ht="38.25">
      <c r="A7" s="21" t="s">
        <v>32</v>
      </c>
      <c r="B7" s="20"/>
      <c r="D7" s="1" t="s">
        <v>181</v>
      </c>
    </row>
    <row r="8" spans="1:18" s="1" customFormat="1" ht="14.25">
      <c r="A8" s="14"/>
      <c r="B8" s="22" t="s">
        <v>248</v>
      </c>
      <c r="C8" s="29">
        <v>232.2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1" customFormat="1">
      <c r="A9" s="14"/>
      <c r="B9" s="22" t="s">
        <v>33</v>
      </c>
      <c r="C9" s="1" t="s"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1" customFormat="1">
      <c r="A10" s="14"/>
      <c r="B10" s="22" t="s">
        <v>34</v>
      </c>
      <c r="C10" s="11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1" customFormat="1">
      <c r="A11" s="14"/>
      <c r="B11" s="22" t="s">
        <v>35</v>
      </c>
      <c r="C11" s="11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" customFormat="1">
      <c r="A12" s="14"/>
      <c r="B12" s="22" t="s">
        <v>36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1" customFormat="1">
      <c r="A13" s="14"/>
      <c r="B13" s="57" t="s">
        <v>241</v>
      </c>
      <c r="C13" s="1">
        <v>0.28000000000000003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1" customFormat="1">
      <c r="A14" s="14"/>
      <c r="B14" s="58" t="s">
        <v>242</v>
      </c>
      <c r="C14" s="1">
        <v>0.14000000000000001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1" customFormat="1">
      <c r="A15" s="14"/>
      <c r="B15" s="58" t="s">
        <v>243</v>
      </c>
      <c r="C15" s="1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1" customFormat="1">
      <c r="A16" s="14"/>
      <c r="B16" s="58" t="s">
        <v>244</v>
      </c>
      <c r="C16" s="1">
        <v>0.14000000000000001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1" customFormat="1">
      <c r="A17" s="14"/>
      <c r="B17" s="58" t="s">
        <v>229</v>
      </c>
      <c r="C17" s="1">
        <v>0.14000000000000001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1" customFormat="1">
      <c r="A18" s="14"/>
      <c r="B18" s="22" t="s">
        <v>37</v>
      </c>
      <c r="C18" s="59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" customFormat="1">
      <c r="A19" s="14"/>
      <c r="B19" s="22" t="s">
        <v>38</v>
      </c>
      <c r="C19" s="1" t="s">
        <v>39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1" customFormat="1">
      <c r="A20" s="14"/>
      <c r="B20" s="22" t="s">
        <v>40</v>
      </c>
      <c r="C20" s="11"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s="1" customFormat="1">
      <c r="A21" s="14"/>
      <c r="B21" s="22" t="s">
        <v>41</v>
      </c>
      <c r="C21" s="1" t="s">
        <v>245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1" customFormat="1">
      <c r="A22" s="14"/>
      <c r="B22" s="22" t="s">
        <v>239</v>
      </c>
      <c r="C22" s="1">
        <v>3.048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1" customFormat="1">
      <c r="A23" s="14"/>
      <c r="B23" s="22" t="s">
        <v>161</v>
      </c>
      <c r="C23" s="1" t="s">
        <v>162</v>
      </c>
      <c r="D23" s="8" t="s">
        <v>171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1" customFormat="1">
      <c r="A24" s="21" t="s">
        <v>42</v>
      </c>
      <c r="B24" s="20"/>
    </row>
    <row r="25" spans="1:18" s="1" customFormat="1">
      <c r="A25" s="14"/>
      <c r="B25" s="21" t="s">
        <v>43</v>
      </c>
    </row>
    <row r="26" spans="1:18" s="1" customFormat="1">
      <c r="A26" s="14"/>
      <c r="B26" s="22" t="s">
        <v>44</v>
      </c>
      <c r="C26" s="1" t="s">
        <v>163</v>
      </c>
      <c r="D26" s="8" t="s">
        <v>171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1" customFormat="1" ht="14.25">
      <c r="A27" s="14"/>
      <c r="B27" s="22" t="s">
        <v>249</v>
      </c>
      <c r="C27" s="13">
        <v>185.9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1" customFormat="1" ht="14.25">
      <c r="A28" s="14"/>
      <c r="B28" s="22" t="s">
        <v>250</v>
      </c>
      <c r="C28" s="9">
        <v>159.9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1" customFormat="1">
      <c r="A29" s="14"/>
      <c r="B29" s="22" t="s">
        <v>45</v>
      </c>
      <c r="C29" s="11">
        <v>0.41799999999999998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s="1" customFormat="1">
      <c r="A30" s="14"/>
      <c r="B30" s="21" t="s">
        <v>46</v>
      </c>
    </row>
    <row r="31" spans="1:18" s="1" customFormat="1">
      <c r="A31" s="14"/>
      <c r="B31" s="22" t="s">
        <v>44</v>
      </c>
      <c r="C31" s="1" t="s">
        <v>162</v>
      </c>
      <c r="D31" s="8" t="s">
        <v>171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1" customFormat="1" ht="14.25">
      <c r="A32" s="14"/>
      <c r="B32" s="22" t="s">
        <v>249</v>
      </c>
      <c r="C32" s="9">
        <v>258.86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1" customFormat="1" ht="14.25">
      <c r="A33" s="64"/>
      <c r="B33" s="22" t="s">
        <v>250</v>
      </c>
      <c r="C33" s="9">
        <v>258.86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1" customFormat="1">
      <c r="A34" s="64"/>
      <c r="B34" s="22" t="s">
        <v>47</v>
      </c>
      <c r="C34" s="11">
        <v>0.58199999999999996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s="1" customFormat="1" ht="25.5">
      <c r="A35" s="64"/>
      <c r="B35" s="21" t="s">
        <v>246</v>
      </c>
      <c r="D35" s="1" t="s">
        <v>170</v>
      </c>
    </row>
    <row r="36" spans="1:18" s="1" customFormat="1">
      <c r="A36" s="64"/>
      <c r="B36" s="22" t="s">
        <v>241</v>
      </c>
      <c r="C36" s="11">
        <v>13.01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1" customFormat="1">
      <c r="A37" s="64"/>
      <c r="B37" s="22" t="s">
        <v>242</v>
      </c>
      <c r="C37" s="11">
        <v>6.51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1" customFormat="1">
      <c r="A38" s="64"/>
      <c r="B38" s="22" t="s">
        <v>243</v>
      </c>
      <c r="C38" s="11"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1" customFormat="1">
      <c r="A39" s="64"/>
      <c r="B39" s="22" t="s">
        <v>244</v>
      </c>
      <c r="C39" s="11">
        <v>6.51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1" customFormat="1" ht="14.25">
      <c r="A40" s="64"/>
      <c r="B40" s="22" t="s">
        <v>247</v>
      </c>
      <c r="C40" s="11">
        <f>SUM(C36:C39)</f>
        <v>26.03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1" customFormat="1" ht="14.25">
      <c r="A41" s="64"/>
      <c r="B41" s="22" t="s">
        <v>251</v>
      </c>
      <c r="C41" s="11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1" customFormat="1">
      <c r="A42" s="64"/>
      <c r="B42" s="21" t="s">
        <v>51</v>
      </c>
      <c r="C42" s="11"/>
    </row>
    <row r="43" spans="1:18" s="1" customFormat="1" ht="14.25">
      <c r="A43" s="64"/>
      <c r="B43" s="22" t="s">
        <v>252</v>
      </c>
      <c r="C43" s="11">
        <v>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s="1" customFormat="1" ht="14.25">
      <c r="A44" s="64"/>
      <c r="B44" s="22" t="s">
        <v>251</v>
      </c>
      <c r="C44" s="11">
        <v>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1" customFormat="1">
      <c r="A45" s="64"/>
      <c r="B45" s="21" t="s">
        <v>52</v>
      </c>
    </row>
    <row r="46" spans="1:18" s="1" customFormat="1">
      <c r="A46" s="64"/>
      <c r="B46" s="22" t="s">
        <v>53</v>
      </c>
      <c r="C46" s="1" t="s">
        <v>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1" customFormat="1">
      <c r="A47" s="64"/>
      <c r="B47" s="22" t="s">
        <v>55</v>
      </c>
      <c r="C47" s="31" t="s">
        <v>316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1" customFormat="1" ht="14.25">
      <c r="A48" s="64"/>
      <c r="B48" s="22" t="s">
        <v>252</v>
      </c>
      <c r="C48" s="63">
        <v>232.2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1" customFormat="1">
      <c r="A49" s="14"/>
      <c r="B49" s="21" t="s">
        <v>56</v>
      </c>
    </row>
    <row r="50" spans="1:18" s="1" customFormat="1">
      <c r="A50" s="14"/>
      <c r="B50" s="22" t="s">
        <v>55</v>
      </c>
      <c r="C50" s="1" t="s">
        <v>57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1" customFormat="1" ht="14.25">
      <c r="A51" s="14"/>
      <c r="B51" s="22" t="s">
        <v>252</v>
      </c>
    </row>
    <row r="52" spans="1:18" s="1" customFormat="1">
      <c r="A52" s="14"/>
      <c r="B52" s="21" t="s">
        <v>58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1" customFormat="1">
      <c r="A53" s="14"/>
      <c r="B53" s="22" t="s">
        <v>55</v>
      </c>
      <c r="C53" s="1" t="s">
        <v>240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1" customFormat="1" ht="14.25">
      <c r="A54" s="14"/>
      <c r="B54" s="22" t="s">
        <v>252</v>
      </c>
      <c r="C54" s="9">
        <v>46.47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1" customFormat="1" ht="14.25">
      <c r="A55" s="14"/>
      <c r="B55" s="22" t="s">
        <v>253</v>
      </c>
      <c r="C55" s="60">
        <v>1.8400000000000001E-7</v>
      </c>
    </row>
    <row r="56" spans="1:18" s="1" customFormat="1">
      <c r="A56" s="14"/>
      <c r="B56" s="21" t="s">
        <v>59</v>
      </c>
      <c r="D56" s="12" t="s">
        <v>172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s="1" customFormat="1">
      <c r="A57" s="14"/>
      <c r="B57" s="22" t="s">
        <v>60</v>
      </c>
      <c r="C57" s="11">
        <v>0.64</v>
      </c>
    </row>
    <row r="58" spans="1:18" s="1" customFormat="1">
      <c r="A58" s="21" t="s">
        <v>61</v>
      </c>
      <c r="B58" s="20"/>
      <c r="D58" s="8" t="s">
        <v>171</v>
      </c>
    </row>
    <row r="59" spans="1:18" s="1" customFormat="1">
      <c r="A59" s="14"/>
      <c r="B59" s="23" t="s">
        <v>62</v>
      </c>
      <c r="C59" s="1" t="s">
        <v>164</v>
      </c>
      <c r="D59" s="8" t="s">
        <v>171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1" customFormat="1">
      <c r="A60" s="14"/>
      <c r="B60" s="22" t="s">
        <v>63</v>
      </c>
      <c r="C60" s="1" t="s">
        <v>165</v>
      </c>
      <c r="D60" s="8" t="s">
        <v>171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1" customFormat="1">
      <c r="A61" s="14"/>
      <c r="B61" s="22" t="s">
        <v>64</v>
      </c>
      <c r="C61" s="1" t="s">
        <v>166</v>
      </c>
      <c r="D61" s="8" t="s">
        <v>171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1" customFormat="1">
      <c r="A62" s="14"/>
      <c r="B62" s="22" t="s">
        <v>65</v>
      </c>
      <c r="C62" s="1" t="s">
        <v>167</v>
      </c>
    </row>
    <row r="63" spans="1:18" s="1" customFormat="1">
      <c r="A63" s="14"/>
      <c r="B63" s="21" t="s">
        <v>72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1" customFormat="1">
      <c r="A64" s="14"/>
      <c r="B64" s="22" t="s">
        <v>73</v>
      </c>
      <c r="C64" s="1" t="s">
        <v>119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1" customFormat="1">
      <c r="A65" s="14"/>
      <c r="B65" s="22" t="s">
        <v>74</v>
      </c>
      <c r="C65" s="1" t="s">
        <v>120</v>
      </c>
      <c r="D65" s="12" t="s">
        <v>173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" customFormat="1">
      <c r="A66" s="14"/>
      <c r="B66" s="22" t="s">
        <v>75</v>
      </c>
      <c r="C66" s="11">
        <v>80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1" customFormat="1">
      <c r="A67" s="14"/>
      <c r="B67" s="22" t="s">
        <v>238</v>
      </c>
      <c r="C67" s="1">
        <v>140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1" customFormat="1" ht="14.25">
      <c r="A68" s="14"/>
      <c r="B68" s="22" t="s">
        <v>263</v>
      </c>
      <c r="C68" s="9">
        <v>413.75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B69" s="85"/>
      <c r="C69" s="86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</row>
    <row r="70" spans="1:18">
      <c r="B70" s="85"/>
      <c r="C70" s="86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</row>
    <row r="71" spans="1:18">
      <c r="B71" s="85"/>
      <c r="C71" s="86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</row>
    <row r="72" spans="1:18">
      <c r="B72" s="85"/>
      <c r="C72" s="86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</row>
    <row r="73" spans="1:18">
      <c r="B73" s="85"/>
      <c r="C73" s="86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</row>
    <row r="74" spans="1:18">
      <c r="B74" s="85"/>
      <c r="C74" s="86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</row>
    <row r="75" spans="1:18">
      <c r="B75" s="85"/>
      <c r="C75" s="86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>
      <c r="B76" s="85"/>
      <c r="C76" s="86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</row>
    <row r="77" spans="1:18">
      <c r="B77" s="85"/>
      <c r="C77" s="8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</row>
    <row r="78" spans="1:18">
      <c r="B78" s="85"/>
      <c r="C78" s="86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</row>
    <row r="79" spans="1:18">
      <c r="B79" s="85"/>
      <c r="C79" s="86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</row>
    <row r="80" spans="1:18">
      <c r="B80" s="85"/>
      <c r="C80" s="86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</row>
    <row r="81" spans="2:18">
      <c r="B81" s="85"/>
      <c r="C81" s="86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</row>
    <row r="82" spans="2:18">
      <c r="B82" s="85"/>
      <c r="C82" s="86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</row>
    <row r="83" spans="2:18">
      <c r="B83" s="85"/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</row>
    <row r="84" spans="2:18">
      <c r="B84" s="85"/>
      <c r="C84" s="86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</row>
    <row r="85" spans="2:18">
      <c r="B85" s="85"/>
      <c r="C85" s="86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</row>
    <row r="86" spans="2:18">
      <c r="B86" s="85"/>
      <c r="C86" s="86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</row>
    <row r="87" spans="2:18">
      <c r="B87" s="85"/>
      <c r="C87" s="86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</row>
    <row r="88" spans="2:18">
      <c r="B88" s="85"/>
      <c r="C88" s="86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</row>
    <row r="89" spans="2:18">
      <c r="B89" s="85"/>
      <c r="C89" s="86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</row>
    <row r="90" spans="2:18">
      <c r="B90" s="85"/>
      <c r="C90" s="86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</row>
    <row r="91" spans="2:18">
      <c r="B91" s="85"/>
      <c r="C91" s="86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</row>
    <row r="92" spans="2:18">
      <c r="B92" s="85"/>
      <c r="C92" s="90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</row>
    <row r="93" spans="2:18"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</row>
    <row r="94" spans="2:18"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</row>
    <row r="95" spans="2:18">
      <c r="B95" s="85"/>
    </row>
    <row r="96" spans="2:18">
      <c r="B96" s="92"/>
    </row>
    <row r="97" spans="2:18">
      <c r="B97" s="93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</row>
    <row r="98" spans="2:18">
      <c r="B98" s="85"/>
      <c r="C98" s="88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</row>
    <row r="99" spans="2:18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</row>
    <row r="100" spans="2:18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</row>
    <row r="101" spans="2:18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</row>
    <row r="102" spans="2:18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</row>
    <row r="103" spans="2:18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</row>
    <row r="104" spans="2:18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</row>
    <row r="105" spans="2:18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</row>
    <row r="106" spans="2:18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</row>
    <row r="107" spans="2:18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</row>
    <row r="108" spans="2:18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</row>
    <row r="109" spans="2:18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</row>
    <row r="110" spans="2:18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</row>
    <row r="111" spans="2:18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</row>
    <row r="112" spans="2:18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</row>
    <row r="113" spans="2:18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</row>
    <row r="114" spans="2:18">
      <c r="B114" s="85"/>
      <c r="C114" s="88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</row>
    <row r="115" spans="2:18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</row>
    <row r="116" spans="2:18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</row>
    <row r="117" spans="2:18">
      <c r="B117" s="85"/>
      <c r="C117" s="86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</row>
    <row r="118" spans="2:18">
      <c r="B118" s="85"/>
      <c r="C118" s="86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</row>
    <row r="119" spans="2:18">
      <c r="B119" s="85"/>
      <c r="C119" s="86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</row>
    <row r="120" spans="2:18">
      <c r="B120" s="85"/>
      <c r="C120" s="86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</row>
    <row r="121" spans="2:18">
      <c r="B121" s="85"/>
      <c r="C121" s="86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</row>
    <row r="122" spans="2:18">
      <c r="B122" s="85"/>
      <c r="C122" s="86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</row>
    <row r="123" spans="2:18">
      <c r="B123" s="85"/>
      <c r="C123" s="90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</row>
    <row r="124" spans="2:18">
      <c r="B124" s="85"/>
      <c r="C124" s="86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</row>
    <row r="125" spans="2:18">
      <c r="B125" s="85"/>
      <c r="C125" s="86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</row>
    <row r="126" spans="2:18">
      <c r="B126" s="85"/>
    </row>
    <row r="127" spans="2:18">
      <c r="B127" s="92"/>
    </row>
    <row r="128" spans="2:18">
      <c r="B128" s="93"/>
      <c r="C128" s="86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</row>
    <row r="129" spans="2:18">
      <c r="B129" s="85"/>
      <c r="C129" s="88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</row>
    <row r="130" spans="2:18">
      <c r="B130" s="85"/>
      <c r="C130" s="86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</row>
    <row r="131" spans="2:18">
      <c r="B131" s="85"/>
      <c r="C131" s="86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</row>
    <row r="132" spans="2:18">
      <c r="B132" s="85"/>
      <c r="C132" s="86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</row>
    <row r="133" spans="2:18">
      <c r="B133" s="85"/>
      <c r="C133" s="86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</row>
    <row r="134" spans="2:18">
      <c r="B134" s="85"/>
      <c r="C134" s="86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</row>
    <row r="135" spans="2:18">
      <c r="B135" s="85"/>
      <c r="C135" s="86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</row>
    <row r="136" spans="2:18">
      <c r="B136" s="85"/>
      <c r="C136" s="86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</row>
    <row r="137" spans="2:18">
      <c r="B137" s="85"/>
      <c r="C137" s="86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</row>
    <row r="138" spans="2:18">
      <c r="B138" s="85"/>
      <c r="C138" s="86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</row>
    <row r="139" spans="2:18">
      <c r="B139" s="85"/>
      <c r="C139" s="86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</row>
    <row r="140" spans="2:18">
      <c r="B140" s="85"/>
      <c r="C140" s="86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</row>
    <row r="141" spans="2:18">
      <c r="B141" s="85"/>
      <c r="C141" s="86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</row>
    <row r="142" spans="2:18">
      <c r="B142" s="85"/>
      <c r="C142" s="86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</row>
    <row r="143" spans="2:18">
      <c r="B143" s="85"/>
      <c r="C143" s="86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</row>
    <row r="144" spans="2:18">
      <c r="B144" s="85"/>
      <c r="C144" s="86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</row>
    <row r="145" spans="2:18">
      <c r="B145" s="85"/>
      <c r="C145" s="88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</row>
    <row r="146" spans="2:18">
      <c r="B146" s="85"/>
      <c r="C146" s="86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</row>
    <row r="147" spans="2:18">
      <c r="B147" s="85"/>
      <c r="C147" s="86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</row>
    <row r="148" spans="2:18">
      <c r="B148" s="85"/>
      <c r="C148" s="86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</row>
    <row r="149" spans="2:18">
      <c r="B149" s="85"/>
      <c r="C149" s="86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</row>
    <row r="150" spans="2:18">
      <c r="B150" s="85"/>
      <c r="C150" s="86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</row>
    <row r="151" spans="2:18">
      <c r="B151" s="85"/>
      <c r="C151" s="86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</row>
    <row r="152" spans="2:18">
      <c r="B152" s="85"/>
      <c r="C152" s="86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</row>
    <row r="153" spans="2:18">
      <c r="B153" s="85"/>
      <c r="C153" s="86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</row>
    <row r="154" spans="2:18">
      <c r="B154" s="85"/>
      <c r="C154" s="90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</row>
    <row r="155" spans="2:18">
      <c r="B155" s="85"/>
      <c r="C155" s="86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</row>
    <row r="156" spans="2:18">
      <c r="B156" s="85"/>
      <c r="C156" s="86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</row>
    <row r="157" spans="2:18">
      <c r="B157" s="85"/>
    </row>
    <row r="158" spans="2:18">
      <c r="B158" s="92"/>
    </row>
    <row r="159" spans="2:18">
      <c r="B159" s="93"/>
      <c r="C159" s="86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</row>
    <row r="160" spans="2:18">
      <c r="B160" s="85"/>
      <c r="C160" s="88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</row>
    <row r="161" spans="2:18">
      <c r="B161" s="85"/>
      <c r="C161" s="86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</row>
    <row r="162" spans="2:18">
      <c r="B162" s="85"/>
      <c r="C162" s="86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</row>
    <row r="163" spans="2:18">
      <c r="B163" s="85"/>
      <c r="C163" s="86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</row>
    <row r="164" spans="2:18">
      <c r="B164" s="85"/>
      <c r="C164" s="86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</row>
    <row r="165" spans="2:18">
      <c r="B165" s="85"/>
      <c r="C165" s="86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</row>
    <row r="166" spans="2:18">
      <c r="B166" s="85"/>
      <c r="C166" s="86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</row>
    <row r="167" spans="2:18">
      <c r="B167" s="85"/>
      <c r="C167" s="86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</row>
    <row r="168" spans="2:18">
      <c r="B168" s="85"/>
      <c r="C168" s="86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</row>
    <row r="169" spans="2:18">
      <c r="B169" s="85"/>
      <c r="C169" s="86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</row>
    <row r="170" spans="2:18">
      <c r="B170" s="85"/>
      <c r="C170" s="86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</row>
    <row r="171" spans="2:18">
      <c r="B171" s="85"/>
      <c r="C171" s="86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</row>
    <row r="172" spans="2:18">
      <c r="B172" s="85"/>
      <c r="C172" s="86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</row>
    <row r="173" spans="2:18">
      <c r="B173" s="85"/>
      <c r="C173" s="86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</row>
    <row r="174" spans="2:18">
      <c r="B174" s="85"/>
      <c r="C174" s="86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</row>
    <row r="175" spans="2:18">
      <c r="B175" s="85"/>
      <c r="C175" s="86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</row>
    <row r="176" spans="2:18">
      <c r="B176" s="85"/>
      <c r="C176" s="88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</row>
    <row r="177" spans="2:18">
      <c r="B177" s="85"/>
      <c r="C177" s="86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</row>
    <row r="178" spans="2:18">
      <c r="B178" s="85"/>
      <c r="C178" s="86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</row>
    <row r="179" spans="2:18">
      <c r="B179" s="85"/>
      <c r="C179" s="86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</row>
    <row r="180" spans="2:18">
      <c r="B180" s="85"/>
      <c r="C180" s="86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</row>
    <row r="181" spans="2:18">
      <c r="B181" s="85"/>
      <c r="C181" s="86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</row>
    <row r="182" spans="2:18">
      <c r="B182" s="85"/>
      <c r="C182" s="86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</row>
    <row r="183" spans="2:18">
      <c r="B183" s="85"/>
      <c r="C183" s="86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</row>
    <row r="184" spans="2:18">
      <c r="B184" s="85"/>
      <c r="C184" s="86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</row>
    <row r="185" spans="2:18">
      <c r="B185" s="85"/>
      <c r="C185" s="90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</row>
    <row r="186" spans="2:18">
      <c r="B186" s="85"/>
      <c r="C186" s="86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</row>
    <row r="187" spans="2:18">
      <c r="B187" s="85"/>
      <c r="C187" s="86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</row>
    <row r="188" spans="2:18">
      <c r="B188" s="85"/>
    </row>
    <row r="189" spans="2:18">
      <c r="B189" s="92"/>
    </row>
    <row r="190" spans="2:18">
      <c r="B190" s="93"/>
      <c r="C190" s="86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</row>
    <row r="191" spans="2:18">
      <c r="B191" s="85"/>
      <c r="C191" s="88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</row>
    <row r="192" spans="2:18">
      <c r="B192" s="85"/>
      <c r="C192" s="86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</row>
    <row r="193" spans="2:18">
      <c r="B193" s="85"/>
      <c r="C193" s="86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</row>
    <row r="194" spans="2:18">
      <c r="B194" s="85"/>
      <c r="C194" s="86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</row>
    <row r="195" spans="2:18">
      <c r="B195" s="85"/>
      <c r="C195" s="86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</row>
    <row r="196" spans="2:18">
      <c r="B196" s="85"/>
      <c r="C196" s="86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</row>
    <row r="197" spans="2:18">
      <c r="B197" s="85"/>
      <c r="C197" s="86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</row>
    <row r="198" spans="2:18">
      <c r="B198" s="85"/>
      <c r="C198" s="86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</row>
    <row r="199" spans="2:18">
      <c r="B199" s="85"/>
      <c r="C199" s="86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</row>
    <row r="200" spans="2:18">
      <c r="B200" s="85"/>
      <c r="C200" s="86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</row>
    <row r="201" spans="2:18">
      <c r="B201" s="85"/>
      <c r="C201" s="86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</row>
    <row r="202" spans="2:18">
      <c r="B202" s="85"/>
      <c r="C202" s="86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</row>
    <row r="203" spans="2:18">
      <c r="B203" s="85"/>
      <c r="C203" s="86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</row>
    <row r="204" spans="2:18">
      <c r="B204" s="85"/>
      <c r="C204" s="86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</row>
    <row r="205" spans="2:18">
      <c r="B205" s="85"/>
      <c r="C205" s="86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</row>
    <row r="206" spans="2:18">
      <c r="B206" s="85"/>
      <c r="C206" s="86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</row>
    <row r="207" spans="2:18">
      <c r="B207" s="85"/>
      <c r="C207" s="88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</row>
    <row r="208" spans="2:18">
      <c r="B208" s="85"/>
      <c r="C208" s="86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</row>
    <row r="209" spans="2:18">
      <c r="B209" s="85"/>
      <c r="C209" s="86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</row>
    <row r="210" spans="2:18">
      <c r="B210" s="85"/>
      <c r="C210" s="86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</row>
    <row r="211" spans="2:18">
      <c r="B211" s="85"/>
      <c r="C211" s="86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</row>
    <row r="212" spans="2:18">
      <c r="B212" s="85"/>
      <c r="C212" s="86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</row>
    <row r="213" spans="2:18">
      <c r="B213" s="85"/>
      <c r="C213" s="86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</row>
    <row r="214" spans="2:18">
      <c r="B214" s="85"/>
      <c r="C214" s="86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</row>
    <row r="215" spans="2:18">
      <c r="B215" s="85"/>
      <c r="C215" s="86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</row>
    <row r="216" spans="2:18">
      <c r="B216" s="85"/>
      <c r="C216" s="90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2:18">
      <c r="B217" s="85"/>
      <c r="C217" s="86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</row>
    <row r="218" spans="2:18">
      <c r="B218" s="85"/>
      <c r="C218" s="86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</row>
    <row r="219" spans="2:18">
      <c r="B219" s="85"/>
    </row>
    <row r="220" spans="2:18">
      <c r="B220" s="92"/>
    </row>
    <row r="221" spans="2:18">
      <c r="B221" s="93"/>
      <c r="C221" s="86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</row>
    <row r="222" spans="2:18">
      <c r="B222" s="85"/>
      <c r="C222" s="88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</row>
    <row r="223" spans="2:18">
      <c r="B223" s="85"/>
      <c r="C223" s="86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</row>
    <row r="224" spans="2:18">
      <c r="B224" s="85"/>
      <c r="C224" s="86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</row>
    <row r="225" spans="2:18">
      <c r="B225" s="85"/>
      <c r="C225" s="86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</row>
    <row r="226" spans="2:18">
      <c r="B226" s="85"/>
      <c r="C226" s="86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</row>
    <row r="227" spans="2:18">
      <c r="B227" s="85"/>
      <c r="C227" s="86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</row>
    <row r="228" spans="2:18">
      <c r="B228" s="85"/>
      <c r="C228" s="86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</row>
    <row r="229" spans="2:18">
      <c r="B229" s="85"/>
      <c r="C229" s="86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</row>
    <row r="230" spans="2:18">
      <c r="B230" s="85"/>
      <c r="C230" s="86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</row>
    <row r="231" spans="2:18">
      <c r="B231" s="85"/>
      <c r="C231" s="86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</row>
    <row r="232" spans="2:18">
      <c r="B232" s="85"/>
      <c r="C232" s="86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</row>
    <row r="233" spans="2:18">
      <c r="B233" s="85"/>
      <c r="C233" s="86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</row>
    <row r="234" spans="2:18">
      <c r="B234" s="85"/>
      <c r="C234" s="86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</row>
    <row r="235" spans="2:18">
      <c r="B235" s="85"/>
      <c r="C235" s="86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</row>
    <row r="236" spans="2:18">
      <c r="B236" s="85"/>
      <c r="C236" s="86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</row>
    <row r="237" spans="2:18">
      <c r="B237" s="85"/>
      <c r="C237" s="86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</row>
    <row r="238" spans="2:18">
      <c r="B238" s="85"/>
      <c r="C238" s="88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</row>
    <row r="239" spans="2:18">
      <c r="B239" s="85"/>
      <c r="C239" s="86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</row>
    <row r="240" spans="2:18">
      <c r="B240" s="85"/>
      <c r="C240" s="86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</row>
    <row r="241" spans="2:18">
      <c r="B241" s="85"/>
      <c r="C241" s="86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</row>
    <row r="242" spans="2:18">
      <c r="B242" s="85"/>
      <c r="C242" s="86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</row>
    <row r="243" spans="2:18">
      <c r="B243" s="85"/>
      <c r="C243" s="86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</row>
    <row r="244" spans="2:18">
      <c r="B244" s="85"/>
      <c r="C244" s="86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</row>
    <row r="245" spans="2:18">
      <c r="B245" s="85"/>
      <c r="C245" s="86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</row>
    <row r="246" spans="2:18">
      <c r="B246" s="85"/>
      <c r="C246" s="86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</row>
    <row r="247" spans="2:18">
      <c r="B247" s="85"/>
      <c r="C247" s="90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</row>
    <row r="248" spans="2:18">
      <c r="B248" s="85"/>
      <c r="C248" s="86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</row>
    <row r="249" spans="2:18">
      <c r="B249" s="85"/>
      <c r="C249" s="86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</row>
    <row r="250" spans="2:18">
      <c r="B250" s="85"/>
    </row>
    <row r="251" spans="2:18">
      <c r="B251" s="92"/>
    </row>
    <row r="252" spans="2:18">
      <c r="B252" s="93"/>
      <c r="C252" s="86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</row>
    <row r="253" spans="2:18">
      <c r="B253" s="85"/>
      <c r="C253" s="88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</row>
    <row r="254" spans="2:18">
      <c r="B254" s="85"/>
      <c r="C254" s="86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</row>
    <row r="255" spans="2:18">
      <c r="B255" s="85"/>
      <c r="C255" s="86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</row>
    <row r="256" spans="2:18">
      <c r="B256" s="85"/>
      <c r="C256" s="86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</row>
    <row r="257" spans="2:18">
      <c r="B257" s="85"/>
      <c r="C257" s="86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</row>
    <row r="258" spans="2:18">
      <c r="B258" s="85"/>
      <c r="C258" s="86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</row>
    <row r="259" spans="2:18">
      <c r="B259" s="85"/>
      <c r="C259" s="86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</row>
    <row r="260" spans="2:18">
      <c r="B260" s="85"/>
      <c r="C260" s="86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</row>
    <row r="261" spans="2:18">
      <c r="B261" s="85"/>
      <c r="C261" s="86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</row>
    <row r="262" spans="2:18">
      <c r="B262" s="85"/>
      <c r="C262" s="86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</row>
    <row r="263" spans="2:18">
      <c r="B263" s="85"/>
      <c r="C263" s="86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</row>
    <row r="264" spans="2:18">
      <c r="B264" s="85"/>
      <c r="C264" s="86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</row>
    <row r="265" spans="2:18">
      <c r="B265" s="85"/>
      <c r="C265" s="86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</row>
    <row r="266" spans="2:18">
      <c r="B266" s="85"/>
      <c r="C266" s="86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</row>
    <row r="267" spans="2:18">
      <c r="B267" s="85"/>
      <c r="C267" s="86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</row>
    <row r="268" spans="2:18">
      <c r="B268" s="85"/>
      <c r="C268" s="86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</row>
    <row r="269" spans="2:18">
      <c r="B269" s="85"/>
      <c r="C269" s="88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</row>
    <row r="270" spans="2:18">
      <c r="B270" s="85"/>
      <c r="C270" s="86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</row>
    <row r="271" spans="2:18">
      <c r="B271" s="85"/>
      <c r="C271" s="86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</row>
    <row r="272" spans="2:18">
      <c r="B272" s="85"/>
      <c r="C272" s="86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</row>
    <row r="273" spans="2:18">
      <c r="B273" s="85"/>
      <c r="C273" s="86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</row>
    <row r="274" spans="2:18">
      <c r="B274" s="85"/>
      <c r="C274" s="86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</row>
    <row r="275" spans="2:18">
      <c r="B275" s="85"/>
      <c r="C275" s="86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</row>
    <row r="276" spans="2:18">
      <c r="B276" s="85"/>
      <c r="C276" s="86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</row>
    <row r="277" spans="2:18">
      <c r="B277" s="85"/>
      <c r="C277" s="86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</row>
    <row r="278" spans="2:18">
      <c r="B278" s="85"/>
      <c r="C278" s="90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</row>
    <row r="279" spans="2:18">
      <c r="B279" s="85"/>
      <c r="C279" s="86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</row>
    <row r="280" spans="2:18">
      <c r="B280" s="85"/>
      <c r="C280" s="86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</row>
    <row r="281" spans="2:18">
      <c r="B281" s="85"/>
    </row>
    <row r="282" spans="2:18">
      <c r="B282" s="92"/>
    </row>
    <row r="283" spans="2:18">
      <c r="B283" s="93"/>
      <c r="C283" s="86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</row>
    <row r="284" spans="2:18">
      <c r="B284" s="85"/>
      <c r="C284" s="88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</row>
    <row r="285" spans="2:18">
      <c r="B285" s="85"/>
      <c r="C285" s="86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</row>
    <row r="286" spans="2:18">
      <c r="B286" s="85"/>
      <c r="C286" s="86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</row>
    <row r="287" spans="2:18">
      <c r="B287" s="85"/>
      <c r="C287" s="86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</row>
    <row r="288" spans="2:18">
      <c r="B288" s="85"/>
      <c r="C288" s="86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</row>
    <row r="289" spans="2:18">
      <c r="B289" s="85"/>
      <c r="C289" s="86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</row>
    <row r="290" spans="2:18">
      <c r="B290" s="85"/>
      <c r="C290" s="86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</row>
    <row r="291" spans="2:18">
      <c r="B291" s="85"/>
      <c r="C291" s="86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</row>
    <row r="292" spans="2:18">
      <c r="B292" s="85"/>
      <c r="C292" s="86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</row>
    <row r="293" spans="2:18">
      <c r="B293" s="85"/>
      <c r="C293" s="86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</row>
    <row r="294" spans="2:18">
      <c r="B294" s="85"/>
      <c r="C294" s="86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</row>
    <row r="295" spans="2:18">
      <c r="B295" s="85"/>
      <c r="C295" s="86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</row>
    <row r="296" spans="2:18">
      <c r="B296" s="85"/>
      <c r="C296" s="86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</row>
    <row r="297" spans="2:18">
      <c r="B297" s="85"/>
      <c r="C297" s="86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</row>
    <row r="298" spans="2:18">
      <c r="B298" s="85"/>
      <c r="C298" s="86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</row>
    <row r="299" spans="2:18">
      <c r="B299" s="85"/>
      <c r="C299" s="86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</row>
    <row r="300" spans="2:18">
      <c r="B300" s="85"/>
      <c r="C300" s="88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</row>
    <row r="301" spans="2:18">
      <c r="B301" s="85"/>
      <c r="C301" s="86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</row>
    <row r="302" spans="2:18">
      <c r="B302" s="85"/>
      <c r="C302" s="86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</row>
    <row r="303" spans="2:18">
      <c r="B303" s="85"/>
      <c r="C303" s="86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</row>
    <row r="304" spans="2:18">
      <c r="B304" s="85"/>
      <c r="C304" s="86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</row>
    <row r="305" spans="2:18">
      <c r="B305" s="85"/>
      <c r="C305" s="86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</row>
    <row r="306" spans="2:18">
      <c r="B306" s="85"/>
      <c r="C306" s="86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</row>
    <row r="307" spans="2:18">
      <c r="B307" s="85"/>
      <c r="C307" s="86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</row>
    <row r="308" spans="2:18">
      <c r="B308" s="85"/>
      <c r="C308" s="86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</row>
    <row r="309" spans="2:18">
      <c r="B309" s="85"/>
      <c r="C309" s="90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</row>
    <row r="310" spans="2:18">
      <c r="B310" s="85"/>
      <c r="C310" s="86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</row>
    <row r="311" spans="2:18">
      <c r="B311" s="85"/>
      <c r="C311" s="86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</row>
    <row r="312" spans="2:18">
      <c r="B312" s="85"/>
    </row>
    <row r="313" spans="2:18">
      <c r="B313" s="92"/>
    </row>
    <row r="314" spans="2:18">
      <c r="B314" s="93"/>
      <c r="C314" s="86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</row>
    <row r="315" spans="2:18">
      <c r="B315" s="85"/>
      <c r="C315" s="88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</row>
    <row r="316" spans="2:18">
      <c r="B316" s="85"/>
      <c r="C316" s="86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</row>
    <row r="317" spans="2:18">
      <c r="B317" s="85"/>
      <c r="C317" s="86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</row>
    <row r="318" spans="2:18">
      <c r="B318" s="85"/>
      <c r="C318" s="86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</row>
    <row r="319" spans="2:18">
      <c r="B319" s="85"/>
      <c r="C319" s="86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</row>
    <row r="320" spans="2:18">
      <c r="B320" s="85"/>
      <c r="C320" s="86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</row>
    <row r="321" spans="2:18">
      <c r="B321" s="85"/>
      <c r="C321" s="86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</row>
    <row r="322" spans="2:18">
      <c r="B322" s="85"/>
      <c r="C322" s="86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</row>
    <row r="323" spans="2:18">
      <c r="B323" s="85"/>
      <c r="C323" s="86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</row>
    <row r="324" spans="2:18">
      <c r="B324" s="85"/>
      <c r="C324" s="86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</row>
    <row r="325" spans="2:18">
      <c r="B325" s="85"/>
      <c r="C325" s="86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</row>
    <row r="326" spans="2:18">
      <c r="B326" s="85"/>
      <c r="C326" s="86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</row>
    <row r="327" spans="2:18">
      <c r="B327" s="85"/>
      <c r="C327" s="86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</row>
    <row r="328" spans="2:18">
      <c r="B328" s="85"/>
      <c r="C328" s="86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</row>
    <row r="329" spans="2:18">
      <c r="B329" s="85"/>
      <c r="C329" s="86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</row>
    <row r="330" spans="2:18">
      <c r="B330" s="85"/>
      <c r="C330" s="86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</row>
    <row r="331" spans="2:18">
      <c r="B331" s="85"/>
      <c r="C331" s="88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</row>
    <row r="332" spans="2:18">
      <c r="B332" s="85"/>
      <c r="C332" s="86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</row>
    <row r="333" spans="2:18">
      <c r="B333" s="85"/>
      <c r="C333" s="86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</row>
    <row r="334" spans="2:18">
      <c r="B334" s="85"/>
      <c r="C334" s="86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</row>
    <row r="335" spans="2:18">
      <c r="B335" s="85"/>
      <c r="C335" s="86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</row>
    <row r="336" spans="2:18">
      <c r="B336" s="85"/>
      <c r="C336" s="86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</row>
    <row r="337" spans="2:18">
      <c r="B337" s="85"/>
      <c r="C337" s="86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</row>
    <row r="338" spans="2:18">
      <c r="B338" s="85"/>
      <c r="C338" s="86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</row>
    <row r="339" spans="2:18">
      <c r="B339" s="85"/>
      <c r="C339" s="86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</row>
    <row r="340" spans="2:18">
      <c r="B340" s="85"/>
      <c r="C340" s="90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</row>
    <row r="341" spans="2:18">
      <c r="B341" s="85"/>
      <c r="C341" s="86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</row>
    <row r="342" spans="2:18">
      <c r="B342" s="85"/>
      <c r="C342" s="86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</row>
    <row r="343" spans="2:18">
      <c r="B343" s="85"/>
    </row>
    <row r="344" spans="2:18">
      <c r="B344" s="92"/>
    </row>
    <row r="345" spans="2:18">
      <c r="B345" s="93"/>
      <c r="C345" s="86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</row>
    <row r="346" spans="2:18">
      <c r="B346" s="85"/>
      <c r="C346" s="88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</row>
    <row r="347" spans="2:18">
      <c r="B347" s="85"/>
      <c r="C347" s="86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</row>
    <row r="348" spans="2:18">
      <c r="B348" s="85"/>
      <c r="C348" s="86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</row>
    <row r="349" spans="2:18">
      <c r="B349" s="85"/>
      <c r="C349" s="86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</row>
    <row r="350" spans="2:18">
      <c r="B350" s="85"/>
      <c r="C350" s="86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</row>
    <row r="351" spans="2:18">
      <c r="B351" s="85"/>
      <c r="C351" s="86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</row>
    <row r="352" spans="2:18">
      <c r="B352" s="85"/>
      <c r="C352" s="86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</row>
    <row r="353" spans="2:18">
      <c r="B353" s="85"/>
      <c r="C353" s="86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</row>
    <row r="354" spans="2:18">
      <c r="B354" s="85"/>
      <c r="C354" s="86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</row>
    <row r="355" spans="2:18">
      <c r="B355" s="85"/>
      <c r="C355" s="86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</row>
    <row r="356" spans="2:18">
      <c r="B356" s="85"/>
      <c r="C356" s="86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</row>
    <row r="357" spans="2:18">
      <c r="B357" s="85"/>
      <c r="C357" s="86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</row>
    <row r="358" spans="2:18">
      <c r="B358" s="85"/>
      <c r="C358" s="86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</row>
    <row r="359" spans="2:18">
      <c r="B359" s="85"/>
      <c r="C359" s="86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</row>
    <row r="360" spans="2:18">
      <c r="B360" s="85"/>
      <c r="C360" s="86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</row>
    <row r="361" spans="2:18">
      <c r="B361" s="85"/>
      <c r="C361" s="86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</row>
    <row r="362" spans="2:18">
      <c r="B362" s="85"/>
      <c r="C362" s="88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</row>
    <row r="363" spans="2:18">
      <c r="B363" s="85"/>
      <c r="C363" s="86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</row>
    <row r="364" spans="2:18">
      <c r="B364" s="85"/>
      <c r="C364" s="86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</row>
    <row r="365" spans="2:18">
      <c r="B365" s="85"/>
      <c r="C365" s="86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</row>
    <row r="366" spans="2:18">
      <c r="B366" s="85"/>
      <c r="C366" s="86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</row>
    <row r="367" spans="2:18">
      <c r="B367" s="85"/>
      <c r="C367" s="86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</row>
    <row r="368" spans="2:18">
      <c r="B368" s="85"/>
      <c r="C368" s="86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</row>
    <row r="369" spans="2:18">
      <c r="B369" s="85"/>
      <c r="C369" s="86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</row>
    <row r="370" spans="2:18">
      <c r="B370" s="85"/>
      <c r="C370" s="86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</row>
    <row r="371" spans="2:18">
      <c r="B371" s="85"/>
      <c r="C371" s="90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</row>
    <row r="372" spans="2:18">
      <c r="B372" s="85"/>
      <c r="C372" s="86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</row>
    <row r="373" spans="2:18">
      <c r="B373" s="85"/>
      <c r="C373" s="86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</row>
    <row r="374" spans="2:18">
      <c r="B374" s="85"/>
    </row>
    <row r="375" spans="2:18">
      <c r="B375" s="92"/>
    </row>
    <row r="376" spans="2:18">
      <c r="B376" s="93"/>
      <c r="C376" s="86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</row>
    <row r="377" spans="2:18">
      <c r="B377" s="85"/>
      <c r="C377" s="88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</row>
    <row r="378" spans="2:18">
      <c r="B378" s="85"/>
      <c r="C378" s="86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</row>
    <row r="379" spans="2:18">
      <c r="B379" s="85"/>
      <c r="C379" s="86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</row>
    <row r="380" spans="2:18">
      <c r="B380" s="85"/>
      <c r="C380" s="86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</row>
    <row r="381" spans="2:18">
      <c r="B381" s="85"/>
      <c r="C381" s="86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</row>
    <row r="382" spans="2:18">
      <c r="B382" s="85"/>
      <c r="C382" s="86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</row>
    <row r="383" spans="2:18">
      <c r="B383" s="85"/>
      <c r="C383" s="86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</row>
    <row r="384" spans="2:18">
      <c r="B384" s="85"/>
      <c r="C384" s="86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</row>
    <row r="385" spans="2:18">
      <c r="B385" s="85"/>
      <c r="C385" s="86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</row>
    <row r="386" spans="2:18">
      <c r="B386" s="85"/>
      <c r="C386" s="86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</row>
    <row r="387" spans="2:18">
      <c r="B387" s="85"/>
      <c r="C387" s="86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</row>
    <row r="388" spans="2:18">
      <c r="B388" s="85"/>
      <c r="C388" s="86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</row>
    <row r="389" spans="2:18">
      <c r="B389" s="85"/>
      <c r="C389" s="86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</row>
    <row r="390" spans="2:18">
      <c r="B390" s="85"/>
      <c r="C390" s="86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</row>
    <row r="391" spans="2:18">
      <c r="B391" s="85"/>
      <c r="C391" s="86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</row>
    <row r="392" spans="2:18">
      <c r="B392" s="85"/>
      <c r="C392" s="86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</row>
    <row r="393" spans="2:18">
      <c r="B393" s="85"/>
      <c r="C393" s="88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</row>
    <row r="394" spans="2:18">
      <c r="B394" s="85"/>
      <c r="C394" s="86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</row>
    <row r="395" spans="2:18">
      <c r="B395" s="85"/>
      <c r="C395" s="86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</row>
    <row r="396" spans="2:18">
      <c r="B396" s="85"/>
      <c r="C396" s="86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</row>
    <row r="397" spans="2:18">
      <c r="B397" s="85"/>
      <c r="C397" s="86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</row>
    <row r="398" spans="2:18">
      <c r="B398" s="85"/>
      <c r="C398" s="86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</row>
    <row r="399" spans="2:18">
      <c r="B399" s="85"/>
      <c r="C399" s="86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</row>
    <row r="400" spans="2:18">
      <c r="B400" s="85"/>
      <c r="C400" s="86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</row>
    <row r="401" spans="2:18">
      <c r="B401" s="85"/>
      <c r="C401" s="86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</row>
    <row r="402" spans="2:18">
      <c r="B402" s="85"/>
      <c r="C402" s="90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</row>
    <row r="403" spans="2:18">
      <c r="B403" s="85"/>
      <c r="C403" s="86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</row>
    <row r="404" spans="2:18">
      <c r="B404" s="85"/>
      <c r="C404" s="86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</row>
    <row r="405" spans="2:18">
      <c r="B405" s="85"/>
    </row>
    <row r="406" spans="2:18">
      <c r="B406" s="92"/>
    </row>
    <row r="407" spans="2:18">
      <c r="B407" s="93"/>
      <c r="C407" s="86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</row>
    <row r="408" spans="2:18">
      <c r="B408" s="85"/>
      <c r="C408" s="88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</row>
    <row r="409" spans="2:18">
      <c r="B409" s="85"/>
      <c r="C409" s="86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</row>
    <row r="410" spans="2:18">
      <c r="B410" s="85"/>
      <c r="C410" s="86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</row>
    <row r="411" spans="2:18">
      <c r="B411" s="85"/>
      <c r="C411" s="86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</row>
    <row r="412" spans="2:18">
      <c r="B412" s="85"/>
      <c r="C412" s="86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</row>
    <row r="413" spans="2:18">
      <c r="B413" s="85"/>
      <c r="C413" s="86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</row>
    <row r="414" spans="2:18">
      <c r="B414" s="85"/>
      <c r="C414" s="86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</row>
    <row r="415" spans="2:18">
      <c r="B415" s="85"/>
      <c r="C415" s="86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</row>
    <row r="416" spans="2:18">
      <c r="B416" s="85"/>
      <c r="C416" s="86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</row>
    <row r="417" spans="2:18">
      <c r="B417" s="85"/>
      <c r="C417" s="86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</row>
    <row r="418" spans="2:18">
      <c r="B418" s="85"/>
      <c r="C418" s="86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</row>
    <row r="419" spans="2:18">
      <c r="B419" s="85"/>
      <c r="C419" s="86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</row>
    <row r="420" spans="2:18">
      <c r="B420" s="85"/>
      <c r="C420" s="86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</row>
    <row r="421" spans="2:18">
      <c r="B421" s="85"/>
      <c r="C421" s="86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</row>
    <row r="422" spans="2:18">
      <c r="B422" s="85"/>
      <c r="C422" s="86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</row>
    <row r="423" spans="2:18">
      <c r="B423" s="85"/>
      <c r="C423" s="86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</row>
    <row r="424" spans="2:18">
      <c r="B424" s="85"/>
      <c r="C424" s="88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</row>
    <row r="425" spans="2:18">
      <c r="B425" s="85"/>
      <c r="C425" s="86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</row>
    <row r="426" spans="2:18">
      <c r="B426" s="85"/>
      <c r="C426" s="86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</row>
    <row r="427" spans="2:18">
      <c r="B427" s="85"/>
      <c r="C427" s="86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</row>
    <row r="428" spans="2:18">
      <c r="B428" s="85"/>
      <c r="C428" s="86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</row>
    <row r="429" spans="2:18">
      <c r="B429" s="85"/>
      <c r="C429" s="86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</row>
    <row r="430" spans="2:18">
      <c r="B430" s="85"/>
      <c r="C430" s="86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</row>
    <row r="431" spans="2:18">
      <c r="B431" s="85"/>
      <c r="C431" s="86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</row>
    <row r="432" spans="2:18">
      <c r="B432" s="85"/>
      <c r="C432" s="86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</row>
    <row r="433" spans="2:18">
      <c r="B433" s="85"/>
      <c r="C433" s="90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</row>
    <row r="434" spans="2:18">
      <c r="B434" s="85"/>
      <c r="C434" s="86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</row>
    <row r="435" spans="2:18">
      <c r="B435" s="85"/>
      <c r="C435" s="86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</row>
    <row r="436" spans="2:18">
      <c r="B436" s="8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1769.46</v>
      </c>
      <c r="C2" s="98">
        <v>7615.73</v>
      </c>
      <c r="D2" s="98">
        <v>7615.73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1769.46</v>
      </c>
      <c r="C3" s="98">
        <v>7615.73</v>
      </c>
      <c r="D3" s="98">
        <v>7615.73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3347.28</v>
      </c>
      <c r="C4" s="98">
        <v>14406.61</v>
      </c>
      <c r="D4" s="98">
        <v>14406.61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3347.28</v>
      </c>
      <c r="C5" s="98">
        <v>14406.61</v>
      </c>
      <c r="D5" s="98">
        <v>14406.61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114.45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6.09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15.72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104.08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66.86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63.88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706.45</v>
      </c>
      <c r="C28" s="98">
        <v>1063.01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6.49</v>
      </c>
      <c r="F53" s="98">
        <v>0.39100000000000001</v>
      </c>
      <c r="G53" s="98">
        <v>0.39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6.49</v>
      </c>
      <c r="F54" s="98">
        <v>0.39100000000000001</v>
      </c>
      <c r="G54" s="98">
        <v>0.39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6.49</v>
      </c>
      <c r="F55" s="98">
        <v>0.39100000000000001</v>
      </c>
      <c r="G55" s="98">
        <v>0.39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6.49</v>
      </c>
      <c r="F56" s="98">
        <v>0.39100000000000001</v>
      </c>
      <c r="G56" s="98">
        <v>0.39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6.49</v>
      </c>
      <c r="F58" s="98">
        <v>0.39100000000000001</v>
      </c>
      <c r="G58" s="98">
        <v>0.39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18637.48</v>
      </c>
      <c r="D64" s="98">
        <v>14839.85</v>
      </c>
      <c r="E64" s="98">
        <v>3797.63</v>
      </c>
      <c r="F64" s="98">
        <v>0.8</v>
      </c>
      <c r="G64" s="98">
        <v>4.03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39062.080000000002</v>
      </c>
      <c r="D65" s="98">
        <v>31197.13</v>
      </c>
      <c r="E65" s="98">
        <v>7864.94</v>
      </c>
      <c r="F65" s="98">
        <v>0.8</v>
      </c>
      <c r="G65" s="98">
        <v>3.74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14934.28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31507.83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1.1200000000000001</v>
      </c>
      <c r="F74" s="98">
        <v>1274.17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10741.504999999999</v>
      </c>
      <c r="C84" s="98">
        <v>9.4832000000000001</v>
      </c>
      <c r="D84" s="98">
        <v>48.122</v>
      </c>
      <c r="E84" s="98">
        <v>0</v>
      </c>
      <c r="F84" s="98">
        <v>0</v>
      </c>
      <c r="G84" s="98">
        <v>290186.9817</v>
      </c>
      <c r="H84" s="98">
        <v>3864.4712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9067.1736000000001</v>
      </c>
      <c r="C85" s="98">
        <v>7.9888000000000003</v>
      </c>
      <c r="D85" s="98">
        <v>43.534300000000002</v>
      </c>
      <c r="E85" s="98">
        <v>0</v>
      </c>
      <c r="F85" s="98">
        <v>0</v>
      </c>
      <c r="G85" s="98">
        <v>262542.53629999998</v>
      </c>
      <c r="H85" s="98">
        <v>3270.9854999999998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10119.36</v>
      </c>
      <c r="C86" s="98">
        <v>8.9185999999999996</v>
      </c>
      <c r="D86" s="98">
        <v>48.078600000000002</v>
      </c>
      <c r="E86" s="98">
        <v>0</v>
      </c>
      <c r="F86" s="98">
        <v>0</v>
      </c>
      <c r="G86" s="98">
        <v>289944.28739999997</v>
      </c>
      <c r="H86" s="98">
        <v>3649.0133000000001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9552.1317999999992</v>
      </c>
      <c r="C87" s="98">
        <v>8.4121000000000006</v>
      </c>
      <c r="D87" s="98">
        <v>46.575600000000001</v>
      </c>
      <c r="E87" s="98">
        <v>0</v>
      </c>
      <c r="F87" s="98">
        <v>0</v>
      </c>
      <c r="G87" s="98">
        <v>280888.43190000003</v>
      </c>
      <c r="H87" s="98">
        <v>3448.1093000000001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9674.0378999999994</v>
      </c>
      <c r="C88" s="98">
        <v>8.5130999999999997</v>
      </c>
      <c r="D88" s="98">
        <v>48.301499999999997</v>
      </c>
      <c r="E88" s="98">
        <v>0</v>
      </c>
      <c r="F88" s="98">
        <v>0</v>
      </c>
      <c r="G88" s="98">
        <v>291303.92509999999</v>
      </c>
      <c r="H88" s="98">
        <v>3495.5666999999999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9283.9218000000001</v>
      </c>
      <c r="C89" s="98">
        <v>8.1664999999999992</v>
      </c>
      <c r="D89" s="98">
        <v>46.945700000000002</v>
      </c>
      <c r="E89" s="98">
        <v>0</v>
      </c>
      <c r="F89" s="98">
        <v>0</v>
      </c>
      <c r="G89" s="98">
        <v>283130.83769999997</v>
      </c>
      <c r="H89" s="98">
        <v>3356.4104000000002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9575.0072</v>
      </c>
      <c r="C90" s="98">
        <v>8.4187999999999992</v>
      </c>
      <c r="D90" s="98">
        <v>49.090600000000002</v>
      </c>
      <c r="E90" s="98">
        <v>0</v>
      </c>
      <c r="F90" s="98">
        <v>0</v>
      </c>
      <c r="G90" s="98">
        <v>296071.10249999998</v>
      </c>
      <c r="H90" s="98">
        <v>3463.6995999999999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9584.3830999999991</v>
      </c>
      <c r="C91" s="98">
        <v>8.4273000000000007</v>
      </c>
      <c r="D91" s="98">
        <v>49.088999999999999</v>
      </c>
      <c r="E91" s="98">
        <v>0</v>
      </c>
      <c r="F91" s="98">
        <v>0</v>
      </c>
      <c r="G91" s="98">
        <v>296060.90100000001</v>
      </c>
      <c r="H91" s="98">
        <v>3466.9396000000002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9316.9019000000008</v>
      </c>
      <c r="C92" s="98">
        <v>8.1904000000000003</v>
      </c>
      <c r="D92" s="98">
        <v>48.028599999999997</v>
      </c>
      <c r="E92" s="98">
        <v>0</v>
      </c>
      <c r="F92" s="98">
        <v>0</v>
      </c>
      <c r="G92" s="98">
        <v>289667.52360000001</v>
      </c>
      <c r="H92" s="98">
        <v>3371.1287000000002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9614.9616999999998</v>
      </c>
      <c r="C93" s="98">
        <v>8.4571000000000005</v>
      </c>
      <c r="D93" s="98">
        <v>48.73</v>
      </c>
      <c r="E93" s="98">
        <v>0</v>
      </c>
      <c r="F93" s="98">
        <v>0</v>
      </c>
      <c r="G93" s="98">
        <v>293892.6937</v>
      </c>
      <c r="H93" s="98">
        <v>3476.4277000000002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9501.5676000000003</v>
      </c>
      <c r="C94" s="98">
        <v>8.3656000000000006</v>
      </c>
      <c r="D94" s="98">
        <v>46.6678</v>
      </c>
      <c r="E94" s="98">
        <v>0</v>
      </c>
      <c r="F94" s="98">
        <v>0</v>
      </c>
      <c r="G94" s="98">
        <v>281446.38370000001</v>
      </c>
      <c r="H94" s="98">
        <v>3430.8901000000001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10579.9953</v>
      </c>
      <c r="C95" s="98">
        <v>9.3364999999999991</v>
      </c>
      <c r="D95" s="98">
        <v>48.147100000000002</v>
      </c>
      <c r="E95" s="98">
        <v>0</v>
      </c>
      <c r="F95" s="98">
        <v>0</v>
      </c>
      <c r="G95" s="98">
        <v>290343.64049999998</v>
      </c>
      <c r="H95" s="98">
        <v>3808.6489999999999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116610.94680000001</v>
      </c>
      <c r="C97" s="98">
        <v>102.67789999999999</v>
      </c>
      <c r="D97" s="98">
        <v>571.31060000000002</v>
      </c>
      <c r="E97" s="98">
        <v>0</v>
      </c>
      <c r="F97" s="98">
        <v>4.0000000000000002E-4</v>
      </c>
      <c r="G97" s="99">
        <v>3445480</v>
      </c>
      <c r="H97" s="98">
        <v>42102.291100000002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9067.1736000000001</v>
      </c>
      <c r="C98" s="98">
        <v>7.9888000000000003</v>
      </c>
      <c r="D98" s="98">
        <v>43.534300000000002</v>
      </c>
      <c r="E98" s="98">
        <v>0</v>
      </c>
      <c r="F98" s="98">
        <v>0</v>
      </c>
      <c r="G98" s="98">
        <v>262542.53629999998</v>
      </c>
      <c r="H98" s="98">
        <v>3270.9854999999998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10741.504999999999</v>
      </c>
      <c r="C99" s="98">
        <v>9.4832000000000001</v>
      </c>
      <c r="D99" s="98">
        <v>49.090600000000002</v>
      </c>
      <c r="E99" s="98">
        <v>0</v>
      </c>
      <c r="F99" s="98">
        <v>0</v>
      </c>
      <c r="G99" s="98">
        <v>296071.10249999998</v>
      </c>
      <c r="H99" s="98">
        <v>3864.4712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59499200000</v>
      </c>
      <c r="C102" s="98">
        <v>28450.739000000001</v>
      </c>
      <c r="D102" s="98" t="s">
        <v>544</v>
      </c>
      <c r="E102" s="98">
        <v>3712.7240000000002</v>
      </c>
      <c r="F102" s="98">
        <v>16310.475</v>
      </c>
      <c r="G102" s="98">
        <v>3960.2950000000001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4467.2449999999999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53831100000</v>
      </c>
      <c r="C103" s="98">
        <v>28491.659</v>
      </c>
      <c r="D103" s="98" t="s">
        <v>545</v>
      </c>
      <c r="E103" s="98">
        <v>3712.7240000000002</v>
      </c>
      <c r="F103" s="98">
        <v>16310.475</v>
      </c>
      <c r="G103" s="98">
        <v>3960.2950000000001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4508.1639999999998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59449500000</v>
      </c>
      <c r="C104" s="98">
        <v>28465.332999999999</v>
      </c>
      <c r="D104" s="98" t="s">
        <v>546</v>
      </c>
      <c r="E104" s="98">
        <v>3712.7240000000002</v>
      </c>
      <c r="F104" s="98">
        <v>16310.475</v>
      </c>
      <c r="G104" s="98">
        <v>3960.2950000000001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4481.8389999999999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57592700000</v>
      </c>
      <c r="C105" s="98">
        <v>29440.607</v>
      </c>
      <c r="D105" s="98" t="s">
        <v>547</v>
      </c>
      <c r="E105" s="98">
        <v>3300.1990000000001</v>
      </c>
      <c r="F105" s="98">
        <v>16310.475</v>
      </c>
      <c r="G105" s="98">
        <v>3960.2950000000001</v>
      </c>
      <c r="H105" s="98">
        <v>0</v>
      </c>
      <c r="I105" s="98">
        <v>3774.212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2095.4259999999999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59728200000</v>
      </c>
      <c r="C106" s="98">
        <v>31364.834999999999</v>
      </c>
      <c r="D106" s="98" t="s">
        <v>548</v>
      </c>
      <c r="E106" s="98">
        <v>3712.7240000000002</v>
      </c>
      <c r="F106" s="98">
        <v>16310.475</v>
      </c>
      <c r="G106" s="98">
        <v>3960.2950000000001</v>
      </c>
      <c r="H106" s="98">
        <v>0</v>
      </c>
      <c r="I106" s="98">
        <v>5248.6390000000001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2132.7020000000002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58052500000</v>
      </c>
      <c r="C107" s="98">
        <v>33808.154000000002</v>
      </c>
      <c r="D107" s="98" t="s">
        <v>549</v>
      </c>
      <c r="E107" s="98">
        <v>3712.7240000000002</v>
      </c>
      <c r="F107" s="98">
        <v>16310.475</v>
      </c>
      <c r="G107" s="98">
        <v>3960.2950000000001</v>
      </c>
      <c r="H107" s="98">
        <v>0</v>
      </c>
      <c r="I107" s="98">
        <v>5263.4979999999996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4561.1610000000001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60705700000</v>
      </c>
      <c r="C108" s="98">
        <v>37804.798999999999</v>
      </c>
      <c r="D108" s="98" t="s">
        <v>550</v>
      </c>
      <c r="E108" s="98">
        <v>2887.674</v>
      </c>
      <c r="F108" s="98">
        <v>16310.475</v>
      </c>
      <c r="G108" s="98">
        <v>3960.2950000000001</v>
      </c>
      <c r="H108" s="98">
        <v>0</v>
      </c>
      <c r="I108" s="98">
        <v>12558.436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2087.9189999999999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60703600000</v>
      </c>
      <c r="C109" s="98">
        <v>35395.281999999999</v>
      </c>
      <c r="D109" s="98" t="s">
        <v>551</v>
      </c>
      <c r="E109" s="98">
        <v>3712.7240000000002</v>
      </c>
      <c r="F109" s="98">
        <v>16310.475</v>
      </c>
      <c r="G109" s="98">
        <v>3960.2950000000001</v>
      </c>
      <c r="H109" s="98">
        <v>0</v>
      </c>
      <c r="I109" s="98">
        <v>8501.3619999999992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2910.4259999999999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59392700000</v>
      </c>
      <c r="C110" s="98">
        <v>37694.396999999997</v>
      </c>
      <c r="D110" s="98" t="s">
        <v>552</v>
      </c>
      <c r="E110" s="98">
        <v>3712.7240000000002</v>
      </c>
      <c r="F110" s="98">
        <v>16310.475</v>
      </c>
      <c r="G110" s="98">
        <v>3960.2950000000001</v>
      </c>
      <c r="H110" s="98">
        <v>0</v>
      </c>
      <c r="I110" s="98">
        <v>11594.281999999999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2116.6210000000001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60259000000</v>
      </c>
      <c r="C111" s="98">
        <v>31406.036</v>
      </c>
      <c r="D111" s="98" t="s">
        <v>553</v>
      </c>
      <c r="E111" s="98">
        <v>3712.7240000000002</v>
      </c>
      <c r="F111" s="98">
        <v>16310.475</v>
      </c>
      <c r="G111" s="98">
        <v>3960.2950000000001</v>
      </c>
      <c r="H111" s="98">
        <v>0</v>
      </c>
      <c r="I111" s="98">
        <v>4550.7479999999996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2871.7930000000001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57707100000</v>
      </c>
      <c r="C112" s="98">
        <v>28483.831999999999</v>
      </c>
      <c r="D112" s="98" t="s">
        <v>554</v>
      </c>
      <c r="E112" s="98">
        <v>3712.7240000000002</v>
      </c>
      <c r="F112" s="98">
        <v>16310.475</v>
      </c>
      <c r="G112" s="98">
        <v>3960.2950000000001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4500.3370000000004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59531400000</v>
      </c>
      <c r="C113" s="98">
        <v>28447.469000000001</v>
      </c>
      <c r="D113" s="98" t="s">
        <v>555</v>
      </c>
      <c r="E113" s="98">
        <v>3712.7240000000002</v>
      </c>
      <c r="F113" s="98">
        <v>16310.475</v>
      </c>
      <c r="G113" s="98">
        <v>3960.2950000000001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4463.9740000000002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706453000000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53831100000</v>
      </c>
      <c r="C116" s="98">
        <v>28447.469000000001</v>
      </c>
      <c r="D116" s="98"/>
      <c r="E116" s="98">
        <v>2887.674</v>
      </c>
      <c r="F116" s="98">
        <v>16310.475</v>
      </c>
      <c r="G116" s="98">
        <v>3960.2950000000001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2087.9189999999999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60705700000</v>
      </c>
      <c r="C117" s="98">
        <v>37804.798999999999</v>
      </c>
      <c r="D117" s="98"/>
      <c r="E117" s="98">
        <v>3712.7240000000002</v>
      </c>
      <c r="F117" s="98">
        <v>16310.475</v>
      </c>
      <c r="G117" s="98">
        <v>3960.2950000000001</v>
      </c>
      <c r="H117" s="98">
        <v>0</v>
      </c>
      <c r="I117" s="98">
        <v>12558.436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4561.1610000000001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28602.03</v>
      </c>
      <c r="C120" s="98">
        <v>8944.1299999999992</v>
      </c>
      <c r="D120" s="98">
        <v>0</v>
      </c>
      <c r="E120" s="98">
        <v>37546.160000000003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123.1</v>
      </c>
      <c r="C121" s="98">
        <v>38.5</v>
      </c>
      <c r="D121" s="98">
        <v>0</v>
      </c>
      <c r="E121" s="98">
        <v>161.6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123.1</v>
      </c>
      <c r="C122" s="98">
        <v>38.5</v>
      </c>
      <c r="D122" s="98">
        <v>0</v>
      </c>
      <c r="E122" s="98">
        <v>161.6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6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2099.46</v>
      </c>
      <c r="C2" s="98">
        <v>9036.0400000000009</v>
      </c>
      <c r="D2" s="98">
        <v>9036.0400000000009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2099.46</v>
      </c>
      <c r="C3" s="98">
        <v>9036.0400000000009</v>
      </c>
      <c r="D3" s="98">
        <v>9036.0400000000009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4252.76</v>
      </c>
      <c r="C4" s="98">
        <v>18303.810000000001</v>
      </c>
      <c r="D4" s="98">
        <v>18303.810000000001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4252.76</v>
      </c>
      <c r="C5" s="98">
        <v>18303.810000000001</v>
      </c>
      <c r="D5" s="98">
        <v>18303.810000000001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360.68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81.99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15.71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110.42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67.97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64.319999999999993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789.11</v>
      </c>
      <c r="C28" s="98">
        <v>1310.3499999999999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0.40200000000000002</v>
      </c>
      <c r="G53" s="98">
        <v>0.495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0.40200000000000002</v>
      </c>
      <c r="G54" s="98">
        <v>0.495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0.40200000000000002</v>
      </c>
      <c r="G55" s="98">
        <v>0.495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0.40200000000000002</v>
      </c>
      <c r="G56" s="98">
        <v>0.495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0.40200000000000002</v>
      </c>
      <c r="G58" s="98">
        <v>0.495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30966.07</v>
      </c>
      <c r="D64" s="98">
        <v>20935.64</v>
      </c>
      <c r="E64" s="98">
        <v>10030.43</v>
      </c>
      <c r="F64" s="98">
        <v>0.68</v>
      </c>
      <c r="G64" s="98">
        <v>3.45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58597.96</v>
      </c>
      <c r="D65" s="98">
        <v>39617.1</v>
      </c>
      <c r="E65" s="98">
        <v>18980.86</v>
      </c>
      <c r="F65" s="98">
        <v>0.68</v>
      </c>
      <c r="G65" s="98">
        <v>3.19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22960.46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43448.73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1.25</v>
      </c>
      <c r="F74" s="98">
        <v>1420.58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19337.923500000001</v>
      </c>
      <c r="C84" s="98">
        <v>28.5166</v>
      </c>
      <c r="D84" s="98">
        <v>60.617600000000003</v>
      </c>
      <c r="E84" s="98">
        <v>0</v>
      </c>
      <c r="F84" s="98">
        <v>2.9999999999999997E-4</v>
      </c>
      <c r="G84" s="98">
        <v>3767.1552000000001</v>
      </c>
      <c r="H84" s="98">
        <v>7695.3716999999997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16849.2883</v>
      </c>
      <c r="C85" s="98">
        <v>25.179500000000001</v>
      </c>
      <c r="D85" s="98">
        <v>54.6539</v>
      </c>
      <c r="E85" s="98">
        <v>0</v>
      </c>
      <c r="F85" s="98">
        <v>2.0000000000000001E-4</v>
      </c>
      <c r="G85" s="98">
        <v>3396.7174</v>
      </c>
      <c r="H85" s="98">
        <v>6735.4638999999997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16613.3266</v>
      </c>
      <c r="C86" s="98">
        <v>26.1203</v>
      </c>
      <c r="D86" s="98">
        <v>61.029800000000002</v>
      </c>
      <c r="E86" s="98">
        <v>0</v>
      </c>
      <c r="F86" s="98">
        <v>2.9999999999999997E-4</v>
      </c>
      <c r="G86" s="98">
        <v>3793.6840999999999</v>
      </c>
      <c r="H86" s="98">
        <v>6759.3989000000001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14667.858399999999</v>
      </c>
      <c r="C87" s="98">
        <v>23.982199999999999</v>
      </c>
      <c r="D87" s="98">
        <v>58.966799999999999</v>
      </c>
      <c r="E87" s="98">
        <v>0</v>
      </c>
      <c r="F87" s="98">
        <v>2.0000000000000001E-4</v>
      </c>
      <c r="G87" s="98">
        <v>3665.8863000000001</v>
      </c>
      <c r="H87" s="98">
        <v>6052.0402999999997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15256.6041</v>
      </c>
      <c r="C88" s="98">
        <v>25.710799999999999</v>
      </c>
      <c r="D88" s="98">
        <v>65.562799999999996</v>
      </c>
      <c r="E88" s="98">
        <v>0</v>
      </c>
      <c r="F88" s="98">
        <v>2.9999999999999997E-4</v>
      </c>
      <c r="G88" s="98">
        <v>4076.2896999999998</v>
      </c>
      <c r="H88" s="98">
        <v>6364.9955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16646.567899999998</v>
      </c>
      <c r="C89" s="98">
        <v>28.853000000000002</v>
      </c>
      <c r="D89" s="98">
        <v>75.952600000000004</v>
      </c>
      <c r="E89" s="98">
        <v>0</v>
      </c>
      <c r="F89" s="98">
        <v>2.9999999999999997E-4</v>
      </c>
      <c r="G89" s="98">
        <v>4722.5941999999995</v>
      </c>
      <c r="H89" s="98">
        <v>7018.0231999999996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18339.121599999999</v>
      </c>
      <c r="C90" s="98">
        <v>32.130200000000002</v>
      </c>
      <c r="D90" s="98">
        <v>85.571600000000004</v>
      </c>
      <c r="E90" s="98">
        <v>0</v>
      </c>
      <c r="F90" s="98">
        <v>4.0000000000000002E-4</v>
      </c>
      <c r="G90" s="98">
        <v>5320.8212000000003</v>
      </c>
      <c r="H90" s="98">
        <v>7762.9924000000001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18347.084699999999</v>
      </c>
      <c r="C91" s="98">
        <v>32.147300000000001</v>
      </c>
      <c r="D91" s="98">
        <v>85.626199999999997</v>
      </c>
      <c r="E91" s="98">
        <v>0</v>
      </c>
      <c r="F91" s="98">
        <v>4.0000000000000002E-4</v>
      </c>
      <c r="G91" s="98">
        <v>5324.2121999999999</v>
      </c>
      <c r="H91" s="98">
        <v>7766.6507000000001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15418.003000000001</v>
      </c>
      <c r="C92" s="98">
        <v>26.383400000000002</v>
      </c>
      <c r="D92" s="98">
        <v>68.468800000000002</v>
      </c>
      <c r="E92" s="98">
        <v>0</v>
      </c>
      <c r="F92" s="98">
        <v>2.9999999999999997E-4</v>
      </c>
      <c r="G92" s="98">
        <v>4257.1320999999998</v>
      </c>
      <c r="H92" s="98">
        <v>6468.9682000000003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15386.7955</v>
      </c>
      <c r="C93" s="98">
        <v>25.5243</v>
      </c>
      <c r="D93" s="98">
        <v>63.881100000000004</v>
      </c>
      <c r="E93" s="98">
        <v>0</v>
      </c>
      <c r="F93" s="98">
        <v>2.9999999999999997E-4</v>
      </c>
      <c r="G93" s="98">
        <v>3971.5675999999999</v>
      </c>
      <c r="H93" s="98">
        <v>6382.1976999999997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15664.7112</v>
      </c>
      <c r="C94" s="98">
        <v>24.991499999999998</v>
      </c>
      <c r="D94" s="98">
        <v>59.547499999999999</v>
      </c>
      <c r="E94" s="98">
        <v>0</v>
      </c>
      <c r="F94" s="98">
        <v>2.9999999999999997E-4</v>
      </c>
      <c r="G94" s="98">
        <v>3701.7177000000001</v>
      </c>
      <c r="H94" s="98">
        <v>6406.6007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18391.394899999999</v>
      </c>
      <c r="C95" s="98">
        <v>27.660499999999999</v>
      </c>
      <c r="D95" s="98">
        <v>60.630499999999998</v>
      </c>
      <c r="E95" s="98">
        <v>0</v>
      </c>
      <c r="F95" s="98">
        <v>2.9999999999999997E-4</v>
      </c>
      <c r="G95" s="98">
        <v>3768.2597999999998</v>
      </c>
      <c r="H95" s="98">
        <v>7368.0555999999997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200918.67980000001</v>
      </c>
      <c r="C97" s="98">
        <v>327.19959999999998</v>
      </c>
      <c r="D97" s="98">
        <v>800.50909999999999</v>
      </c>
      <c r="E97" s="98">
        <v>0</v>
      </c>
      <c r="F97" s="98">
        <v>3.3999999999999998E-3</v>
      </c>
      <c r="G97" s="98">
        <v>49766.037499999999</v>
      </c>
      <c r="H97" s="98">
        <v>82780.758600000001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14667.858399999999</v>
      </c>
      <c r="C98" s="98">
        <v>23.982199999999999</v>
      </c>
      <c r="D98" s="98">
        <v>54.6539</v>
      </c>
      <c r="E98" s="98">
        <v>0</v>
      </c>
      <c r="F98" s="98">
        <v>2.0000000000000001E-4</v>
      </c>
      <c r="G98" s="98">
        <v>3396.7174</v>
      </c>
      <c r="H98" s="98">
        <v>6052.0402999999997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19337.923500000001</v>
      </c>
      <c r="C99" s="98">
        <v>32.147300000000001</v>
      </c>
      <c r="D99" s="98">
        <v>85.626199999999997</v>
      </c>
      <c r="E99" s="98">
        <v>0</v>
      </c>
      <c r="F99" s="98">
        <v>4.0000000000000002E-4</v>
      </c>
      <c r="G99" s="98">
        <v>5324.2121999999999</v>
      </c>
      <c r="H99" s="98">
        <v>7766.6507000000001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59733500000</v>
      </c>
      <c r="C102" s="98">
        <v>28663.917000000001</v>
      </c>
      <c r="D102" s="98" t="s">
        <v>556</v>
      </c>
      <c r="E102" s="98">
        <v>3712.7240000000002</v>
      </c>
      <c r="F102" s="98">
        <v>16310.475</v>
      </c>
      <c r="G102" s="98">
        <v>4106.7030000000004</v>
      </c>
      <c r="H102" s="98">
        <v>0</v>
      </c>
      <c r="I102" s="98">
        <v>44.572000000000003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4489.442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53859700000</v>
      </c>
      <c r="C103" s="98">
        <v>28556.166000000001</v>
      </c>
      <c r="D103" s="98" t="s">
        <v>557</v>
      </c>
      <c r="E103" s="98">
        <v>3712.7240000000002</v>
      </c>
      <c r="F103" s="98">
        <v>16310.475</v>
      </c>
      <c r="G103" s="98">
        <v>4106.7030000000004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4426.2640000000001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60154200000</v>
      </c>
      <c r="C104" s="98">
        <v>34088.245000000003</v>
      </c>
      <c r="D104" s="98" t="s">
        <v>558</v>
      </c>
      <c r="E104" s="98">
        <v>3712.7240000000002</v>
      </c>
      <c r="F104" s="98">
        <v>16310.475</v>
      </c>
      <c r="G104" s="98">
        <v>4106.7030000000004</v>
      </c>
      <c r="H104" s="98">
        <v>0</v>
      </c>
      <c r="I104" s="98">
        <v>7822.9920000000002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2135.35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58127800000</v>
      </c>
      <c r="C105" s="98">
        <v>33504.813999999998</v>
      </c>
      <c r="D105" s="98" t="s">
        <v>559</v>
      </c>
      <c r="E105" s="98">
        <v>3712.7240000000002</v>
      </c>
      <c r="F105" s="98">
        <v>16310.475</v>
      </c>
      <c r="G105" s="98">
        <v>4106.7030000000004</v>
      </c>
      <c r="H105" s="98">
        <v>0</v>
      </c>
      <c r="I105" s="98">
        <v>7317.6419999999998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2057.2689999999998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64635300000</v>
      </c>
      <c r="C106" s="98">
        <v>41266.934000000001</v>
      </c>
      <c r="D106" s="98" t="s">
        <v>560</v>
      </c>
      <c r="E106" s="98">
        <v>3712.7240000000002</v>
      </c>
      <c r="F106" s="98">
        <v>16310.475</v>
      </c>
      <c r="G106" s="98">
        <v>4106.7030000000004</v>
      </c>
      <c r="H106" s="98">
        <v>0</v>
      </c>
      <c r="I106" s="98">
        <v>15000.284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2136.748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74883400000</v>
      </c>
      <c r="C107" s="98">
        <v>50005.588000000003</v>
      </c>
      <c r="D107" s="98" t="s">
        <v>561</v>
      </c>
      <c r="E107" s="98">
        <v>3712.7240000000002</v>
      </c>
      <c r="F107" s="98">
        <v>16310.475</v>
      </c>
      <c r="G107" s="98">
        <v>4106.7030000000004</v>
      </c>
      <c r="H107" s="98">
        <v>0</v>
      </c>
      <c r="I107" s="98">
        <v>23738.23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2137.4549999999999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84369100000</v>
      </c>
      <c r="C108" s="98">
        <v>53913.553999999996</v>
      </c>
      <c r="D108" s="98" t="s">
        <v>562</v>
      </c>
      <c r="E108" s="98">
        <v>3712.7240000000002</v>
      </c>
      <c r="F108" s="98">
        <v>16310.475</v>
      </c>
      <c r="G108" s="98">
        <v>4106.7030000000004</v>
      </c>
      <c r="H108" s="98">
        <v>0</v>
      </c>
      <c r="I108" s="98">
        <v>26851.948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2931.7040000000002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84422900000</v>
      </c>
      <c r="C109" s="98">
        <v>52259.856</v>
      </c>
      <c r="D109" s="98" t="s">
        <v>563</v>
      </c>
      <c r="E109" s="98">
        <v>3712.7240000000002</v>
      </c>
      <c r="F109" s="98">
        <v>16310.475</v>
      </c>
      <c r="G109" s="98">
        <v>4106.7030000000004</v>
      </c>
      <c r="H109" s="98">
        <v>0</v>
      </c>
      <c r="I109" s="98">
        <v>25991.764999999999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2138.1889999999999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67502800000</v>
      </c>
      <c r="C110" s="98">
        <v>43747.739000000001</v>
      </c>
      <c r="D110" s="98" t="s">
        <v>564</v>
      </c>
      <c r="E110" s="98">
        <v>3712.7240000000002</v>
      </c>
      <c r="F110" s="98">
        <v>16310.475</v>
      </c>
      <c r="G110" s="98">
        <v>4106.7030000000004</v>
      </c>
      <c r="H110" s="98">
        <v>0</v>
      </c>
      <c r="I110" s="98">
        <v>16686.045999999998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2931.79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62974800000</v>
      </c>
      <c r="C111" s="98">
        <v>40764.466</v>
      </c>
      <c r="D111" s="98" t="s">
        <v>565</v>
      </c>
      <c r="E111" s="98">
        <v>3712.7240000000002</v>
      </c>
      <c r="F111" s="98">
        <v>16310.475</v>
      </c>
      <c r="G111" s="98">
        <v>4106.7030000000004</v>
      </c>
      <c r="H111" s="98">
        <v>0</v>
      </c>
      <c r="I111" s="98">
        <v>13702.79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2931.7739999999999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58695900000</v>
      </c>
      <c r="C112" s="98">
        <v>37525.942000000003</v>
      </c>
      <c r="D112" s="98" t="s">
        <v>566</v>
      </c>
      <c r="E112" s="98">
        <v>3300.1990000000001</v>
      </c>
      <c r="F112" s="98">
        <v>16310.475</v>
      </c>
      <c r="G112" s="98">
        <v>4106.7030000000004</v>
      </c>
      <c r="H112" s="98">
        <v>0</v>
      </c>
      <c r="I112" s="98">
        <v>10894.883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2913.6819999999998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59751100000</v>
      </c>
      <c r="C113" s="98">
        <v>28538.199000000001</v>
      </c>
      <c r="D113" s="98" t="s">
        <v>567</v>
      </c>
      <c r="E113" s="98">
        <v>3712.7240000000002</v>
      </c>
      <c r="F113" s="98">
        <v>16310.475</v>
      </c>
      <c r="G113" s="98">
        <v>4106.7030000000004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4408.2960000000003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789110000000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53859700000</v>
      </c>
      <c r="C116" s="98">
        <v>28538.199000000001</v>
      </c>
      <c r="D116" s="98"/>
      <c r="E116" s="98">
        <v>3300.1990000000001</v>
      </c>
      <c r="F116" s="98">
        <v>16310.475</v>
      </c>
      <c r="G116" s="98">
        <v>4106.7030000000004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2057.2689999999998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84422900000</v>
      </c>
      <c r="C117" s="98">
        <v>53913.553999999996</v>
      </c>
      <c r="D117" s="98"/>
      <c r="E117" s="98">
        <v>3712.7240000000002</v>
      </c>
      <c r="F117" s="98">
        <v>16310.475</v>
      </c>
      <c r="G117" s="98">
        <v>4106.7030000000004</v>
      </c>
      <c r="H117" s="98">
        <v>0</v>
      </c>
      <c r="I117" s="98">
        <v>26851.948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4489.442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15728.42</v>
      </c>
      <c r="C120" s="98">
        <v>13162.89</v>
      </c>
      <c r="D120" s="98">
        <v>0</v>
      </c>
      <c r="E120" s="98">
        <v>28891.31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67.69</v>
      </c>
      <c r="C121" s="98">
        <v>56.65</v>
      </c>
      <c r="D121" s="98">
        <v>0</v>
      </c>
      <c r="E121" s="98">
        <v>124.35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67.69</v>
      </c>
      <c r="C122" s="98">
        <v>56.65</v>
      </c>
      <c r="D122" s="98">
        <v>0</v>
      </c>
      <c r="E122" s="98">
        <v>124.35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1923.56</v>
      </c>
      <c r="C2" s="98">
        <v>8278.9500000000007</v>
      </c>
      <c r="D2" s="98">
        <v>8278.9500000000007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1923.56</v>
      </c>
      <c r="C3" s="98">
        <v>8278.9500000000007</v>
      </c>
      <c r="D3" s="98">
        <v>8278.9500000000007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3791.11</v>
      </c>
      <c r="C4" s="98">
        <v>16316.86</v>
      </c>
      <c r="D4" s="98">
        <v>16316.86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3791.11</v>
      </c>
      <c r="C5" s="98">
        <v>16316.86</v>
      </c>
      <c r="D5" s="98">
        <v>16316.86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215.75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48.95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15.72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113.99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66.63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64.14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759.47</v>
      </c>
      <c r="C28" s="98">
        <v>1164.08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0.40200000000000002</v>
      </c>
      <c r="G53" s="98">
        <v>0.495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0.40200000000000002</v>
      </c>
      <c r="G54" s="98">
        <v>0.495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0.40200000000000002</v>
      </c>
      <c r="G55" s="98">
        <v>0.495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0.40200000000000002</v>
      </c>
      <c r="G56" s="98">
        <v>0.495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0.40200000000000002</v>
      </c>
      <c r="G58" s="98">
        <v>0.495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23669.35</v>
      </c>
      <c r="D64" s="98">
        <v>18903.650000000001</v>
      </c>
      <c r="E64" s="98">
        <v>4765.7</v>
      </c>
      <c r="F64" s="98">
        <v>0.8</v>
      </c>
      <c r="G64" s="98">
        <v>3.74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39062.080000000002</v>
      </c>
      <c r="D65" s="98">
        <v>31197.13</v>
      </c>
      <c r="E65" s="98">
        <v>7864.94</v>
      </c>
      <c r="F65" s="98">
        <v>0.8</v>
      </c>
      <c r="G65" s="98">
        <v>3.74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20918.57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34522.400000000001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0.56999999999999995</v>
      </c>
      <c r="D74" s="98">
        <v>622</v>
      </c>
      <c r="E74" s="98">
        <v>1.43</v>
      </c>
      <c r="F74" s="98">
        <v>1563.74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22811.381000000001</v>
      </c>
      <c r="C84" s="98">
        <v>34.143799999999999</v>
      </c>
      <c r="D84" s="98">
        <v>72.828999999999994</v>
      </c>
      <c r="E84" s="98">
        <v>0</v>
      </c>
      <c r="F84" s="98">
        <v>2.9999999999999997E-4</v>
      </c>
      <c r="G84" s="98">
        <v>75693.814100000003</v>
      </c>
      <c r="H84" s="98">
        <v>9213.1501000000007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19971.8734</v>
      </c>
      <c r="C85" s="98">
        <v>30.267700000000001</v>
      </c>
      <c r="D85" s="98">
        <v>65.787999999999997</v>
      </c>
      <c r="E85" s="98">
        <v>0</v>
      </c>
      <c r="F85" s="98">
        <v>2.9999999999999997E-4</v>
      </c>
      <c r="G85" s="98">
        <v>68379.200500000006</v>
      </c>
      <c r="H85" s="98">
        <v>8103.0088999999998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21527.0268</v>
      </c>
      <c r="C86" s="98">
        <v>33.000999999999998</v>
      </c>
      <c r="D86" s="98">
        <v>72.948400000000007</v>
      </c>
      <c r="E86" s="98">
        <v>0</v>
      </c>
      <c r="F86" s="98">
        <v>2.9999999999999997E-4</v>
      </c>
      <c r="G86" s="98">
        <v>75824.999800000005</v>
      </c>
      <c r="H86" s="98">
        <v>8770.8965000000007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20186.5101</v>
      </c>
      <c r="C87" s="98">
        <v>31.584</v>
      </c>
      <c r="D87" s="98">
        <v>71.859200000000001</v>
      </c>
      <c r="E87" s="98">
        <v>0</v>
      </c>
      <c r="F87" s="98">
        <v>2.9999999999999997E-4</v>
      </c>
      <c r="G87" s="98">
        <v>74698.226800000004</v>
      </c>
      <c r="H87" s="98">
        <v>8287.3047000000006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21632.475600000002</v>
      </c>
      <c r="C88" s="98">
        <v>34.313400000000001</v>
      </c>
      <c r="D88" s="98">
        <v>79.534000000000006</v>
      </c>
      <c r="E88" s="98">
        <v>0</v>
      </c>
      <c r="F88" s="98">
        <v>2.9999999999999997E-4</v>
      </c>
      <c r="G88" s="98">
        <v>82680.100999999995</v>
      </c>
      <c r="H88" s="98">
        <v>8926.7329000000009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22086.757399999999</v>
      </c>
      <c r="C89" s="98">
        <v>35.324599999999997</v>
      </c>
      <c r="D89" s="98">
        <v>82.777199999999993</v>
      </c>
      <c r="E89" s="98">
        <v>0</v>
      </c>
      <c r="F89" s="98">
        <v>2.9999999999999997E-4</v>
      </c>
      <c r="G89" s="98">
        <v>86053.823300000004</v>
      </c>
      <c r="H89" s="98">
        <v>9142.7001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23979.237300000001</v>
      </c>
      <c r="C90" s="98">
        <v>38.561</v>
      </c>
      <c r="D90" s="98">
        <v>91.004800000000003</v>
      </c>
      <c r="E90" s="98">
        <v>0</v>
      </c>
      <c r="F90" s="98">
        <v>4.0000000000000002E-4</v>
      </c>
      <c r="G90" s="98">
        <v>94608.727599999998</v>
      </c>
      <c r="H90" s="98">
        <v>9946.6504000000004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23264.531200000001</v>
      </c>
      <c r="C91" s="98">
        <v>37.305</v>
      </c>
      <c r="D91" s="98">
        <v>87.714699999999993</v>
      </c>
      <c r="E91" s="98">
        <v>0</v>
      </c>
      <c r="F91" s="98">
        <v>4.0000000000000002E-4</v>
      </c>
      <c r="G91" s="98">
        <v>91187.577799999999</v>
      </c>
      <c r="H91" s="98">
        <v>9639.7203000000009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21247.651300000001</v>
      </c>
      <c r="C92" s="98">
        <v>33.8568</v>
      </c>
      <c r="D92" s="98">
        <v>78.951400000000007</v>
      </c>
      <c r="E92" s="98">
        <v>0</v>
      </c>
      <c r="F92" s="98">
        <v>2.9999999999999997E-4</v>
      </c>
      <c r="G92" s="98">
        <v>82075.688200000004</v>
      </c>
      <c r="H92" s="98">
        <v>8783.0164999999997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20862.465100000001</v>
      </c>
      <c r="C93" s="98">
        <v>32.728099999999998</v>
      </c>
      <c r="D93" s="98">
        <v>74.733599999999996</v>
      </c>
      <c r="E93" s="98">
        <v>0</v>
      </c>
      <c r="F93" s="98">
        <v>2.9999999999999997E-4</v>
      </c>
      <c r="G93" s="98">
        <v>77686.918300000005</v>
      </c>
      <c r="H93" s="98">
        <v>8573.2939000000006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20912.733100000001</v>
      </c>
      <c r="C94" s="98">
        <v>32.0032</v>
      </c>
      <c r="D94" s="98">
        <v>70.563199999999995</v>
      </c>
      <c r="E94" s="98">
        <v>0</v>
      </c>
      <c r="F94" s="98">
        <v>2.9999999999999997E-4</v>
      </c>
      <c r="G94" s="98">
        <v>73345.207399999999</v>
      </c>
      <c r="H94" s="98">
        <v>8515.1087000000007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22970.548599999998</v>
      </c>
      <c r="C95" s="98">
        <v>34.291600000000003</v>
      </c>
      <c r="D95" s="98">
        <v>72.847999999999999</v>
      </c>
      <c r="E95" s="98">
        <v>0</v>
      </c>
      <c r="F95" s="98">
        <v>2.9999999999999997E-4</v>
      </c>
      <c r="G95" s="98">
        <v>75712.676399999997</v>
      </c>
      <c r="H95" s="98">
        <v>9268.5691999999999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261453.19089999999</v>
      </c>
      <c r="C97" s="98">
        <v>407.3802</v>
      </c>
      <c r="D97" s="98">
        <v>921.55139999999994</v>
      </c>
      <c r="E97" s="98">
        <v>0</v>
      </c>
      <c r="F97" s="98">
        <v>3.7000000000000002E-3</v>
      </c>
      <c r="G97" s="98">
        <v>957946.96120000002</v>
      </c>
      <c r="H97" s="98">
        <v>107170.1523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19971.8734</v>
      </c>
      <c r="C98" s="98">
        <v>30.267700000000001</v>
      </c>
      <c r="D98" s="98">
        <v>65.787999999999997</v>
      </c>
      <c r="E98" s="98">
        <v>0</v>
      </c>
      <c r="F98" s="98">
        <v>2.9999999999999997E-4</v>
      </c>
      <c r="G98" s="98">
        <v>68379.200500000006</v>
      </c>
      <c r="H98" s="98">
        <v>8103.0088999999998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23979.237300000001</v>
      </c>
      <c r="C99" s="98">
        <v>38.561</v>
      </c>
      <c r="D99" s="98">
        <v>91.004800000000003</v>
      </c>
      <c r="E99" s="98">
        <v>0</v>
      </c>
      <c r="F99" s="98">
        <v>4.0000000000000002E-4</v>
      </c>
      <c r="G99" s="98">
        <v>94608.727599999998</v>
      </c>
      <c r="H99" s="98">
        <v>9946.6504000000004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60011000000</v>
      </c>
      <c r="C102" s="98">
        <v>28695.827000000001</v>
      </c>
      <c r="D102" s="98" t="s">
        <v>568</v>
      </c>
      <c r="E102" s="98">
        <v>3712.7240000000002</v>
      </c>
      <c r="F102" s="98">
        <v>16310.475</v>
      </c>
      <c r="G102" s="98">
        <v>4249.8630000000003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4422.7650000000003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54211900000</v>
      </c>
      <c r="C103" s="98">
        <v>28719.905999999999</v>
      </c>
      <c r="D103" s="98" t="s">
        <v>545</v>
      </c>
      <c r="E103" s="98">
        <v>3712.7240000000002</v>
      </c>
      <c r="F103" s="98">
        <v>16310.475</v>
      </c>
      <c r="G103" s="98">
        <v>4249.8630000000003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4446.8440000000001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60115000000</v>
      </c>
      <c r="C104" s="98">
        <v>28736.583999999999</v>
      </c>
      <c r="D104" s="98" t="s">
        <v>546</v>
      </c>
      <c r="E104" s="98">
        <v>3712.7240000000002</v>
      </c>
      <c r="F104" s="98">
        <v>16310.475</v>
      </c>
      <c r="G104" s="98">
        <v>4249.8630000000003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4463.5219999999999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59221700000</v>
      </c>
      <c r="C105" s="98">
        <v>34452.584999999999</v>
      </c>
      <c r="D105" s="98" t="s">
        <v>569</v>
      </c>
      <c r="E105" s="98">
        <v>3300.1990000000001</v>
      </c>
      <c r="F105" s="98">
        <v>16310.475</v>
      </c>
      <c r="G105" s="98">
        <v>4249.8630000000003</v>
      </c>
      <c r="H105" s="98">
        <v>0</v>
      </c>
      <c r="I105" s="98">
        <v>8518.1730000000007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2073.8739999999998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65549800000</v>
      </c>
      <c r="C106" s="98">
        <v>36623.355000000003</v>
      </c>
      <c r="D106" s="98" t="s">
        <v>570</v>
      </c>
      <c r="E106" s="98">
        <v>3712.7240000000002</v>
      </c>
      <c r="F106" s="98">
        <v>16310.475</v>
      </c>
      <c r="G106" s="98">
        <v>4249.8630000000003</v>
      </c>
      <c r="H106" s="98">
        <v>0</v>
      </c>
      <c r="I106" s="98">
        <v>10331.504999999999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2018.788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68224500000</v>
      </c>
      <c r="C107" s="98">
        <v>40335.544999999998</v>
      </c>
      <c r="D107" s="98" t="s">
        <v>571</v>
      </c>
      <c r="E107" s="98">
        <v>3712.7240000000002</v>
      </c>
      <c r="F107" s="98">
        <v>16310.475</v>
      </c>
      <c r="G107" s="98">
        <v>4249.8630000000003</v>
      </c>
      <c r="H107" s="98">
        <v>0</v>
      </c>
      <c r="I107" s="98">
        <v>13946.601000000001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2115.8820000000001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75006900000</v>
      </c>
      <c r="C108" s="98">
        <v>41072.951999999997</v>
      </c>
      <c r="D108" s="98" t="s">
        <v>572</v>
      </c>
      <c r="E108" s="98">
        <v>3712.7240000000002</v>
      </c>
      <c r="F108" s="98">
        <v>16310.475</v>
      </c>
      <c r="G108" s="98">
        <v>4249.8630000000003</v>
      </c>
      <c r="H108" s="98">
        <v>0</v>
      </c>
      <c r="I108" s="98">
        <v>14708.607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2091.2829999999999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72294600000</v>
      </c>
      <c r="C109" s="98">
        <v>40285.544999999998</v>
      </c>
      <c r="D109" s="98" t="s">
        <v>573</v>
      </c>
      <c r="E109" s="98">
        <v>3712.7240000000002</v>
      </c>
      <c r="F109" s="98">
        <v>16310.475</v>
      </c>
      <c r="G109" s="98">
        <v>4249.8630000000003</v>
      </c>
      <c r="H109" s="98">
        <v>0</v>
      </c>
      <c r="I109" s="98">
        <v>13879.02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2133.4630000000002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65070600000</v>
      </c>
      <c r="C110" s="98">
        <v>36556.610999999997</v>
      </c>
      <c r="D110" s="98" t="s">
        <v>574</v>
      </c>
      <c r="E110" s="98">
        <v>2887.674</v>
      </c>
      <c r="F110" s="98">
        <v>16310.475</v>
      </c>
      <c r="G110" s="98">
        <v>4249.8630000000003</v>
      </c>
      <c r="H110" s="98">
        <v>0</v>
      </c>
      <c r="I110" s="98">
        <v>11030.894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2077.7049999999999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61591100000</v>
      </c>
      <c r="C111" s="98">
        <v>33797.853000000003</v>
      </c>
      <c r="D111" s="98" t="s">
        <v>565</v>
      </c>
      <c r="E111" s="98">
        <v>3712.7240000000002</v>
      </c>
      <c r="F111" s="98">
        <v>16310.475</v>
      </c>
      <c r="G111" s="98">
        <v>4249.8630000000003</v>
      </c>
      <c r="H111" s="98">
        <v>0</v>
      </c>
      <c r="I111" s="98">
        <v>6640.6980000000003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2884.0929999999998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58149000000</v>
      </c>
      <c r="C112" s="98">
        <v>28740.223999999998</v>
      </c>
      <c r="D112" s="98" t="s">
        <v>575</v>
      </c>
      <c r="E112" s="98">
        <v>3712.7240000000002</v>
      </c>
      <c r="F112" s="98">
        <v>16310.475</v>
      </c>
      <c r="G112" s="98">
        <v>4249.8630000000003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4467.1620000000003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60025900000</v>
      </c>
      <c r="C113" s="98">
        <v>28674.511999999999</v>
      </c>
      <c r="D113" s="98" t="s">
        <v>576</v>
      </c>
      <c r="E113" s="98">
        <v>3712.7240000000002</v>
      </c>
      <c r="F113" s="98">
        <v>16310.475</v>
      </c>
      <c r="G113" s="98">
        <v>4249.8630000000003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4401.45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759472000000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54211900000</v>
      </c>
      <c r="C116" s="98">
        <v>28674.511999999999</v>
      </c>
      <c r="D116" s="98"/>
      <c r="E116" s="98">
        <v>2887.674</v>
      </c>
      <c r="F116" s="98">
        <v>16310.475</v>
      </c>
      <c r="G116" s="98">
        <v>4249.8630000000003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2018.788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75006900000</v>
      </c>
      <c r="C117" s="98">
        <v>41072.951999999997</v>
      </c>
      <c r="D117" s="98"/>
      <c r="E117" s="98">
        <v>3712.7240000000002</v>
      </c>
      <c r="F117" s="98">
        <v>16310.475</v>
      </c>
      <c r="G117" s="98">
        <v>4249.8630000000003</v>
      </c>
      <c r="H117" s="98">
        <v>0</v>
      </c>
      <c r="I117" s="98">
        <v>14708.607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4467.1620000000003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7983.04</v>
      </c>
      <c r="C120" s="98">
        <v>8373.59</v>
      </c>
      <c r="D120" s="98">
        <v>0</v>
      </c>
      <c r="E120" s="98">
        <v>16356.63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34.36</v>
      </c>
      <c r="C121" s="98">
        <v>36.04</v>
      </c>
      <c r="D121" s="98">
        <v>0</v>
      </c>
      <c r="E121" s="98">
        <v>70.400000000000006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34.36</v>
      </c>
      <c r="C122" s="98">
        <v>36.04</v>
      </c>
      <c r="D122" s="98">
        <v>0</v>
      </c>
      <c r="E122" s="98">
        <v>70.400000000000006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5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1947.84</v>
      </c>
      <c r="C2" s="98">
        <v>8383.4699999999993</v>
      </c>
      <c r="D2" s="98">
        <v>8383.4699999999993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1947.84</v>
      </c>
      <c r="C3" s="98">
        <v>8383.4699999999993</v>
      </c>
      <c r="D3" s="98">
        <v>8383.4699999999993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2588.9299999999998</v>
      </c>
      <c r="C4" s="98">
        <v>11142.7</v>
      </c>
      <c r="D4" s="98">
        <v>11142.7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2588.9299999999998</v>
      </c>
      <c r="C5" s="98">
        <v>11142.7</v>
      </c>
      <c r="D5" s="98">
        <v>11142.7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283.89999999999998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8.7899999999999991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15.68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106.28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71.650000000000006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63.16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710.59</v>
      </c>
      <c r="C28" s="98">
        <v>1237.25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0.40200000000000002</v>
      </c>
      <c r="G53" s="98">
        <v>0.495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0.40200000000000002</v>
      </c>
      <c r="G54" s="98">
        <v>0.495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0.40200000000000002</v>
      </c>
      <c r="G55" s="98">
        <v>0.495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0.40200000000000002</v>
      </c>
      <c r="G56" s="98">
        <v>0.495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0.40200000000000002</v>
      </c>
      <c r="G58" s="98">
        <v>0.495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23171.11</v>
      </c>
      <c r="D64" s="98">
        <v>17215.189999999999</v>
      </c>
      <c r="E64" s="98">
        <v>5955.92</v>
      </c>
      <c r="F64" s="98">
        <v>0.74</v>
      </c>
      <c r="G64" s="98">
        <v>3.63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39062.080000000002</v>
      </c>
      <c r="D65" s="98">
        <v>31197.13</v>
      </c>
      <c r="E65" s="98">
        <v>7864.94</v>
      </c>
      <c r="F65" s="98">
        <v>0.8</v>
      </c>
      <c r="G65" s="98">
        <v>3.74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18912.38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37574.89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1.19</v>
      </c>
      <c r="F74" s="98">
        <v>1353.04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10125.8716</v>
      </c>
      <c r="C84" s="98">
        <v>11.198600000000001</v>
      </c>
      <c r="D84" s="98">
        <v>12.8574</v>
      </c>
      <c r="E84" s="98">
        <v>0</v>
      </c>
      <c r="F84" s="98">
        <v>1E-4</v>
      </c>
      <c r="G84" s="98">
        <v>169461.97229999999</v>
      </c>
      <c r="H84" s="98">
        <v>3719.5409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8372.0776000000005</v>
      </c>
      <c r="C85" s="98">
        <v>9.4091000000000005</v>
      </c>
      <c r="D85" s="98">
        <v>11.5893</v>
      </c>
      <c r="E85" s="98">
        <v>0</v>
      </c>
      <c r="F85" s="98">
        <v>1E-4</v>
      </c>
      <c r="G85" s="98">
        <v>152799.084</v>
      </c>
      <c r="H85" s="98">
        <v>3091.4013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9116.9235000000008</v>
      </c>
      <c r="C86" s="98">
        <v>10.2774</v>
      </c>
      <c r="D86" s="98">
        <v>12.8194</v>
      </c>
      <c r="E86" s="98">
        <v>0</v>
      </c>
      <c r="F86" s="98">
        <v>1E-4</v>
      </c>
      <c r="G86" s="98">
        <v>169027.09539999999</v>
      </c>
      <c r="H86" s="98">
        <v>3369.7752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7998.5463</v>
      </c>
      <c r="C87" s="98">
        <v>9.1915999999999993</v>
      </c>
      <c r="D87" s="98">
        <v>12.363799999999999</v>
      </c>
      <c r="E87" s="98">
        <v>0</v>
      </c>
      <c r="F87" s="98">
        <v>1E-4</v>
      </c>
      <c r="G87" s="98">
        <v>163073.64970000001</v>
      </c>
      <c r="H87" s="98">
        <v>2975.1390999999999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7546.0362999999998</v>
      </c>
      <c r="C88" s="98">
        <v>8.8613999999999997</v>
      </c>
      <c r="D88" s="98">
        <v>12.8758</v>
      </c>
      <c r="E88" s="98">
        <v>0</v>
      </c>
      <c r="F88" s="98">
        <v>1E-4</v>
      </c>
      <c r="G88" s="98">
        <v>169880.78969999999</v>
      </c>
      <c r="H88" s="98">
        <v>2827.1459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7083.6049999999996</v>
      </c>
      <c r="C89" s="98">
        <v>8.3966999999999992</v>
      </c>
      <c r="D89" s="98">
        <v>12.587300000000001</v>
      </c>
      <c r="E89" s="98">
        <v>0</v>
      </c>
      <c r="F89" s="98">
        <v>1E-4</v>
      </c>
      <c r="G89" s="98">
        <v>166094.3328</v>
      </c>
      <c r="H89" s="98">
        <v>2662.2909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7263.1165000000001</v>
      </c>
      <c r="C90" s="98">
        <v>8.6822999999999997</v>
      </c>
      <c r="D90" s="98">
        <v>13.371</v>
      </c>
      <c r="E90" s="98">
        <v>0</v>
      </c>
      <c r="F90" s="98">
        <v>1E-4</v>
      </c>
      <c r="G90" s="98">
        <v>176452.62340000001</v>
      </c>
      <c r="H90" s="98">
        <v>2737.5524999999998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7252.7605000000003</v>
      </c>
      <c r="C91" s="98">
        <v>8.68</v>
      </c>
      <c r="D91" s="98">
        <v>13.416600000000001</v>
      </c>
      <c r="E91" s="98">
        <v>0</v>
      </c>
      <c r="F91" s="98">
        <v>1E-4</v>
      </c>
      <c r="G91" s="98">
        <v>177057.02619999999</v>
      </c>
      <c r="H91" s="98">
        <v>2734.7343000000001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7170.7655999999997</v>
      </c>
      <c r="C92" s="98">
        <v>8.5177999999999994</v>
      </c>
      <c r="D92" s="98">
        <v>12.855399999999999</v>
      </c>
      <c r="E92" s="98">
        <v>0</v>
      </c>
      <c r="F92" s="98">
        <v>1E-4</v>
      </c>
      <c r="G92" s="98">
        <v>169636.166</v>
      </c>
      <c r="H92" s="98">
        <v>2696.9481000000001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7786.4209000000001</v>
      </c>
      <c r="C93" s="98">
        <v>9.0760000000000005</v>
      </c>
      <c r="D93" s="98">
        <v>12.854200000000001</v>
      </c>
      <c r="E93" s="98">
        <v>0</v>
      </c>
      <c r="F93" s="98">
        <v>1E-4</v>
      </c>
      <c r="G93" s="98">
        <v>169578.92569999999</v>
      </c>
      <c r="H93" s="98">
        <v>2909.9645999999998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8846.2121000000006</v>
      </c>
      <c r="C94" s="98">
        <v>9.9722000000000008</v>
      </c>
      <c r="D94" s="98">
        <v>12.4384</v>
      </c>
      <c r="E94" s="98">
        <v>0</v>
      </c>
      <c r="F94" s="98">
        <v>1E-4</v>
      </c>
      <c r="G94" s="98">
        <v>164003.08540000001</v>
      </c>
      <c r="H94" s="98">
        <v>3269.7091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10049.379800000001</v>
      </c>
      <c r="C95" s="98">
        <v>11.130699999999999</v>
      </c>
      <c r="D95" s="98">
        <v>12.8675</v>
      </c>
      <c r="E95" s="98">
        <v>0</v>
      </c>
      <c r="F95" s="98">
        <v>1E-4</v>
      </c>
      <c r="G95" s="98">
        <v>169599.78640000001</v>
      </c>
      <c r="H95" s="98">
        <v>3693.2404000000001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98611.715800000005</v>
      </c>
      <c r="C97" s="98">
        <v>113.3938</v>
      </c>
      <c r="D97" s="98">
        <v>152.89599999999999</v>
      </c>
      <c r="E97" s="98">
        <v>0</v>
      </c>
      <c r="F97" s="98">
        <v>6.9999999999999999E-4</v>
      </c>
      <c r="G97" s="99">
        <v>2016660</v>
      </c>
      <c r="H97" s="98">
        <v>36687.4421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7083.6049999999996</v>
      </c>
      <c r="C98" s="98">
        <v>8.3966999999999992</v>
      </c>
      <c r="D98" s="98">
        <v>11.5893</v>
      </c>
      <c r="E98" s="98">
        <v>0</v>
      </c>
      <c r="F98" s="98">
        <v>1E-4</v>
      </c>
      <c r="G98" s="98">
        <v>152799.084</v>
      </c>
      <c r="H98" s="98">
        <v>2662.2909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10125.8716</v>
      </c>
      <c r="C99" s="98">
        <v>11.198600000000001</v>
      </c>
      <c r="D99" s="98">
        <v>13.416600000000001</v>
      </c>
      <c r="E99" s="98">
        <v>0</v>
      </c>
      <c r="F99" s="98">
        <v>1E-4</v>
      </c>
      <c r="G99" s="98">
        <v>177057.02619999999</v>
      </c>
      <c r="H99" s="98">
        <v>3719.5409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59711800000</v>
      </c>
      <c r="C102" s="98">
        <v>28476.218000000001</v>
      </c>
      <c r="D102" s="98" t="s">
        <v>577</v>
      </c>
      <c r="E102" s="98">
        <v>3712.7240000000002</v>
      </c>
      <c r="F102" s="98">
        <v>16310.475</v>
      </c>
      <c r="G102" s="98">
        <v>4039.163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4413.8549999999996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53840400000</v>
      </c>
      <c r="C103" s="98">
        <v>28510.513999999999</v>
      </c>
      <c r="D103" s="98" t="s">
        <v>578</v>
      </c>
      <c r="E103" s="98">
        <v>3712.7240000000002</v>
      </c>
      <c r="F103" s="98">
        <v>16310.475</v>
      </c>
      <c r="G103" s="98">
        <v>4039.163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4448.1509999999998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59558500000</v>
      </c>
      <c r="C104" s="98">
        <v>28517.307000000001</v>
      </c>
      <c r="D104" s="98" t="s">
        <v>579</v>
      </c>
      <c r="E104" s="98">
        <v>3712.7240000000002</v>
      </c>
      <c r="F104" s="98">
        <v>16310.475</v>
      </c>
      <c r="G104" s="98">
        <v>4039.163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4454.9440000000004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57460800000</v>
      </c>
      <c r="C105" s="98">
        <v>28526.415000000001</v>
      </c>
      <c r="D105" s="98" t="s">
        <v>580</v>
      </c>
      <c r="E105" s="98">
        <v>3712.7240000000002</v>
      </c>
      <c r="F105" s="98">
        <v>16310.475</v>
      </c>
      <c r="G105" s="98">
        <v>4039.163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4464.0519999999997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59859300000</v>
      </c>
      <c r="C106" s="98">
        <v>30927.347000000002</v>
      </c>
      <c r="D106" s="98" t="s">
        <v>581</v>
      </c>
      <c r="E106" s="98">
        <v>3712.7240000000002</v>
      </c>
      <c r="F106" s="98">
        <v>16310.475</v>
      </c>
      <c r="G106" s="98">
        <v>4039.163</v>
      </c>
      <c r="H106" s="98">
        <v>0</v>
      </c>
      <c r="I106" s="98">
        <v>4811.3310000000001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2053.6529999999998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58525100000</v>
      </c>
      <c r="C107" s="98">
        <v>34803.81</v>
      </c>
      <c r="D107" s="98" t="s">
        <v>582</v>
      </c>
      <c r="E107" s="98">
        <v>2887.674</v>
      </c>
      <c r="F107" s="98">
        <v>16310.475</v>
      </c>
      <c r="G107" s="98">
        <v>4039.163</v>
      </c>
      <c r="H107" s="98">
        <v>0</v>
      </c>
      <c r="I107" s="98">
        <v>8698.1170000000002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2868.38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62175000000</v>
      </c>
      <c r="C108" s="98">
        <v>35906.493000000002</v>
      </c>
      <c r="D108" s="98" t="s">
        <v>583</v>
      </c>
      <c r="E108" s="98">
        <v>3712.7240000000002</v>
      </c>
      <c r="F108" s="98">
        <v>16310.475</v>
      </c>
      <c r="G108" s="98">
        <v>4039.163</v>
      </c>
      <c r="H108" s="98">
        <v>0</v>
      </c>
      <c r="I108" s="98">
        <v>8932.0380000000005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2912.0920000000001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62388000000</v>
      </c>
      <c r="C109" s="98">
        <v>34592.182999999997</v>
      </c>
      <c r="D109" s="98" t="s">
        <v>584</v>
      </c>
      <c r="E109" s="98">
        <v>3712.7240000000002</v>
      </c>
      <c r="F109" s="98">
        <v>16310.475</v>
      </c>
      <c r="G109" s="98">
        <v>4039.163</v>
      </c>
      <c r="H109" s="98">
        <v>0</v>
      </c>
      <c r="I109" s="98">
        <v>8468.9580000000005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2060.8620000000001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59773100000</v>
      </c>
      <c r="C110" s="98">
        <v>40979.123</v>
      </c>
      <c r="D110" s="98" t="s">
        <v>585</v>
      </c>
      <c r="E110" s="98">
        <v>3712.7240000000002</v>
      </c>
      <c r="F110" s="98">
        <v>16310.475</v>
      </c>
      <c r="G110" s="98">
        <v>4039.163</v>
      </c>
      <c r="H110" s="98">
        <v>0</v>
      </c>
      <c r="I110" s="98">
        <v>14874.423000000001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2042.337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59753000000</v>
      </c>
      <c r="C111" s="98">
        <v>28558.59</v>
      </c>
      <c r="D111" s="98" t="s">
        <v>586</v>
      </c>
      <c r="E111" s="98">
        <v>3712.7240000000002</v>
      </c>
      <c r="F111" s="98">
        <v>16310.475</v>
      </c>
      <c r="G111" s="98">
        <v>4039.163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4496.2269999999999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57788300000</v>
      </c>
      <c r="C112" s="98">
        <v>28564.370999999999</v>
      </c>
      <c r="D112" s="98" t="s">
        <v>587</v>
      </c>
      <c r="E112" s="98">
        <v>3712.7240000000002</v>
      </c>
      <c r="F112" s="98">
        <v>16310.475</v>
      </c>
      <c r="G112" s="98">
        <v>4039.163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4502.0079999999998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59760300000</v>
      </c>
      <c r="C113" s="98">
        <v>28487.985000000001</v>
      </c>
      <c r="D113" s="98" t="s">
        <v>588</v>
      </c>
      <c r="E113" s="98">
        <v>3712.7240000000002</v>
      </c>
      <c r="F113" s="98">
        <v>16310.475</v>
      </c>
      <c r="G113" s="98">
        <v>4039.163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4425.6220000000003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710594000000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53840400000</v>
      </c>
      <c r="C116" s="98">
        <v>28476.218000000001</v>
      </c>
      <c r="D116" s="98"/>
      <c r="E116" s="98">
        <v>2887.674</v>
      </c>
      <c r="F116" s="98">
        <v>16310.475</v>
      </c>
      <c r="G116" s="98">
        <v>4039.163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2042.337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62388000000</v>
      </c>
      <c r="C117" s="98">
        <v>40979.123</v>
      </c>
      <c r="D117" s="98"/>
      <c r="E117" s="98">
        <v>3712.7240000000002</v>
      </c>
      <c r="F117" s="98">
        <v>16310.475</v>
      </c>
      <c r="G117" s="98">
        <v>4039.163</v>
      </c>
      <c r="H117" s="98">
        <v>0</v>
      </c>
      <c r="I117" s="98">
        <v>14874.423000000001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4502.0079999999998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14283.73</v>
      </c>
      <c r="C120" s="98">
        <v>10273.629999999999</v>
      </c>
      <c r="D120" s="98">
        <v>0</v>
      </c>
      <c r="E120" s="98">
        <v>24557.35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61.48</v>
      </c>
      <c r="C121" s="98">
        <v>44.22</v>
      </c>
      <c r="D121" s="98">
        <v>0</v>
      </c>
      <c r="E121" s="98">
        <v>105.69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61.48</v>
      </c>
      <c r="C122" s="98">
        <v>44.22</v>
      </c>
      <c r="D122" s="98">
        <v>0</v>
      </c>
      <c r="E122" s="98">
        <v>105.69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6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2239.29</v>
      </c>
      <c r="C2" s="98">
        <v>9637.8700000000008</v>
      </c>
      <c r="D2" s="98">
        <v>9637.8700000000008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2239.29</v>
      </c>
      <c r="C3" s="98">
        <v>9637.8700000000008</v>
      </c>
      <c r="D3" s="98">
        <v>9637.8700000000008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4305.92</v>
      </c>
      <c r="C4" s="98">
        <v>18532.61</v>
      </c>
      <c r="D4" s="98">
        <v>18532.61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4305.92</v>
      </c>
      <c r="C5" s="98">
        <v>18532.61</v>
      </c>
      <c r="D5" s="98">
        <v>18532.61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525.21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52.33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15.71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109.92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74.180000000000007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63.55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758.2</v>
      </c>
      <c r="C28" s="98">
        <v>1481.09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0.40200000000000002</v>
      </c>
      <c r="G53" s="98">
        <v>0.495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0.40200000000000002</v>
      </c>
      <c r="G54" s="98">
        <v>0.495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0.40200000000000002</v>
      </c>
      <c r="G55" s="98">
        <v>0.495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0.40200000000000002</v>
      </c>
      <c r="G56" s="98">
        <v>0.495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0.40200000000000002</v>
      </c>
      <c r="G58" s="98">
        <v>0.495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31142.14</v>
      </c>
      <c r="D64" s="98">
        <v>21054.68</v>
      </c>
      <c r="E64" s="98">
        <v>10087.459999999999</v>
      </c>
      <c r="F64" s="98">
        <v>0.68</v>
      </c>
      <c r="G64" s="98">
        <v>3.45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58597.96</v>
      </c>
      <c r="D65" s="98">
        <v>39617.1</v>
      </c>
      <c r="E65" s="98">
        <v>18980.86</v>
      </c>
      <c r="F65" s="98">
        <v>0.68</v>
      </c>
      <c r="G65" s="98">
        <v>3.19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26975.07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50757.08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1.25</v>
      </c>
      <c r="F74" s="98">
        <v>1428.66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31271.382699999998</v>
      </c>
      <c r="C84" s="98">
        <v>47.043199999999999</v>
      </c>
      <c r="D84" s="98">
        <v>111.98</v>
      </c>
      <c r="E84" s="98">
        <v>0</v>
      </c>
      <c r="F84" s="98">
        <v>4.0000000000000002E-4</v>
      </c>
      <c r="G84" s="98">
        <v>25766.235400000001</v>
      </c>
      <c r="H84" s="98">
        <v>12606.9859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27313.607100000001</v>
      </c>
      <c r="C85" s="98">
        <v>41.602600000000002</v>
      </c>
      <c r="D85" s="98">
        <v>100.8847</v>
      </c>
      <c r="E85" s="98">
        <v>0</v>
      </c>
      <c r="F85" s="98">
        <v>2.9999999999999997E-4</v>
      </c>
      <c r="G85" s="98">
        <v>23214.2484</v>
      </c>
      <c r="H85" s="98">
        <v>11060.494500000001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28746.871800000001</v>
      </c>
      <c r="C86" s="98">
        <v>44.7149</v>
      </c>
      <c r="D86" s="98">
        <v>111.74890000000001</v>
      </c>
      <c r="E86" s="98">
        <v>0</v>
      </c>
      <c r="F86" s="98">
        <v>4.0000000000000002E-4</v>
      </c>
      <c r="G86" s="98">
        <v>25715.961800000001</v>
      </c>
      <c r="H86" s="98">
        <v>11729.7291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25323.399399999998</v>
      </c>
      <c r="C87" s="98">
        <v>40.993600000000001</v>
      </c>
      <c r="D87" s="98">
        <v>108.0548</v>
      </c>
      <c r="E87" s="98">
        <v>0</v>
      </c>
      <c r="F87" s="98">
        <v>2.9999999999999997E-4</v>
      </c>
      <c r="G87" s="98">
        <v>24868.795099999999</v>
      </c>
      <c r="H87" s="98">
        <v>10486.168900000001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26122.583299999998</v>
      </c>
      <c r="C88" s="98">
        <v>43.414999999999999</v>
      </c>
      <c r="D88" s="98">
        <v>118.22490000000001</v>
      </c>
      <c r="E88" s="98">
        <v>0</v>
      </c>
      <c r="F88" s="98">
        <v>4.0000000000000002E-4</v>
      </c>
      <c r="G88" s="98">
        <v>27211.335500000001</v>
      </c>
      <c r="H88" s="98">
        <v>10924.919900000001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27874.177299999999</v>
      </c>
      <c r="C89" s="98">
        <v>47.009799999999998</v>
      </c>
      <c r="D89" s="98">
        <v>130.25110000000001</v>
      </c>
      <c r="E89" s="98">
        <v>0</v>
      </c>
      <c r="F89" s="98">
        <v>4.0000000000000002E-4</v>
      </c>
      <c r="G89" s="98">
        <v>29980.4218</v>
      </c>
      <c r="H89" s="98">
        <v>11722.840099999999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30830.9787</v>
      </c>
      <c r="C90" s="98">
        <v>52.315800000000003</v>
      </c>
      <c r="D90" s="98">
        <v>145.98240000000001</v>
      </c>
      <c r="E90" s="98">
        <v>0</v>
      </c>
      <c r="F90" s="98">
        <v>4.0000000000000002E-4</v>
      </c>
      <c r="G90" s="98">
        <v>33601.839800000002</v>
      </c>
      <c r="H90" s="98">
        <v>12996.8979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29554.2634</v>
      </c>
      <c r="C91" s="98">
        <v>49.987200000000001</v>
      </c>
      <c r="D91" s="98">
        <v>138.965</v>
      </c>
      <c r="E91" s="98">
        <v>0</v>
      </c>
      <c r="F91" s="98">
        <v>4.0000000000000002E-4</v>
      </c>
      <c r="G91" s="98">
        <v>31986.3406</v>
      </c>
      <c r="H91" s="98">
        <v>12443.1873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25890.775699999998</v>
      </c>
      <c r="C92" s="98">
        <v>43.356499999999997</v>
      </c>
      <c r="D92" s="98">
        <v>119.1352</v>
      </c>
      <c r="E92" s="98">
        <v>0</v>
      </c>
      <c r="F92" s="98">
        <v>4.0000000000000002E-4</v>
      </c>
      <c r="G92" s="98">
        <v>27421.360799999999</v>
      </c>
      <c r="H92" s="98">
        <v>10859.2243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25894.760900000001</v>
      </c>
      <c r="C93" s="98">
        <v>42.480899999999998</v>
      </c>
      <c r="D93" s="98">
        <v>113.864</v>
      </c>
      <c r="E93" s="98">
        <v>0</v>
      </c>
      <c r="F93" s="98">
        <v>4.0000000000000002E-4</v>
      </c>
      <c r="G93" s="98">
        <v>26206.723900000001</v>
      </c>
      <c r="H93" s="98">
        <v>10776.5322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26953.166799999999</v>
      </c>
      <c r="C94" s="98">
        <v>42.578600000000002</v>
      </c>
      <c r="D94" s="98">
        <v>108.69499999999999</v>
      </c>
      <c r="E94" s="98">
        <v>0</v>
      </c>
      <c r="F94" s="98">
        <v>2.9999999999999997E-4</v>
      </c>
      <c r="G94" s="98">
        <v>25014.387999999999</v>
      </c>
      <c r="H94" s="98">
        <v>11060.337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30464.889200000001</v>
      </c>
      <c r="C95" s="98">
        <v>46.307600000000001</v>
      </c>
      <c r="D95" s="98">
        <v>111.9555</v>
      </c>
      <c r="E95" s="98">
        <v>0</v>
      </c>
      <c r="F95" s="98">
        <v>4.0000000000000002E-4</v>
      </c>
      <c r="G95" s="98">
        <v>25761.5324</v>
      </c>
      <c r="H95" s="98">
        <v>12327.519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336240.85629999998</v>
      </c>
      <c r="C97" s="98">
        <v>541.80579999999998</v>
      </c>
      <c r="D97" s="98">
        <v>1419.7415000000001</v>
      </c>
      <c r="E97" s="98">
        <v>0</v>
      </c>
      <c r="F97" s="98">
        <v>4.4000000000000003E-3</v>
      </c>
      <c r="G97" s="98">
        <v>326749.18349999998</v>
      </c>
      <c r="H97" s="98">
        <v>138994.83609999999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25323.399399999998</v>
      </c>
      <c r="C98" s="98">
        <v>40.993600000000001</v>
      </c>
      <c r="D98" s="98">
        <v>100.8847</v>
      </c>
      <c r="E98" s="98">
        <v>0</v>
      </c>
      <c r="F98" s="98">
        <v>2.9999999999999997E-4</v>
      </c>
      <c r="G98" s="98">
        <v>23214.2484</v>
      </c>
      <c r="H98" s="98">
        <v>10486.168900000001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31271.382699999998</v>
      </c>
      <c r="C99" s="98">
        <v>52.315800000000003</v>
      </c>
      <c r="D99" s="98">
        <v>145.98240000000001</v>
      </c>
      <c r="E99" s="98">
        <v>0</v>
      </c>
      <c r="F99" s="98">
        <v>4.0000000000000002E-4</v>
      </c>
      <c r="G99" s="98">
        <v>33601.839800000002</v>
      </c>
      <c r="H99" s="98">
        <v>12996.8979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59788600000</v>
      </c>
      <c r="C102" s="98">
        <v>28543.538</v>
      </c>
      <c r="D102" s="98" t="s">
        <v>589</v>
      </c>
      <c r="E102" s="98">
        <v>3712.7240000000002</v>
      </c>
      <c r="F102" s="98">
        <v>16310.475</v>
      </c>
      <c r="G102" s="98">
        <v>4114.78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4405.5590000000002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53866900000</v>
      </c>
      <c r="C103" s="98">
        <v>28555.182000000001</v>
      </c>
      <c r="D103" s="98" t="s">
        <v>590</v>
      </c>
      <c r="E103" s="98">
        <v>3712.7240000000002</v>
      </c>
      <c r="F103" s="98">
        <v>16310.475</v>
      </c>
      <c r="G103" s="98">
        <v>4114.78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4417.2020000000002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59672000000</v>
      </c>
      <c r="C104" s="98">
        <v>28607.366999999998</v>
      </c>
      <c r="D104" s="98" t="s">
        <v>591</v>
      </c>
      <c r="E104" s="98">
        <v>3712.7240000000002</v>
      </c>
      <c r="F104" s="98">
        <v>16310.475</v>
      </c>
      <c r="G104" s="98">
        <v>4114.78</v>
      </c>
      <c r="H104" s="98">
        <v>0</v>
      </c>
      <c r="I104" s="98">
        <v>21.884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4447.5020000000004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57706200000</v>
      </c>
      <c r="C105" s="98">
        <v>29661.537</v>
      </c>
      <c r="D105" s="98" t="s">
        <v>592</v>
      </c>
      <c r="E105" s="98">
        <v>3300.1990000000001</v>
      </c>
      <c r="F105" s="98">
        <v>16310.475</v>
      </c>
      <c r="G105" s="98">
        <v>4114.78</v>
      </c>
      <c r="H105" s="98">
        <v>0</v>
      </c>
      <c r="I105" s="98">
        <v>1428.5250000000001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4507.558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63141900000</v>
      </c>
      <c r="C106" s="98">
        <v>40601.406999999999</v>
      </c>
      <c r="D106" s="98" t="s">
        <v>593</v>
      </c>
      <c r="E106" s="98">
        <v>3712.7240000000002</v>
      </c>
      <c r="F106" s="98">
        <v>16310.475</v>
      </c>
      <c r="G106" s="98">
        <v>4114.78</v>
      </c>
      <c r="H106" s="98">
        <v>0</v>
      </c>
      <c r="I106" s="98">
        <v>14327.544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2135.8829999999998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69567300000</v>
      </c>
      <c r="C107" s="98">
        <v>49943.964999999997</v>
      </c>
      <c r="D107" s="98" t="s">
        <v>594</v>
      </c>
      <c r="E107" s="98">
        <v>3712.7240000000002</v>
      </c>
      <c r="F107" s="98">
        <v>16310.475</v>
      </c>
      <c r="G107" s="98">
        <v>4114.78</v>
      </c>
      <c r="H107" s="98">
        <v>0</v>
      </c>
      <c r="I107" s="98">
        <v>23668.451000000001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2137.5340000000001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77970500000</v>
      </c>
      <c r="C108" s="98">
        <v>51319.718000000001</v>
      </c>
      <c r="D108" s="98" t="s">
        <v>595</v>
      </c>
      <c r="E108" s="98">
        <v>3712.7240000000002</v>
      </c>
      <c r="F108" s="98">
        <v>16310.475</v>
      </c>
      <c r="G108" s="98">
        <v>4114.78</v>
      </c>
      <c r="H108" s="98">
        <v>0</v>
      </c>
      <c r="I108" s="98">
        <v>24249.955999999998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2931.7820000000002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74221900000</v>
      </c>
      <c r="C109" s="98">
        <v>49329.417000000001</v>
      </c>
      <c r="D109" s="98" t="s">
        <v>596</v>
      </c>
      <c r="E109" s="98">
        <v>3712.7240000000002</v>
      </c>
      <c r="F109" s="98">
        <v>16310.475</v>
      </c>
      <c r="G109" s="98">
        <v>4114.78</v>
      </c>
      <c r="H109" s="98">
        <v>0</v>
      </c>
      <c r="I109" s="98">
        <v>22259.669000000002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2931.768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63629200000</v>
      </c>
      <c r="C110" s="98">
        <v>43647.499000000003</v>
      </c>
      <c r="D110" s="98" t="s">
        <v>597</v>
      </c>
      <c r="E110" s="98">
        <v>3712.7240000000002</v>
      </c>
      <c r="F110" s="98">
        <v>16310.475</v>
      </c>
      <c r="G110" s="98">
        <v>4114.78</v>
      </c>
      <c r="H110" s="98">
        <v>0</v>
      </c>
      <c r="I110" s="98">
        <v>16594.704000000002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2914.8150000000001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60810700000</v>
      </c>
      <c r="C111" s="98">
        <v>36019.305</v>
      </c>
      <c r="D111" s="98" t="s">
        <v>598</v>
      </c>
      <c r="E111" s="98">
        <v>3712.7240000000002</v>
      </c>
      <c r="F111" s="98">
        <v>16310.475</v>
      </c>
      <c r="G111" s="98">
        <v>4114.78</v>
      </c>
      <c r="H111" s="98">
        <v>0</v>
      </c>
      <c r="I111" s="98">
        <v>8949.5669999999991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2931.759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58044000000</v>
      </c>
      <c r="C112" s="98">
        <v>35910.256999999998</v>
      </c>
      <c r="D112" s="98" t="s">
        <v>599</v>
      </c>
      <c r="E112" s="98">
        <v>3712.7240000000002</v>
      </c>
      <c r="F112" s="98">
        <v>16310.475</v>
      </c>
      <c r="G112" s="98">
        <v>4114.78</v>
      </c>
      <c r="H112" s="98">
        <v>0</v>
      </c>
      <c r="I112" s="98">
        <v>8840.5110000000004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2931.7660000000001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59777700000</v>
      </c>
      <c r="C113" s="98">
        <v>28559.085999999999</v>
      </c>
      <c r="D113" s="98" t="s">
        <v>600</v>
      </c>
      <c r="E113" s="98">
        <v>3712.7240000000002</v>
      </c>
      <c r="F113" s="98">
        <v>16310.475</v>
      </c>
      <c r="G113" s="98">
        <v>4114.78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4421.1059999999998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758197000000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53866900000</v>
      </c>
      <c r="C116" s="98">
        <v>28543.538</v>
      </c>
      <c r="D116" s="98"/>
      <c r="E116" s="98">
        <v>3300.1990000000001</v>
      </c>
      <c r="F116" s="98">
        <v>16310.475</v>
      </c>
      <c r="G116" s="98">
        <v>4114.78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2135.8829999999998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77970500000</v>
      </c>
      <c r="C117" s="98">
        <v>51319.718000000001</v>
      </c>
      <c r="D117" s="98"/>
      <c r="E117" s="98">
        <v>3712.7240000000002</v>
      </c>
      <c r="F117" s="98">
        <v>16310.475</v>
      </c>
      <c r="G117" s="98">
        <v>4114.78</v>
      </c>
      <c r="H117" s="98">
        <v>0</v>
      </c>
      <c r="I117" s="98">
        <v>24249.955999999998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4507.558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11325.32</v>
      </c>
      <c r="C120" s="98">
        <v>13046.35</v>
      </c>
      <c r="D120" s="98">
        <v>0</v>
      </c>
      <c r="E120" s="98">
        <v>24371.67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48.74</v>
      </c>
      <c r="C121" s="98">
        <v>56.15</v>
      </c>
      <c r="D121" s="98">
        <v>0</v>
      </c>
      <c r="E121" s="98">
        <v>104.9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48.74</v>
      </c>
      <c r="C122" s="98">
        <v>56.15</v>
      </c>
      <c r="D122" s="98">
        <v>0</v>
      </c>
      <c r="E122" s="98">
        <v>104.9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2042.22</v>
      </c>
      <c r="C2" s="98">
        <v>8789.67</v>
      </c>
      <c r="D2" s="98">
        <v>8789.67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2042.22</v>
      </c>
      <c r="C3" s="98">
        <v>8789.67</v>
      </c>
      <c r="D3" s="98">
        <v>8789.67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3876.44</v>
      </c>
      <c r="C4" s="98">
        <v>16684.150000000001</v>
      </c>
      <c r="D4" s="98">
        <v>16684.150000000001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3876.44</v>
      </c>
      <c r="C5" s="98">
        <v>16684.150000000001</v>
      </c>
      <c r="D5" s="98">
        <v>16684.150000000001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347.07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31.54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112.38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73.86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63.3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739.6</v>
      </c>
      <c r="C28" s="98">
        <v>1302.6199999999999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0.40200000000000002</v>
      </c>
      <c r="G53" s="98">
        <v>0.495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0.40200000000000002</v>
      </c>
      <c r="G54" s="98">
        <v>0.495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0.40200000000000002</v>
      </c>
      <c r="G55" s="98">
        <v>0.495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0.40200000000000002</v>
      </c>
      <c r="G56" s="98">
        <v>0.495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0.40200000000000002</v>
      </c>
      <c r="G58" s="98">
        <v>0.495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23463.72</v>
      </c>
      <c r="D64" s="98">
        <v>18739.419999999998</v>
      </c>
      <c r="E64" s="98">
        <v>4724.3</v>
      </c>
      <c r="F64" s="98">
        <v>0.8</v>
      </c>
      <c r="G64" s="98">
        <v>3.75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39062.080000000002</v>
      </c>
      <c r="D65" s="98">
        <v>31197.13</v>
      </c>
      <c r="E65" s="98">
        <v>7864.94</v>
      </c>
      <c r="F65" s="98">
        <v>0.8</v>
      </c>
      <c r="G65" s="98">
        <v>3.74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24753.82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41209.82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0.56999999999999995</v>
      </c>
      <c r="D74" s="98">
        <v>622</v>
      </c>
      <c r="E74" s="98">
        <v>1.42</v>
      </c>
      <c r="F74" s="98">
        <v>1550.15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23944.793099999999</v>
      </c>
      <c r="C84" s="98">
        <v>35.180999999999997</v>
      </c>
      <c r="D84" s="98">
        <v>72.879199999999997</v>
      </c>
      <c r="E84" s="98">
        <v>0</v>
      </c>
      <c r="F84" s="98">
        <v>2.9999999999999997E-4</v>
      </c>
      <c r="G84" s="98">
        <v>75739.972699999998</v>
      </c>
      <c r="H84" s="98">
        <v>9606.2473000000009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21115.373100000001</v>
      </c>
      <c r="C85" s="98">
        <v>31.289400000000001</v>
      </c>
      <c r="D85" s="98">
        <v>65.704800000000006</v>
      </c>
      <c r="E85" s="98">
        <v>0</v>
      </c>
      <c r="F85" s="98">
        <v>2.9999999999999997E-4</v>
      </c>
      <c r="G85" s="98">
        <v>68286.4856</v>
      </c>
      <c r="H85" s="98">
        <v>8497.1798999999992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22568.2192</v>
      </c>
      <c r="C86" s="98">
        <v>33.953400000000002</v>
      </c>
      <c r="D86" s="98">
        <v>72.9923</v>
      </c>
      <c r="E86" s="98">
        <v>0</v>
      </c>
      <c r="F86" s="98">
        <v>2.9999999999999997E-4</v>
      </c>
      <c r="G86" s="98">
        <v>75865.053599999999</v>
      </c>
      <c r="H86" s="98">
        <v>9131.9686000000002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20592.758000000002</v>
      </c>
      <c r="C87" s="98">
        <v>31.771100000000001</v>
      </c>
      <c r="D87" s="98">
        <v>70.877600000000001</v>
      </c>
      <c r="E87" s="98">
        <v>0</v>
      </c>
      <c r="F87" s="98">
        <v>2.9999999999999997E-4</v>
      </c>
      <c r="G87" s="98">
        <v>73674.196200000006</v>
      </c>
      <c r="H87" s="98">
        <v>8410.0871000000006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21031.4931</v>
      </c>
      <c r="C88" s="98">
        <v>32.946199999999997</v>
      </c>
      <c r="D88" s="98">
        <v>75.084100000000007</v>
      </c>
      <c r="E88" s="98">
        <v>0</v>
      </c>
      <c r="F88" s="98">
        <v>2.9999999999999997E-4</v>
      </c>
      <c r="G88" s="98">
        <v>78050.917600000001</v>
      </c>
      <c r="H88" s="98">
        <v>8638.1342000000004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20870.404999999999</v>
      </c>
      <c r="C89" s="98">
        <v>33.081400000000002</v>
      </c>
      <c r="D89" s="98">
        <v>76.606499999999997</v>
      </c>
      <c r="E89" s="98">
        <v>0</v>
      </c>
      <c r="F89" s="98">
        <v>2.9999999999999997E-4</v>
      </c>
      <c r="G89" s="98">
        <v>79636.585099999997</v>
      </c>
      <c r="H89" s="98">
        <v>8609.9832999999999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22978.922900000001</v>
      </c>
      <c r="C90" s="98">
        <v>36.770400000000002</v>
      </c>
      <c r="D90" s="98">
        <v>86.223200000000006</v>
      </c>
      <c r="E90" s="98">
        <v>0</v>
      </c>
      <c r="F90" s="98">
        <v>2.9999999999999997E-4</v>
      </c>
      <c r="G90" s="98">
        <v>89636.424100000004</v>
      </c>
      <c r="H90" s="98">
        <v>9513.8626999999997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22397.873</v>
      </c>
      <c r="C91" s="98">
        <v>35.739100000000001</v>
      </c>
      <c r="D91" s="98">
        <v>83.493499999999997</v>
      </c>
      <c r="E91" s="98">
        <v>0</v>
      </c>
      <c r="F91" s="98">
        <v>2.9999999999999997E-4</v>
      </c>
      <c r="G91" s="98">
        <v>86797.833400000003</v>
      </c>
      <c r="H91" s="98">
        <v>9263.3348999999998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20776.484799999998</v>
      </c>
      <c r="C92" s="98">
        <v>32.844499999999996</v>
      </c>
      <c r="D92" s="98">
        <v>75.785300000000007</v>
      </c>
      <c r="E92" s="98">
        <v>0</v>
      </c>
      <c r="F92" s="98">
        <v>2.9999999999999997E-4</v>
      </c>
      <c r="G92" s="98">
        <v>78782.276100000003</v>
      </c>
      <c r="H92" s="98">
        <v>8562.6034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21268.956399999999</v>
      </c>
      <c r="C93" s="98">
        <v>33.039099999999998</v>
      </c>
      <c r="D93" s="98">
        <v>74.421300000000002</v>
      </c>
      <c r="E93" s="98">
        <v>0</v>
      </c>
      <c r="F93" s="98">
        <v>2.9999999999999997E-4</v>
      </c>
      <c r="G93" s="98">
        <v>77359.676999999996</v>
      </c>
      <c r="H93" s="98">
        <v>8708.2906999999996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21768.2435</v>
      </c>
      <c r="C94" s="98">
        <v>32.777799999999999</v>
      </c>
      <c r="D94" s="98">
        <v>70.556299999999993</v>
      </c>
      <c r="E94" s="98">
        <v>0</v>
      </c>
      <c r="F94" s="98">
        <v>2.9999999999999997E-4</v>
      </c>
      <c r="G94" s="98">
        <v>73333.445600000006</v>
      </c>
      <c r="H94" s="98">
        <v>8811.0110000000004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24102.440600000002</v>
      </c>
      <c r="C95" s="98">
        <v>35.319600000000001</v>
      </c>
      <c r="D95" s="98">
        <v>72.855999999999995</v>
      </c>
      <c r="E95" s="98">
        <v>0</v>
      </c>
      <c r="F95" s="98">
        <v>2.9999999999999997E-4</v>
      </c>
      <c r="G95" s="98">
        <v>75715.005799999999</v>
      </c>
      <c r="H95" s="98">
        <v>9660.3772000000008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263415.96279999998</v>
      </c>
      <c r="C97" s="98">
        <v>404.71289999999999</v>
      </c>
      <c r="D97" s="98">
        <v>897.48</v>
      </c>
      <c r="E97" s="98">
        <v>0</v>
      </c>
      <c r="F97" s="98">
        <v>3.5999999999999999E-3</v>
      </c>
      <c r="G97" s="98">
        <v>932877.87280000001</v>
      </c>
      <c r="H97" s="98">
        <v>107413.0803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20592.758000000002</v>
      </c>
      <c r="C98" s="98">
        <v>31.289400000000001</v>
      </c>
      <c r="D98" s="98">
        <v>65.704800000000006</v>
      </c>
      <c r="E98" s="98">
        <v>0</v>
      </c>
      <c r="F98" s="98">
        <v>2.9999999999999997E-4</v>
      </c>
      <c r="G98" s="98">
        <v>68286.4856</v>
      </c>
      <c r="H98" s="98">
        <v>8410.0871000000006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24102.440600000002</v>
      </c>
      <c r="C99" s="98">
        <v>36.770400000000002</v>
      </c>
      <c r="D99" s="98">
        <v>86.223200000000006</v>
      </c>
      <c r="E99" s="98">
        <v>0</v>
      </c>
      <c r="F99" s="98">
        <v>2.9999999999999997E-4</v>
      </c>
      <c r="G99" s="98">
        <v>89636.424100000004</v>
      </c>
      <c r="H99" s="98">
        <v>9660.3772000000008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60047600000</v>
      </c>
      <c r="C102" s="98">
        <v>28751.71</v>
      </c>
      <c r="D102" s="98" t="s">
        <v>568</v>
      </c>
      <c r="E102" s="98">
        <v>3712.7240000000002</v>
      </c>
      <c r="F102" s="98">
        <v>16310.475</v>
      </c>
      <c r="G102" s="98">
        <v>4236.277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4492.2330000000002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54138300000</v>
      </c>
      <c r="C103" s="98">
        <v>28680.672999999999</v>
      </c>
      <c r="D103" s="98" t="s">
        <v>601</v>
      </c>
      <c r="E103" s="98">
        <v>3712.7240000000002</v>
      </c>
      <c r="F103" s="98">
        <v>16310.475</v>
      </c>
      <c r="G103" s="98">
        <v>4236.277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4421.1959999999999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60146700000</v>
      </c>
      <c r="C104" s="98">
        <v>30960.859</v>
      </c>
      <c r="D104" s="98" t="s">
        <v>602</v>
      </c>
      <c r="E104" s="98">
        <v>2887.674</v>
      </c>
      <c r="F104" s="98">
        <v>16310.475</v>
      </c>
      <c r="G104" s="98">
        <v>4236.277</v>
      </c>
      <c r="H104" s="98">
        <v>0</v>
      </c>
      <c r="I104" s="98">
        <v>5471.8580000000002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2054.5729999999999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58409800000</v>
      </c>
      <c r="C105" s="98">
        <v>32301.328000000001</v>
      </c>
      <c r="D105" s="98" t="s">
        <v>603</v>
      </c>
      <c r="E105" s="98">
        <v>3712.7240000000002</v>
      </c>
      <c r="F105" s="98">
        <v>16310.475</v>
      </c>
      <c r="G105" s="98">
        <v>4236.277</v>
      </c>
      <c r="H105" s="98">
        <v>0</v>
      </c>
      <c r="I105" s="98">
        <v>5175.9719999999998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2865.8789999999999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61879700000</v>
      </c>
      <c r="C106" s="98">
        <v>35538.17</v>
      </c>
      <c r="D106" s="98" t="s">
        <v>472</v>
      </c>
      <c r="E106" s="98">
        <v>3712.7240000000002</v>
      </c>
      <c r="F106" s="98">
        <v>16310.475</v>
      </c>
      <c r="G106" s="98">
        <v>4236.277</v>
      </c>
      <c r="H106" s="98">
        <v>0</v>
      </c>
      <c r="I106" s="98">
        <v>8407.83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2870.8629999999998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63136800000</v>
      </c>
      <c r="C107" s="98">
        <v>39679.260999999999</v>
      </c>
      <c r="D107" s="98" t="s">
        <v>604</v>
      </c>
      <c r="E107" s="98">
        <v>3712.7240000000002</v>
      </c>
      <c r="F107" s="98">
        <v>16310.475</v>
      </c>
      <c r="G107" s="98">
        <v>4236.277</v>
      </c>
      <c r="H107" s="98">
        <v>0</v>
      </c>
      <c r="I107" s="98">
        <v>13353.901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2065.884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71064800000</v>
      </c>
      <c r="C108" s="98">
        <v>40854.620000000003</v>
      </c>
      <c r="D108" s="98" t="s">
        <v>605</v>
      </c>
      <c r="E108" s="98">
        <v>3712.7240000000002</v>
      </c>
      <c r="F108" s="98">
        <v>16310.475</v>
      </c>
      <c r="G108" s="98">
        <v>4236.277</v>
      </c>
      <c r="H108" s="98">
        <v>0</v>
      </c>
      <c r="I108" s="98">
        <v>13707.121999999999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2888.0210000000002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68814400000</v>
      </c>
      <c r="C109" s="98">
        <v>41062.355000000003</v>
      </c>
      <c r="D109" s="98" t="s">
        <v>606</v>
      </c>
      <c r="E109" s="98">
        <v>3712.7240000000002</v>
      </c>
      <c r="F109" s="98">
        <v>16310.475</v>
      </c>
      <c r="G109" s="98">
        <v>4236.277</v>
      </c>
      <c r="H109" s="98">
        <v>0</v>
      </c>
      <c r="I109" s="98">
        <v>13914.035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2888.8429999999998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62459500000</v>
      </c>
      <c r="C110" s="98">
        <v>37069.694000000003</v>
      </c>
      <c r="D110" s="98" t="s">
        <v>607</v>
      </c>
      <c r="E110" s="98">
        <v>3712.7240000000002</v>
      </c>
      <c r="F110" s="98">
        <v>16310.475</v>
      </c>
      <c r="G110" s="98">
        <v>4236.277</v>
      </c>
      <c r="H110" s="98">
        <v>0</v>
      </c>
      <c r="I110" s="98">
        <v>10703.93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2106.288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61331700000</v>
      </c>
      <c r="C111" s="98">
        <v>34386.696000000004</v>
      </c>
      <c r="D111" s="98" t="s">
        <v>608</v>
      </c>
      <c r="E111" s="98">
        <v>3712.7240000000002</v>
      </c>
      <c r="F111" s="98">
        <v>16310.475</v>
      </c>
      <c r="G111" s="98">
        <v>4236.277</v>
      </c>
      <c r="H111" s="98">
        <v>0</v>
      </c>
      <c r="I111" s="98">
        <v>7263.5079999999998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2863.712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58139600000</v>
      </c>
      <c r="C112" s="98">
        <v>28861.575000000001</v>
      </c>
      <c r="D112" s="98" t="s">
        <v>542</v>
      </c>
      <c r="E112" s="98">
        <v>3712.7240000000002</v>
      </c>
      <c r="F112" s="98">
        <v>16310.475</v>
      </c>
      <c r="G112" s="98">
        <v>4236.277</v>
      </c>
      <c r="H112" s="98">
        <v>0</v>
      </c>
      <c r="I112" s="98">
        <v>105.673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4496.4250000000002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60027800000</v>
      </c>
      <c r="C113" s="98">
        <v>28653.792000000001</v>
      </c>
      <c r="D113" s="98" t="s">
        <v>609</v>
      </c>
      <c r="E113" s="98">
        <v>3712.7240000000002</v>
      </c>
      <c r="F113" s="98">
        <v>16310.475</v>
      </c>
      <c r="G113" s="98">
        <v>4236.277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4394.3149999999996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739597000000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54138300000</v>
      </c>
      <c r="C116" s="98">
        <v>28653.792000000001</v>
      </c>
      <c r="D116" s="98"/>
      <c r="E116" s="98">
        <v>2887.674</v>
      </c>
      <c r="F116" s="98">
        <v>16310.475</v>
      </c>
      <c r="G116" s="98">
        <v>4236.277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2054.5729999999999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71064800000</v>
      </c>
      <c r="C117" s="98">
        <v>41062.355000000003</v>
      </c>
      <c r="D117" s="98"/>
      <c r="E117" s="98">
        <v>3712.7240000000002</v>
      </c>
      <c r="F117" s="98">
        <v>16310.475</v>
      </c>
      <c r="G117" s="98">
        <v>4236.277</v>
      </c>
      <c r="H117" s="98">
        <v>0</v>
      </c>
      <c r="I117" s="98">
        <v>13914.035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4496.4250000000002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7779.17</v>
      </c>
      <c r="C120" s="98">
        <v>9339</v>
      </c>
      <c r="D120" s="98">
        <v>0</v>
      </c>
      <c r="E120" s="98">
        <v>17118.169999999998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33.479999999999997</v>
      </c>
      <c r="C121" s="98">
        <v>40.19</v>
      </c>
      <c r="D121" s="98">
        <v>0</v>
      </c>
      <c r="E121" s="98">
        <v>73.680000000000007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33.479999999999997</v>
      </c>
      <c r="C122" s="98">
        <v>40.19</v>
      </c>
      <c r="D122" s="98">
        <v>0</v>
      </c>
      <c r="E122" s="98">
        <v>73.680000000000007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2418.89</v>
      </c>
      <c r="C2" s="98">
        <v>10410.84</v>
      </c>
      <c r="D2" s="98">
        <v>10410.84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2418.89</v>
      </c>
      <c r="C3" s="98">
        <v>10410.84</v>
      </c>
      <c r="D3" s="98">
        <v>10410.84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4404.6400000000003</v>
      </c>
      <c r="C4" s="98">
        <v>18957.509999999998</v>
      </c>
      <c r="D4" s="98">
        <v>18957.509999999998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4404.6400000000003</v>
      </c>
      <c r="C5" s="98">
        <v>18957.509999999998</v>
      </c>
      <c r="D5" s="98">
        <v>18957.509999999998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705.74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46.01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110.43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79.540000000000006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63.08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751.91</v>
      </c>
      <c r="C28" s="98">
        <v>1666.98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0.40200000000000002</v>
      </c>
      <c r="G53" s="98">
        <v>0.495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0.40200000000000002</v>
      </c>
      <c r="G54" s="98">
        <v>0.495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0.40200000000000002</v>
      </c>
      <c r="G55" s="98">
        <v>0.495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0.40200000000000002</v>
      </c>
      <c r="G56" s="98">
        <v>0.495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0.40200000000000002</v>
      </c>
      <c r="G58" s="98">
        <v>0.495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31433.41</v>
      </c>
      <c r="D64" s="98">
        <v>21251.599999999999</v>
      </c>
      <c r="E64" s="98">
        <v>10181.81</v>
      </c>
      <c r="F64" s="98">
        <v>0.68</v>
      </c>
      <c r="G64" s="98">
        <v>3.45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58597.96</v>
      </c>
      <c r="D65" s="98">
        <v>39617.1</v>
      </c>
      <c r="E65" s="98">
        <v>18980.86</v>
      </c>
      <c r="F65" s="98">
        <v>0.68</v>
      </c>
      <c r="G65" s="98">
        <v>3.19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29424.77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54853.48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1.27</v>
      </c>
      <c r="F74" s="98">
        <v>1442.02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26639.4022</v>
      </c>
      <c r="C84" s="98">
        <v>36.223999999999997</v>
      </c>
      <c r="D84" s="98">
        <v>39.337699999999998</v>
      </c>
      <c r="E84" s="98">
        <v>0</v>
      </c>
      <c r="F84" s="98">
        <v>2.9999999999999997E-4</v>
      </c>
      <c r="G84" s="98">
        <v>25812.752</v>
      </c>
      <c r="H84" s="98">
        <v>10371.119500000001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22797.330999999998</v>
      </c>
      <c r="C85" s="98">
        <v>31.5349</v>
      </c>
      <c r="D85" s="98">
        <v>35.407200000000003</v>
      </c>
      <c r="E85" s="98">
        <v>0</v>
      </c>
      <c r="F85" s="98">
        <v>2.9999999999999997E-4</v>
      </c>
      <c r="G85" s="98">
        <v>23237.651999999998</v>
      </c>
      <c r="H85" s="98">
        <v>8926.5113000000001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21950.0272</v>
      </c>
      <c r="C86" s="98">
        <v>31.9222</v>
      </c>
      <c r="D86" s="98">
        <v>39.168799999999997</v>
      </c>
      <c r="E86" s="98">
        <v>0</v>
      </c>
      <c r="F86" s="98">
        <v>2.9999999999999997E-4</v>
      </c>
      <c r="G86" s="98">
        <v>25717.4175</v>
      </c>
      <c r="H86" s="98">
        <v>8743.7952000000005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18448.080399999999</v>
      </c>
      <c r="C87" s="98">
        <v>28.414200000000001</v>
      </c>
      <c r="D87" s="98">
        <v>38.080300000000001</v>
      </c>
      <c r="E87" s="98">
        <v>0</v>
      </c>
      <c r="F87" s="98">
        <v>2.9999999999999997E-4</v>
      </c>
      <c r="G87" s="98">
        <v>25012.562099999999</v>
      </c>
      <c r="H87" s="98">
        <v>7500.2874000000002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18737.918799999999</v>
      </c>
      <c r="C88" s="98">
        <v>29.985399999999998</v>
      </c>
      <c r="D88" s="98">
        <v>42.341200000000001</v>
      </c>
      <c r="E88" s="98">
        <v>0</v>
      </c>
      <c r="F88" s="98">
        <v>2.9999999999999997E-4</v>
      </c>
      <c r="G88" s="98">
        <v>27817.251700000001</v>
      </c>
      <c r="H88" s="98">
        <v>7725.6414999999997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19152.116999999998</v>
      </c>
      <c r="C89" s="98">
        <v>31.163499999999999</v>
      </c>
      <c r="D89" s="98">
        <v>44.954999999999998</v>
      </c>
      <c r="E89" s="98">
        <v>0</v>
      </c>
      <c r="F89" s="98">
        <v>2.9999999999999997E-4</v>
      </c>
      <c r="G89" s="98">
        <v>29537.014599999999</v>
      </c>
      <c r="H89" s="98">
        <v>7945.6715000000004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20623.785899999999</v>
      </c>
      <c r="C90" s="98">
        <v>33.7669</v>
      </c>
      <c r="D90" s="98">
        <v>49.089300000000001</v>
      </c>
      <c r="E90" s="98">
        <v>0</v>
      </c>
      <c r="F90" s="98">
        <v>4.0000000000000002E-4</v>
      </c>
      <c r="G90" s="98">
        <v>32254.336599999999</v>
      </c>
      <c r="H90" s="98">
        <v>8576.1826999999994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20360.717499999999</v>
      </c>
      <c r="C91" s="98">
        <v>33.292700000000004</v>
      </c>
      <c r="D91" s="98">
        <v>48.3215</v>
      </c>
      <c r="E91" s="98">
        <v>0</v>
      </c>
      <c r="F91" s="98">
        <v>4.0000000000000002E-4</v>
      </c>
      <c r="G91" s="98">
        <v>31749.691699999999</v>
      </c>
      <c r="H91" s="98">
        <v>8462.6324999999997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17558.953600000001</v>
      </c>
      <c r="C92" s="98">
        <v>28.151199999999999</v>
      </c>
      <c r="D92" s="98">
        <v>39.847900000000003</v>
      </c>
      <c r="E92" s="98">
        <v>0</v>
      </c>
      <c r="F92" s="98">
        <v>2.9999999999999997E-4</v>
      </c>
      <c r="G92" s="98">
        <v>26179.491699999999</v>
      </c>
      <c r="H92" s="98">
        <v>7244.5680000000002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18987.7029</v>
      </c>
      <c r="C93" s="98">
        <v>29.36</v>
      </c>
      <c r="D93" s="98">
        <v>39.567700000000002</v>
      </c>
      <c r="E93" s="98">
        <v>0</v>
      </c>
      <c r="F93" s="98">
        <v>2.9999999999999997E-4</v>
      </c>
      <c r="G93" s="98">
        <v>25990.151999999998</v>
      </c>
      <c r="H93" s="98">
        <v>7730.6421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21099.0913</v>
      </c>
      <c r="C94" s="98">
        <v>30.790500000000002</v>
      </c>
      <c r="D94" s="98">
        <v>37.994900000000001</v>
      </c>
      <c r="E94" s="98">
        <v>0</v>
      </c>
      <c r="F94" s="98">
        <v>2.9999999999999997E-4</v>
      </c>
      <c r="G94" s="98">
        <v>24947.356899999999</v>
      </c>
      <c r="H94" s="98">
        <v>8414.9413999999997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25312.443299999999</v>
      </c>
      <c r="C95" s="98">
        <v>35.005400000000002</v>
      </c>
      <c r="D95" s="98">
        <v>39.285400000000003</v>
      </c>
      <c r="E95" s="98">
        <v>0</v>
      </c>
      <c r="F95" s="98">
        <v>2.9999999999999997E-4</v>
      </c>
      <c r="G95" s="98">
        <v>25782.841400000001</v>
      </c>
      <c r="H95" s="98">
        <v>9910.5025000000005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251667.57120000001</v>
      </c>
      <c r="C97" s="98">
        <v>379.61090000000002</v>
      </c>
      <c r="D97" s="98">
        <v>493.39699999999999</v>
      </c>
      <c r="E97" s="98">
        <v>0</v>
      </c>
      <c r="F97" s="98">
        <v>3.8E-3</v>
      </c>
      <c r="G97" s="98">
        <v>324038.52029999997</v>
      </c>
      <c r="H97" s="98">
        <v>101552.49559999999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17558.953600000001</v>
      </c>
      <c r="C98" s="98">
        <v>28.151199999999999</v>
      </c>
      <c r="D98" s="98">
        <v>35.407200000000003</v>
      </c>
      <c r="E98" s="98">
        <v>0</v>
      </c>
      <c r="F98" s="98">
        <v>2.9999999999999997E-4</v>
      </c>
      <c r="G98" s="98">
        <v>23237.651999999998</v>
      </c>
      <c r="H98" s="98">
        <v>7244.5680000000002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26639.4022</v>
      </c>
      <c r="C99" s="98">
        <v>36.223999999999997</v>
      </c>
      <c r="D99" s="98">
        <v>49.089300000000001</v>
      </c>
      <c r="E99" s="98">
        <v>0</v>
      </c>
      <c r="F99" s="98">
        <v>4.0000000000000002E-4</v>
      </c>
      <c r="G99" s="98">
        <v>32254.336599999999</v>
      </c>
      <c r="H99" s="98">
        <v>10371.119500000001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59896500000</v>
      </c>
      <c r="C102" s="98">
        <v>28548.202000000001</v>
      </c>
      <c r="D102" s="98" t="s">
        <v>610</v>
      </c>
      <c r="E102" s="98">
        <v>3712.7240000000002</v>
      </c>
      <c r="F102" s="98">
        <v>16310.475</v>
      </c>
      <c r="G102" s="98">
        <v>4128.143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4396.8599999999997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53921200000</v>
      </c>
      <c r="C103" s="98">
        <v>28543.101999999999</v>
      </c>
      <c r="D103" s="98" t="s">
        <v>611</v>
      </c>
      <c r="E103" s="98">
        <v>3712.7240000000002</v>
      </c>
      <c r="F103" s="98">
        <v>16310.475</v>
      </c>
      <c r="G103" s="98">
        <v>4128.143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4391.76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59675300000</v>
      </c>
      <c r="C104" s="98">
        <v>28574.004000000001</v>
      </c>
      <c r="D104" s="98" t="s">
        <v>612</v>
      </c>
      <c r="E104" s="98">
        <v>3712.7240000000002</v>
      </c>
      <c r="F104" s="98">
        <v>16310.475</v>
      </c>
      <c r="G104" s="98">
        <v>4128.143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4422.6620000000003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58039800000</v>
      </c>
      <c r="C105" s="98">
        <v>30273.96</v>
      </c>
      <c r="D105" s="98" t="s">
        <v>500</v>
      </c>
      <c r="E105" s="98">
        <v>3712.7240000000002</v>
      </c>
      <c r="F105" s="98">
        <v>16310.475</v>
      </c>
      <c r="G105" s="98">
        <v>4128.143</v>
      </c>
      <c r="H105" s="98">
        <v>0</v>
      </c>
      <c r="I105" s="98">
        <v>4056.5680000000002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2066.0500000000002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64547800000</v>
      </c>
      <c r="C106" s="98">
        <v>47475.036</v>
      </c>
      <c r="D106" s="98" t="s">
        <v>613</v>
      </c>
      <c r="E106" s="98">
        <v>3300.1990000000001</v>
      </c>
      <c r="F106" s="98">
        <v>16310.475</v>
      </c>
      <c r="G106" s="98">
        <v>4128.143</v>
      </c>
      <c r="H106" s="98">
        <v>0</v>
      </c>
      <c r="I106" s="98">
        <v>21623.166000000001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2113.0540000000001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68538400000</v>
      </c>
      <c r="C107" s="98">
        <v>47964.983</v>
      </c>
      <c r="D107" s="98" t="s">
        <v>614</v>
      </c>
      <c r="E107" s="98">
        <v>3712.7240000000002</v>
      </c>
      <c r="F107" s="98">
        <v>16310.475</v>
      </c>
      <c r="G107" s="98">
        <v>4128.143</v>
      </c>
      <c r="H107" s="98">
        <v>0</v>
      </c>
      <c r="I107" s="98">
        <v>20881.909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2931.732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74843800000</v>
      </c>
      <c r="C108" s="98">
        <v>48954.123</v>
      </c>
      <c r="D108" s="98" t="s">
        <v>615</v>
      </c>
      <c r="E108" s="98">
        <v>3300.1990000000001</v>
      </c>
      <c r="F108" s="98">
        <v>16310.475</v>
      </c>
      <c r="G108" s="98">
        <v>4128.143</v>
      </c>
      <c r="H108" s="98">
        <v>0</v>
      </c>
      <c r="I108" s="98">
        <v>23100.583999999999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2114.723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73672800000</v>
      </c>
      <c r="C109" s="98">
        <v>48330.722999999998</v>
      </c>
      <c r="D109" s="98" t="s">
        <v>616</v>
      </c>
      <c r="E109" s="98">
        <v>2887.674</v>
      </c>
      <c r="F109" s="98">
        <v>16310.475</v>
      </c>
      <c r="G109" s="98">
        <v>4128.143</v>
      </c>
      <c r="H109" s="98">
        <v>0</v>
      </c>
      <c r="I109" s="98">
        <v>22912.646000000001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2091.7849999999999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60747500000</v>
      </c>
      <c r="C110" s="98">
        <v>39022.834999999999</v>
      </c>
      <c r="D110" s="98" t="s">
        <v>617</v>
      </c>
      <c r="E110" s="98">
        <v>3712.7240000000002</v>
      </c>
      <c r="F110" s="98">
        <v>16310.475</v>
      </c>
      <c r="G110" s="98">
        <v>4128.143</v>
      </c>
      <c r="H110" s="98">
        <v>0</v>
      </c>
      <c r="I110" s="98">
        <v>12736.773999999999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2134.7190000000001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60308200000</v>
      </c>
      <c r="C111" s="98">
        <v>35697.633999999998</v>
      </c>
      <c r="D111" s="98" t="s">
        <v>618</v>
      </c>
      <c r="E111" s="98">
        <v>2887.674</v>
      </c>
      <c r="F111" s="98">
        <v>16310.475</v>
      </c>
      <c r="G111" s="98">
        <v>4128.143</v>
      </c>
      <c r="H111" s="98">
        <v>0</v>
      </c>
      <c r="I111" s="98">
        <v>10292.781000000001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2078.5610000000001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57888500000</v>
      </c>
      <c r="C112" s="98">
        <v>28658.383999999998</v>
      </c>
      <c r="D112" s="98" t="s">
        <v>587</v>
      </c>
      <c r="E112" s="98">
        <v>3712.7240000000002</v>
      </c>
      <c r="F112" s="98">
        <v>16310.475</v>
      </c>
      <c r="G112" s="98">
        <v>4128.143</v>
      </c>
      <c r="H112" s="98">
        <v>0</v>
      </c>
      <c r="I112" s="98">
        <v>47.863999999999997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4459.1779999999999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59827100000</v>
      </c>
      <c r="C113" s="98">
        <v>28538.219000000001</v>
      </c>
      <c r="D113" s="98" t="s">
        <v>619</v>
      </c>
      <c r="E113" s="98">
        <v>3712.7240000000002</v>
      </c>
      <c r="F113" s="98">
        <v>16310.475</v>
      </c>
      <c r="G113" s="98">
        <v>4128.143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4386.8770000000004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751907000000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53921200000</v>
      </c>
      <c r="C116" s="98">
        <v>28538.219000000001</v>
      </c>
      <c r="D116" s="98"/>
      <c r="E116" s="98">
        <v>2887.674</v>
      </c>
      <c r="F116" s="98">
        <v>16310.475</v>
      </c>
      <c r="G116" s="98">
        <v>4128.143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2066.0500000000002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74843800000</v>
      </c>
      <c r="C117" s="98">
        <v>48954.123</v>
      </c>
      <c r="D117" s="98"/>
      <c r="E117" s="98">
        <v>3712.7240000000002</v>
      </c>
      <c r="F117" s="98">
        <v>16310.475</v>
      </c>
      <c r="G117" s="98">
        <v>4128.143</v>
      </c>
      <c r="H117" s="98">
        <v>0</v>
      </c>
      <c r="I117" s="98">
        <v>23100.583999999999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4459.1779999999999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10895.79</v>
      </c>
      <c r="C120" s="98">
        <v>13261.2</v>
      </c>
      <c r="D120" s="98">
        <v>0</v>
      </c>
      <c r="E120" s="98">
        <v>24156.99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46.9</v>
      </c>
      <c r="C121" s="98">
        <v>57.08</v>
      </c>
      <c r="D121" s="98">
        <v>0</v>
      </c>
      <c r="E121" s="98">
        <v>103.97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46.9</v>
      </c>
      <c r="C122" s="98">
        <v>57.08</v>
      </c>
      <c r="D122" s="98">
        <v>0</v>
      </c>
      <c r="E122" s="98">
        <v>103.97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6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2233.12</v>
      </c>
      <c r="C2" s="98">
        <v>9611.31</v>
      </c>
      <c r="D2" s="98">
        <v>9611.31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2233.12</v>
      </c>
      <c r="C3" s="98">
        <v>9611.31</v>
      </c>
      <c r="D3" s="98">
        <v>9611.31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4166.97</v>
      </c>
      <c r="C4" s="98">
        <v>17934.560000000001</v>
      </c>
      <c r="D4" s="98">
        <v>17934.560000000001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4166.97</v>
      </c>
      <c r="C5" s="98">
        <v>17934.560000000001</v>
      </c>
      <c r="D5" s="98">
        <v>17934.560000000001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545.9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18.260000000000002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111.98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80.52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62.38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725</v>
      </c>
      <c r="C28" s="98">
        <v>1508.12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0.40200000000000002</v>
      </c>
      <c r="G53" s="98">
        <v>0.495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0.40200000000000002</v>
      </c>
      <c r="G54" s="98">
        <v>0.495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0.40200000000000002</v>
      </c>
      <c r="G55" s="98">
        <v>0.495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0.40200000000000002</v>
      </c>
      <c r="G56" s="98">
        <v>0.495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0.40200000000000002</v>
      </c>
      <c r="G58" s="98">
        <v>0.495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22525.93</v>
      </c>
      <c r="D64" s="98">
        <v>17990.46</v>
      </c>
      <c r="E64" s="98">
        <v>4535.4799999999996</v>
      </c>
      <c r="F64" s="98">
        <v>0.8</v>
      </c>
      <c r="G64" s="98">
        <v>3.79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39062.080000000002</v>
      </c>
      <c r="D65" s="98">
        <v>31197.13</v>
      </c>
      <c r="E65" s="98">
        <v>7864.94</v>
      </c>
      <c r="F65" s="98">
        <v>0.8</v>
      </c>
      <c r="G65" s="98">
        <v>3.74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28824.75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49984.81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1.36</v>
      </c>
      <c r="F74" s="98">
        <v>1550.21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25009.327099999999</v>
      </c>
      <c r="C84" s="98">
        <v>35.0152</v>
      </c>
      <c r="D84" s="98">
        <v>44.647599999999997</v>
      </c>
      <c r="E84" s="98">
        <v>0</v>
      </c>
      <c r="F84" s="98">
        <v>2.9999999999999997E-4</v>
      </c>
      <c r="G84" s="99">
        <v>1057870</v>
      </c>
      <c r="H84" s="98">
        <v>9846.0889999999999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21769.245200000001</v>
      </c>
      <c r="C85" s="98">
        <v>30.8613</v>
      </c>
      <c r="D85" s="98">
        <v>40.246699999999997</v>
      </c>
      <c r="E85" s="98">
        <v>0</v>
      </c>
      <c r="F85" s="98">
        <v>2.9999999999999997E-4</v>
      </c>
      <c r="G85" s="98">
        <v>953691.82200000004</v>
      </c>
      <c r="H85" s="98">
        <v>8607.4572000000007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21556.265299999999</v>
      </c>
      <c r="C86" s="98">
        <v>31.847899999999999</v>
      </c>
      <c r="D86" s="98">
        <v>44.512999999999998</v>
      </c>
      <c r="E86" s="98">
        <v>0</v>
      </c>
      <c r="F86" s="98">
        <v>2.9999999999999997E-4</v>
      </c>
      <c r="G86" s="99">
        <v>1055090</v>
      </c>
      <c r="H86" s="98">
        <v>8647.8014999999996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19610.612099999998</v>
      </c>
      <c r="C87" s="98">
        <v>29.634</v>
      </c>
      <c r="D87" s="98">
        <v>42.884500000000003</v>
      </c>
      <c r="E87" s="98">
        <v>0</v>
      </c>
      <c r="F87" s="98">
        <v>2.9999999999999997E-4</v>
      </c>
      <c r="G87" s="99">
        <v>1016640</v>
      </c>
      <c r="H87" s="98">
        <v>7931.1174000000001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19176.261500000001</v>
      </c>
      <c r="C88" s="98">
        <v>29.731400000000001</v>
      </c>
      <c r="D88" s="98">
        <v>44.660699999999999</v>
      </c>
      <c r="E88" s="98">
        <v>0</v>
      </c>
      <c r="F88" s="98">
        <v>2.9999999999999997E-4</v>
      </c>
      <c r="G88" s="99">
        <v>1058890</v>
      </c>
      <c r="H88" s="98">
        <v>7828.3163000000004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18980.306799999998</v>
      </c>
      <c r="C89" s="98">
        <v>29.953099999999999</v>
      </c>
      <c r="D89" s="98">
        <v>46.104700000000001</v>
      </c>
      <c r="E89" s="98">
        <v>0</v>
      </c>
      <c r="F89" s="98">
        <v>2.9999999999999997E-4</v>
      </c>
      <c r="G89" s="99">
        <v>1093230</v>
      </c>
      <c r="H89" s="98">
        <v>7799.1152000000002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20086.407200000001</v>
      </c>
      <c r="C90" s="98">
        <v>31.9573</v>
      </c>
      <c r="D90" s="98">
        <v>49.726900000000001</v>
      </c>
      <c r="E90" s="98">
        <v>0</v>
      </c>
      <c r="F90" s="98">
        <v>4.0000000000000002E-4</v>
      </c>
      <c r="G90" s="99">
        <v>1179170</v>
      </c>
      <c r="H90" s="98">
        <v>8278.6206999999995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19671.534100000001</v>
      </c>
      <c r="C91" s="98">
        <v>31.1997</v>
      </c>
      <c r="D91" s="98">
        <v>48.347099999999998</v>
      </c>
      <c r="E91" s="98">
        <v>0</v>
      </c>
      <c r="F91" s="98">
        <v>2.9999999999999997E-4</v>
      </c>
      <c r="G91" s="99">
        <v>1146430</v>
      </c>
      <c r="H91" s="98">
        <v>8098.2030000000004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18617.2516</v>
      </c>
      <c r="C92" s="98">
        <v>29.202100000000002</v>
      </c>
      <c r="D92" s="98">
        <v>44.578899999999997</v>
      </c>
      <c r="E92" s="98">
        <v>0</v>
      </c>
      <c r="F92" s="98">
        <v>2.9999999999999997E-4</v>
      </c>
      <c r="G92" s="99">
        <v>1057020</v>
      </c>
      <c r="H92" s="98">
        <v>7632.7241000000004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19844.665000000001</v>
      </c>
      <c r="C93" s="98">
        <v>30.331</v>
      </c>
      <c r="D93" s="98">
        <v>44.637900000000002</v>
      </c>
      <c r="E93" s="98">
        <v>0</v>
      </c>
      <c r="F93" s="98">
        <v>2.9999999999999997E-4</v>
      </c>
      <c r="G93" s="99">
        <v>1058270</v>
      </c>
      <c r="H93" s="98">
        <v>8058.9620000000004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21104.2228</v>
      </c>
      <c r="C94" s="98">
        <v>31.059799999999999</v>
      </c>
      <c r="D94" s="98">
        <v>43.144599999999997</v>
      </c>
      <c r="E94" s="98">
        <v>0</v>
      </c>
      <c r="F94" s="98">
        <v>2.9999999999999997E-4</v>
      </c>
      <c r="G94" s="99">
        <v>1022630</v>
      </c>
      <c r="H94" s="98">
        <v>8454.8297000000002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24319.677599999999</v>
      </c>
      <c r="C95" s="98">
        <v>34.389299999999999</v>
      </c>
      <c r="D95" s="98">
        <v>44.6449</v>
      </c>
      <c r="E95" s="98">
        <v>0</v>
      </c>
      <c r="F95" s="98">
        <v>2.9999999999999997E-4</v>
      </c>
      <c r="G95" s="99">
        <v>1057890</v>
      </c>
      <c r="H95" s="98">
        <v>9607.4125999999997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249745.7763</v>
      </c>
      <c r="C97" s="98">
        <v>375.18209999999999</v>
      </c>
      <c r="D97" s="98">
        <v>538.1377</v>
      </c>
      <c r="E97" s="98">
        <v>0</v>
      </c>
      <c r="F97" s="98">
        <v>3.8999999999999998E-3</v>
      </c>
      <c r="G97" s="99">
        <v>12756800</v>
      </c>
      <c r="H97" s="98">
        <v>100790.64870000001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18617.2516</v>
      </c>
      <c r="C98" s="98">
        <v>29.202100000000002</v>
      </c>
      <c r="D98" s="98">
        <v>40.246699999999997</v>
      </c>
      <c r="E98" s="98">
        <v>0</v>
      </c>
      <c r="F98" s="98">
        <v>2.9999999999999997E-4</v>
      </c>
      <c r="G98" s="98">
        <v>953691.82200000004</v>
      </c>
      <c r="H98" s="98">
        <v>7632.7241000000004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25009.327099999999</v>
      </c>
      <c r="C99" s="98">
        <v>35.0152</v>
      </c>
      <c r="D99" s="98">
        <v>49.726900000000001</v>
      </c>
      <c r="E99" s="98">
        <v>0</v>
      </c>
      <c r="F99" s="98">
        <v>4.0000000000000002E-4</v>
      </c>
      <c r="G99" s="99">
        <v>1179170</v>
      </c>
      <c r="H99" s="98">
        <v>9846.0889999999999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60121300000</v>
      </c>
      <c r="C102" s="98">
        <v>28656.205999999998</v>
      </c>
      <c r="D102" s="98" t="s">
        <v>620</v>
      </c>
      <c r="E102" s="98">
        <v>3712.7240000000002</v>
      </c>
      <c r="F102" s="98">
        <v>16310.475</v>
      </c>
      <c r="G102" s="98">
        <v>4236.33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4396.6769999999997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54200600000</v>
      </c>
      <c r="C103" s="98">
        <v>28712.304</v>
      </c>
      <c r="D103" s="98" t="s">
        <v>621</v>
      </c>
      <c r="E103" s="98">
        <v>3712.7240000000002</v>
      </c>
      <c r="F103" s="98">
        <v>16310.475</v>
      </c>
      <c r="G103" s="98">
        <v>4236.33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4452.7749999999996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59963500000</v>
      </c>
      <c r="C104" s="98">
        <v>28686.291000000001</v>
      </c>
      <c r="D104" s="98" t="s">
        <v>622</v>
      </c>
      <c r="E104" s="98">
        <v>3712.7240000000002</v>
      </c>
      <c r="F104" s="98">
        <v>16310.475</v>
      </c>
      <c r="G104" s="98">
        <v>4236.33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4426.7619999999997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57777800000</v>
      </c>
      <c r="C105" s="98">
        <v>28684.136999999999</v>
      </c>
      <c r="D105" s="98" t="s">
        <v>623</v>
      </c>
      <c r="E105" s="98">
        <v>3712.7240000000002</v>
      </c>
      <c r="F105" s="98">
        <v>16310.475</v>
      </c>
      <c r="G105" s="98">
        <v>4236.33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4424.6080000000002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60179500000</v>
      </c>
      <c r="C106" s="98">
        <v>32221.631000000001</v>
      </c>
      <c r="D106" s="98" t="s">
        <v>624</v>
      </c>
      <c r="E106" s="98">
        <v>3712.7240000000002</v>
      </c>
      <c r="F106" s="98">
        <v>16310.475</v>
      </c>
      <c r="G106" s="98">
        <v>4236.33</v>
      </c>
      <c r="H106" s="98">
        <v>0</v>
      </c>
      <c r="I106" s="98">
        <v>5944.3360000000002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2017.7660000000001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62130900000</v>
      </c>
      <c r="C107" s="98">
        <v>39585.154999999999</v>
      </c>
      <c r="D107" s="98" t="s">
        <v>625</v>
      </c>
      <c r="E107" s="98">
        <v>3712.7240000000002</v>
      </c>
      <c r="F107" s="98">
        <v>16310.475</v>
      </c>
      <c r="G107" s="98">
        <v>4236.33</v>
      </c>
      <c r="H107" s="98">
        <v>0</v>
      </c>
      <c r="I107" s="98">
        <v>13303.235000000001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2022.3910000000001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67014900000</v>
      </c>
      <c r="C108" s="98">
        <v>39333.267</v>
      </c>
      <c r="D108" s="98" t="s">
        <v>626</v>
      </c>
      <c r="E108" s="98">
        <v>3712.7240000000002</v>
      </c>
      <c r="F108" s="98">
        <v>16310.475</v>
      </c>
      <c r="G108" s="98">
        <v>4236.33</v>
      </c>
      <c r="H108" s="98">
        <v>0</v>
      </c>
      <c r="I108" s="98">
        <v>13051.764999999999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2021.972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65154500000</v>
      </c>
      <c r="C109" s="98">
        <v>38237.427000000003</v>
      </c>
      <c r="D109" s="98" t="s">
        <v>627</v>
      </c>
      <c r="E109" s="98">
        <v>3712.7240000000002</v>
      </c>
      <c r="F109" s="98">
        <v>16310.475</v>
      </c>
      <c r="G109" s="98">
        <v>4236.33</v>
      </c>
      <c r="H109" s="98">
        <v>0</v>
      </c>
      <c r="I109" s="98">
        <v>11951.254000000001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2026.643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60073000000</v>
      </c>
      <c r="C110" s="98">
        <v>36042.207999999999</v>
      </c>
      <c r="D110" s="98" t="s">
        <v>628</v>
      </c>
      <c r="E110" s="98">
        <v>3712.7240000000002</v>
      </c>
      <c r="F110" s="98">
        <v>16310.475</v>
      </c>
      <c r="G110" s="98">
        <v>4236.33</v>
      </c>
      <c r="H110" s="98">
        <v>0</v>
      </c>
      <c r="I110" s="98">
        <v>9754.9429999999993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2027.7360000000001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60144100000</v>
      </c>
      <c r="C111" s="98">
        <v>30086.55</v>
      </c>
      <c r="D111" s="98" t="s">
        <v>629</v>
      </c>
      <c r="E111" s="98">
        <v>3712.7240000000002</v>
      </c>
      <c r="F111" s="98">
        <v>16310.475</v>
      </c>
      <c r="G111" s="98">
        <v>4236.33</v>
      </c>
      <c r="H111" s="98">
        <v>0</v>
      </c>
      <c r="I111" s="98">
        <v>3811.2260000000001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2015.7950000000001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58118700000</v>
      </c>
      <c r="C112" s="98">
        <v>28702.924999999999</v>
      </c>
      <c r="D112" s="98" t="s">
        <v>630</v>
      </c>
      <c r="E112" s="98">
        <v>3712.7240000000002</v>
      </c>
      <c r="F112" s="98">
        <v>16310.475</v>
      </c>
      <c r="G112" s="98">
        <v>4236.33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4443.3950000000004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60122500000</v>
      </c>
      <c r="C113" s="98">
        <v>28655.597000000002</v>
      </c>
      <c r="D113" s="98" t="s">
        <v>631</v>
      </c>
      <c r="E113" s="98">
        <v>3712.7240000000002</v>
      </c>
      <c r="F113" s="98">
        <v>16310.475</v>
      </c>
      <c r="G113" s="98">
        <v>4236.33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4396.0680000000002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725001000000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54200600000</v>
      </c>
      <c r="C116" s="98">
        <v>28655.597000000002</v>
      </c>
      <c r="D116" s="98"/>
      <c r="E116" s="98">
        <v>3712.7240000000002</v>
      </c>
      <c r="F116" s="98">
        <v>16310.475</v>
      </c>
      <c r="G116" s="98">
        <v>4236.33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2015.7950000000001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67014900000</v>
      </c>
      <c r="C117" s="98">
        <v>39585.154999999999</v>
      </c>
      <c r="D117" s="98"/>
      <c r="E117" s="98">
        <v>3712.7240000000002</v>
      </c>
      <c r="F117" s="98">
        <v>16310.475</v>
      </c>
      <c r="G117" s="98">
        <v>4236.33</v>
      </c>
      <c r="H117" s="98">
        <v>0</v>
      </c>
      <c r="I117" s="98">
        <v>13303.235000000001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4452.7749999999996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13520.13</v>
      </c>
      <c r="C120" s="98">
        <v>13016.15</v>
      </c>
      <c r="D120" s="98">
        <v>0</v>
      </c>
      <c r="E120" s="98">
        <v>26536.28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58.19</v>
      </c>
      <c r="C121" s="98">
        <v>56.02</v>
      </c>
      <c r="D121" s="98">
        <v>0</v>
      </c>
      <c r="E121" s="98">
        <v>114.21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58.19</v>
      </c>
      <c r="C122" s="98">
        <v>56.02</v>
      </c>
      <c r="D122" s="98">
        <v>0</v>
      </c>
      <c r="E122" s="98">
        <v>114.21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6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2566.31</v>
      </c>
      <c r="C2" s="98">
        <v>11045.34</v>
      </c>
      <c r="D2" s="98">
        <v>11045.34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2566.31</v>
      </c>
      <c r="C3" s="98">
        <v>11045.34</v>
      </c>
      <c r="D3" s="98">
        <v>11045.34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4484.37</v>
      </c>
      <c r="C4" s="98">
        <v>19300.64</v>
      </c>
      <c r="D4" s="98">
        <v>19300.64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4484.37</v>
      </c>
      <c r="C5" s="98">
        <v>19300.64</v>
      </c>
      <c r="D5" s="98">
        <v>19300.64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878.97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14.99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15.69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108.22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88.39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61.67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717.25</v>
      </c>
      <c r="C28" s="98">
        <v>1849.05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0.501</v>
      </c>
      <c r="G53" s="98">
        <v>0.49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0.501</v>
      </c>
      <c r="G54" s="98">
        <v>0.49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0.501</v>
      </c>
      <c r="G55" s="98">
        <v>0.49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0.501</v>
      </c>
      <c r="G56" s="98">
        <v>0.49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0.501</v>
      </c>
      <c r="G58" s="98">
        <v>0.49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30270.39</v>
      </c>
      <c r="D64" s="98">
        <v>20529.46</v>
      </c>
      <c r="E64" s="98">
        <v>9740.93</v>
      </c>
      <c r="F64" s="98">
        <v>0.68</v>
      </c>
      <c r="G64" s="98">
        <v>3.46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45796.63</v>
      </c>
      <c r="D65" s="98">
        <v>34099.72</v>
      </c>
      <c r="E65" s="98">
        <v>11696.9</v>
      </c>
      <c r="F65" s="98">
        <v>0.74</v>
      </c>
      <c r="G65" s="98">
        <v>3.34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29254.97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56146.71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1.23</v>
      </c>
      <c r="F74" s="98">
        <v>1400.67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26945.472399999999</v>
      </c>
      <c r="C84" s="98">
        <v>36.482599999999998</v>
      </c>
      <c r="D84" s="98">
        <v>39.276499999999999</v>
      </c>
      <c r="E84" s="98">
        <v>0</v>
      </c>
      <c r="F84" s="98">
        <v>2.9999999999999997E-4</v>
      </c>
      <c r="G84" s="98">
        <v>25771.408599999999</v>
      </c>
      <c r="H84" s="98">
        <v>10475.212600000001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23486.534</v>
      </c>
      <c r="C85" s="98">
        <v>32.154699999999998</v>
      </c>
      <c r="D85" s="98">
        <v>35.391399999999997</v>
      </c>
      <c r="E85" s="98">
        <v>0</v>
      </c>
      <c r="F85" s="98">
        <v>2.9999999999999997E-4</v>
      </c>
      <c r="G85" s="98">
        <v>23224.922200000001</v>
      </c>
      <c r="H85" s="98">
        <v>9164.4889000000003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23945.1927</v>
      </c>
      <c r="C86" s="98">
        <v>33.710700000000003</v>
      </c>
      <c r="D86" s="98">
        <v>39.104500000000002</v>
      </c>
      <c r="E86" s="98">
        <v>0</v>
      </c>
      <c r="F86" s="98">
        <v>2.9999999999999997E-4</v>
      </c>
      <c r="G86" s="98">
        <v>25668.342100000002</v>
      </c>
      <c r="H86" s="98">
        <v>9432.1689000000006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20028.4954</v>
      </c>
      <c r="C87" s="98">
        <v>29.719100000000001</v>
      </c>
      <c r="D87" s="98">
        <v>37.665599999999998</v>
      </c>
      <c r="E87" s="98">
        <v>0</v>
      </c>
      <c r="F87" s="98">
        <v>2.9999999999999997E-4</v>
      </c>
      <c r="G87" s="98">
        <v>24734.124199999998</v>
      </c>
      <c r="H87" s="98">
        <v>8034.8833999999997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18568.510200000001</v>
      </c>
      <c r="C88" s="98">
        <v>28.836300000000001</v>
      </c>
      <c r="D88" s="98">
        <v>39.099499999999999</v>
      </c>
      <c r="E88" s="98">
        <v>0</v>
      </c>
      <c r="F88" s="98">
        <v>2.9999999999999997E-4</v>
      </c>
      <c r="G88" s="98">
        <v>25683.2893</v>
      </c>
      <c r="H88" s="98">
        <v>7571.8719000000001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17486.810799999999</v>
      </c>
      <c r="C89" s="98">
        <v>27.947199999999999</v>
      </c>
      <c r="D89" s="98">
        <v>39.396599999999999</v>
      </c>
      <c r="E89" s="98">
        <v>0</v>
      </c>
      <c r="F89" s="98">
        <v>2.9999999999999997E-4</v>
      </c>
      <c r="G89" s="98">
        <v>25882.541300000001</v>
      </c>
      <c r="H89" s="98">
        <v>7206.3598000000002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18968.852299999999</v>
      </c>
      <c r="C90" s="98">
        <v>30.6403</v>
      </c>
      <c r="D90" s="98">
        <v>43.792299999999997</v>
      </c>
      <c r="E90" s="98">
        <v>0</v>
      </c>
      <c r="F90" s="98">
        <v>2.9999999999999997E-4</v>
      </c>
      <c r="G90" s="98">
        <v>28772.035800000001</v>
      </c>
      <c r="H90" s="98">
        <v>7848.1368000000002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18543.504000000001</v>
      </c>
      <c r="C91" s="98">
        <v>29.776</v>
      </c>
      <c r="D91" s="98">
        <v>42.232999999999997</v>
      </c>
      <c r="E91" s="98">
        <v>0</v>
      </c>
      <c r="F91" s="98">
        <v>2.9999999999999997E-4</v>
      </c>
      <c r="G91" s="98">
        <v>27746.6787</v>
      </c>
      <c r="H91" s="98">
        <v>7655.2048999999997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17655.821499999998</v>
      </c>
      <c r="C92" s="98">
        <v>27.775500000000001</v>
      </c>
      <c r="D92" s="98">
        <v>38.3386</v>
      </c>
      <c r="E92" s="98">
        <v>0</v>
      </c>
      <c r="F92" s="98">
        <v>2.9999999999999997E-4</v>
      </c>
      <c r="G92" s="98">
        <v>25185.306100000002</v>
      </c>
      <c r="H92" s="98">
        <v>7233.7739000000001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19694.7271</v>
      </c>
      <c r="C93" s="98">
        <v>29.890699999999999</v>
      </c>
      <c r="D93" s="98">
        <v>39.209400000000002</v>
      </c>
      <c r="E93" s="98">
        <v>0</v>
      </c>
      <c r="F93" s="98">
        <v>2.9999999999999997E-4</v>
      </c>
      <c r="G93" s="98">
        <v>25751.820400000001</v>
      </c>
      <c r="H93" s="98">
        <v>7964.7303000000002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22096.808700000001</v>
      </c>
      <c r="C94" s="98">
        <v>31.680900000000001</v>
      </c>
      <c r="D94" s="98">
        <v>37.950000000000003</v>
      </c>
      <c r="E94" s="98">
        <v>0</v>
      </c>
      <c r="F94" s="98">
        <v>2.9999999999999997E-4</v>
      </c>
      <c r="G94" s="98">
        <v>24914.411499999998</v>
      </c>
      <c r="H94" s="98">
        <v>8758.7999999999993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26137.013599999998</v>
      </c>
      <c r="C95" s="98">
        <v>35.747799999999998</v>
      </c>
      <c r="D95" s="98">
        <v>39.2697</v>
      </c>
      <c r="E95" s="98">
        <v>0</v>
      </c>
      <c r="F95" s="98">
        <v>2.9999999999999997E-4</v>
      </c>
      <c r="G95" s="98">
        <v>25769.672999999999</v>
      </c>
      <c r="H95" s="98">
        <v>10195.313599999999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253557.7426</v>
      </c>
      <c r="C97" s="98">
        <v>374.36180000000002</v>
      </c>
      <c r="D97" s="98">
        <v>470.72719999999998</v>
      </c>
      <c r="E97" s="98">
        <v>0</v>
      </c>
      <c r="F97" s="98">
        <v>3.5999999999999999E-3</v>
      </c>
      <c r="G97" s="98">
        <v>309104.55310000002</v>
      </c>
      <c r="H97" s="98">
        <v>101540.94500000001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17486.810799999999</v>
      </c>
      <c r="C98" s="98">
        <v>27.775500000000001</v>
      </c>
      <c r="D98" s="98">
        <v>35.391399999999997</v>
      </c>
      <c r="E98" s="98">
        <v>0</v>
      </c>
      <c r="F98" s="98">
        <v>2.9999999999999997E-4</v>
      </c>
      <c r="G98" s="98">
        <v>23224.922200000001</v>
      </c>
      <c r="H98" s="98">
        <v>7206.3598000000002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26945.472399999999</v>
      </c>
      <c r="C99" s="98">
        <v>36.482599999999998</v>
      </c>
      <c r="D99" s="98">
        <v>43.792299999999997</v>
      </c>
      <c r="E99" s="98">
        <v>0</v>
      </c>
      <c r="F99" s="98">
        <v>2.9999999999999997E-4</v>
      </c>
      <c r="G99" s="98">
        <v>28772.035800000001</v>
      </c>
      <c r="H99" s="98">
        <v>10475.212600000001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59800600000</v>
      </c>
      <c r="C102" s="98">
        <v>28494.319</v>
      </c>
      <c r="D102" s="98" t="s">
        <v>632</v>
      </c>
      <c r="E102" s="98">
        <v>3712.7240000000002</v>
      </c>
      <c r="F102" s="98">
        <v>16310.475</v>
      </c>
      <c r="G102" s="98">
        <v>4086.7979999999998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4384.3220000000001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53891700000</v>
      </c>
      <c r="C103" s="98">
        <v>28510.393</v>
      </c>
      <c r="D103" s="98" t="s">
        <v>578</v>
      </c>
      <c r="E103" s="98">
        <v>3712.7240000000002</v>
      </c>
      <c r="F103" s="98">
        <v>16310.475</v>
      </c>
      <c r="G103" s="98">
        <v>4086.7979999999998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4400.3950000000004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59561500000</v>
      </c>
      <c r="C104" s="98">
        <v>28514.913</v>
      </c>
      <c r="D104" s="98" t="s">
        <v>633</v>
      </c>
      <c r="E104" s="98">
        <v>3712.7240000000002</v>
      </c>
      <c r="F104" s="98">
        <v>16310.475</v>
      </c>
      <c r="G104" s="98">
        <v>4086.7979999999998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4404.9160000000002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57393700000</v>
      </c>
      <c r="C105" s="98">
        <v>28537.451000000001</v>
      </c>
      <c r="D105" s="98" t="s">
        <v>634</v>
      </c>
      <c r="E105" s="98">
        <v>3712.7240000000002</v>
      </c>
      <c r="F105" s="98">
        <v>16310.475</v>
      </c>
      <c r="G105" s="98">
        <v>4086.7979999999998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4427.4530000000004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59596100000</v>
      </c>
      <c r="C106" s="98">
        <v>30404.460999999999</v>
      </c>
      <c r="D106" s="98" t="s">
        <v>536</v>
      </c>
      <c r="E106" s="98">
        <v>3712.7240000000002</v>
      </c>
      <c r="F106" s="98">
        <v>16310.475</v>
      </c>
      <c r="G106" s="98">
        <v>4086.7979999999998</v>
      </c>
      <c r="H106" s="98">
        <v>0</v>
      </c>
      <c r="I106" s="98">
        <v>4276.1409999999996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2018.3219999999999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60058500000</v>
      </c>
      <c r="C107" s="98">
        <v>38433.222000000002</v>
      </c>
      <c r="D107" s="98" t="s">
        <v>635</v>
      </c>
      <c r="E107" s="98">
        <v>3712.7240000000002</v>
      </c>
      <c r="F107" s="98">
        <v>16310.475</v>
      </c>
      <c r="G107" s="98">
        <v>4086.7979999999998</v>
      </c>
      <c r="H107" s="98">
        <v>0</v>
      </c>
      <c r="I107" s="98">
        <v>12186.895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2136.3290000000002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66763300000</v>
      </c>
      <c r="C108" s="98">
        <v>43966.584000000003</v>
      </c>
      <c r="D108" s="98" t="s">
        <v>636</v>
      </c>
      <c r="E108" s="98">
        <v>3300.1990000000001</v>
      </c>
      <c r="F108" s="98">
        <v>16310.475</v>
      </c>
      <c r="G108" s="98">
        <v>4086.7979999999998</v>
      </c>
      <c r="H108" s="98">
        <v>0</v>
      </c>
      <c r="I108" s="98">
        <v>17355.456999999999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2913.654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64384100000</v>
      </c>
      <c r="C109" s="98">
        <v>41841.605000000003</v>
      </c>
      <c r="D109" s="98" t="s">
        <v>637</v>
      </c>
      <c r="E109" s="98">
        <v>3300.1990000000001</v>
      </c>
      <c r="F109" s="98">
        <v>16310.475</v>
      </c>
      <c r="G109" s="98">
        <v>4086.7979999999998</v>
      </c>
      <c r="H109" s="98">
        <v>0</v>
      </c>
      <c r="I109" s="98">
        <v>15230.453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2913.68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58440600000</v>
      </c>
      <c r="C110" s="98">
        <v>34093.819000000003</v>
      </c>
      <c r="D110" s="98" t="s">
        <v>638</v>
      </c>
      <c r="E110" s="98">
        <v>3712.7240000000002</v>
      </c>
      <c r="F110" s="98">
        <v>16310.475</v>
      </c>
      <c r="G110" s="98">
        <v>4086.7979999999998</v>
      </c>
      <c r="H110" s="98">
        <v>0</v>
      </c>
      <c r="I110" s="98">
        <v>7847.8770000000004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2135.944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59755200000</v>
      </c>
      <c r="C111" s="98">
        <v>32050.483</v>
      </c>
      <c r="D111" s="98" t="s">
        <v>639</v>
      </c>
      <c r="E111" s="98">
        <v>3300.1990000000001</v>
      </c>
      <c r="F111" s="98">
        <v>16310.475</v>
      </c>
      <c r="G111" s="98">
        <v>4086.7979999999998</v>
      </c>
      <c r="H111" s="98">
        <v>0</v>
      </c>
      <c r="I111" s="98">
        <v>6258.5659999999998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2094.4450000000002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57812000000</v>
      </c>
      <c r="C112" s="98">
        <v>28573.898000000001</v>
      </c>
      <c r="D112" s="98" t="s">
        <v>640</v>
      </c>
      <c r="E112" s="98">
        <v>3712.7240000000002</v>
      </c>
      <c r="F112" s="98">
        <v>16310.475</v>
      </c>
      <c r="G112" s="98">
        <v>4086.7979999999998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4463.8999999999996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59796600000</v>
      </c>
      <c r="C113" s="98">
        <v>28503.777999999998</v>
      </c>
      <c r="D113" s="98" t="s">
        <v>619</v>
      </c>
      <c r="E113" s="98">
        <v>3712.7240000000002</v>
      </c>
      <c r="F113" s="98">
        <v>16310.475</v>
      </c>
      <c r="G113" s="98">
        <v>4086.7979999999998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4393.78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717254000000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53891700000</v>
      </c>
      <c r="C116" s="98">
        <v>28494.319</v>
      </c>
      <c r="D116" s="98"/>
      <c r="E116" s="98">
        <v>3300.1990000000001</v>
      </c>
      <c r="F116" s="98">
        <v>16310.475</v>
      </c>
      <c r="G116" s="98">
        <v>4086.7979999999998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2018.3219999999999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66763300000</v>
      </c>
      <c r="C117" s="98">
        <v>43966.584000000003</v>
      </c>
      <c r="D117" s="98"/>
      <c r="E117" s="98">
        <v>3712.7240000000002</v>
      </c>
      <c r="F117" s="98">
        <v>16310.475</v>
      </c>
      <c r="G117" s="98">
        <v>4086.7979999999998</v>
      </c>
      <c r="H117" s="98">
        <v>0</v>
      </c>
      <c r="I117" s="98">
        <v>17355.456999999999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4463.8999999999996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10065.5</v>
      </c>
      <c r="C120" s="98">
        <v>14677.33</v>
      </c>
      <c r="D120" s="98">
        <v>0</v>
      </c>
      <c r="E120" s="98">
        <v>24742.83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43.32</v>
      </c>
      <c r="C121" s="98">
        <v>63.17</v>
      </c>
      <c r="D121" s="98">
        <v>0</v>
      </c>
      <c r="E121" s="98">
        <v>106.49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43.32</v>
      </c>
      <c r="C122" s="98">
        <v>63.17</v>
      </c>
      <c r="D122" s="98">
        <v>0</v>
      </c>
      <c r="E122" s="98">
        <v>106.49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6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3109.76</v>
      </c>
      <c r="C2" s="98">
        <v>13384.34</v>
      </c>
      <c r="D2" s="98">
        <v>13384.34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3109.76</v>
      </c>
      <c r="C3" s="98">
        <v>13384.34</v>
      </c>
      <c r="D3" s="98">
        <v>13384.34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5141.67</v>
      </c>
      <c r="C4" s="98">
        <v>22129.65</v>
      </c>
      <c r="D4" s="98">
        <v>22129.65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5141.67</v>
      </c>
      <c r="C5" s="98">
        <v>22129.65</v>
      </c>
      <c r="D5" s="98">
        <v>22129.65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1425.01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5.22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15.59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106.31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99.09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60.16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703.96</v>
      </c>
      <c r="C28" s="98">
        <v>2405.8000000000002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0.28999999999999998</v>
      </c>
      <c r="E39" s="98">
        <v>0.3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0.28999999999999998</v>
      </c>
      <c r="E40" s="98">
        <v>0.3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0.28999999999999998</v>
      </c>
      <c r="E41" s="98">
        <v>0.3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0.28999999999999998</v>
      </c>
      <c r="E43" s="98">
        <v>0.3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0.28999999999999998</v>
      </c>
      <c r="E44" s="98">
        <v>0.3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0.28999999999999998</v>
      </c>
      <c r="E45" s="98">
        <v>0.3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2.58</v>
      </c>
      <c r="F53" s="98">
        <v>0.504</v>
      </c>
      <c r="G53" s="98">
        <v>0.49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2.58</v>
      </c>
      <c r="F54" s="98">
        <v>0.504</v>
      </c>
      <c r="G54" s="98">
        <v>0.49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2.58</v>
      </c>
      <c r="F55" s="98">
        <v>0.504</v>
      </c>
      <c r="G55" s="98">
        <v>0.49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2.58</v>
      </c>
      <c r="F56" s="98">
        <v>0.504</v>
      </c>
      <c r="G56" s="98">
        <v>0.49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2.58</v>
      </c>
      <c r="F58" s="98">
        <v>0.504</v>
      </c>
      <c r="G58" s="98">
        <v>0.49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18722.54</v>
      </c>
      <c r="D64" s="98">
        <v>14952.86</v>
      </c>
      <c r="E64" s="98">
        <v>3769.69</v>
      </c>
      <c r="F64" s="98">
        <v>0.8</v>
      </c>
      <c r="G64" s="98">
        <v>4.03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39062.080000000002</v>
      </c>
      <c r="D65" s="98">
        <v>31197.13</v>
      </c>
      <c r="E65" s="98">
        <v>7864.94</v>
      </c>
      <c r="F65" s="98">
        <v>0.8</v>
      </c>
      <c r="G65" s="98">
        <v>3.74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33325.360000000001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69528.899999999994</v>
      </c>
      <c r="D69" s="98">
        <v>0.78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1.1299999999999999</v>
      </c>
      <c r="F74" s="98">
        <v>1288.46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28907.248299999999</v>
      </c>
      <c r="C84" s="98">
        <v>30.299800000000001</v>
      </c>
      <c r="D84" s="98">
        <v>85.000100000000003</v>
      </c>
      <c r="E84" s="98">
        <v>0</v>
      </c>
      <c r="F84" s="98">
        <v>2.9999999999999997E-4</v>
      </c>
      <c r="G84" s="98">
        <v>17042.432799999999</v>
      </c>
      <c r="H84" s="98">
        <v>10629.431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26051.3734</v>
      </c>
      <c r="C85" s="98">
        <v>27.296099999999999</v>
      </c>
      <c r="D85" s="98">
        <v>76.388900000000007</v>
      </c>
      <c r="E85" s="98">
        <v>0</v>
      </c>
      <c r="F85" s="98">
        <v>2.9999999999999997E-4</v>
      </c>
      <c r="G85" s="98">
        <v>15315.8189</v>
      </c>
      <c r="H85" s="98">
        <v>9577.7307999999994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25941.871999999999</v>
      </c>
      <c r="C86" s="98">
        <v>27.562799999999999</v>
      </c>
      <c r="D86" s="98">
        <v>84.047399999999996</v>
      </c>
      <c r="E86" s="98">
        <v>0</v>
      </c>
      <c r="F86" s="98">
        <v>2.9999999999999997E-4</v>
      </c>
      <c r="G86" s="98">
        <v>16854.1361</v>
      </c>
      <c r="H86" s="98">
        <v>9596.1669000000002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20818.122899999998</v>
      </c>
      <c r="C87" s="98">
        <v>22.745699999999999</v>
      </c>
      <c r="D87" s="98">
        <v>80.559399999999997</v>
      </c>
      <c r="E87" s="98">
        <v>0</v>
      </c>
      <c r="F87" s="98">
        <v>2.9999999999999997E-4</v>
      </c>
      <c r="G87" s="98">
        <v>16158.8701</v>
      </c>
      <c r="H87" s="98">
        <v>7797.2861000000003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17105.6976</v>
      </c>
      <c r="C88" s="98">
        <v>19.5</v>
      </c>
      <c r="D88" s="98">
        <v>83.149199999999993</v>
      </c>
      <c r="E88" s="98">
        <v>0</v>
      </c>
      <c r="F88" s="98">
        <v>2.9999999999999997E-4</v>
      </c>
      <c r="G88" s="98">
        <v>16682.871999999999</v>
      </c>
      <c r="H88" s="98">
        <v>6531.5412999999999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15975.762000000001</v>
      </c>
      <c r="C89" s="98">
        <v>18.4466</v>
      </c>
      <c r="D89" s="98">
        <v>82.568399999999997</v>
      </c>
      <c r="E89" s="98">
        <v>0</v>
      </c>
      <c r="F89" s="98">
        <v>2.9999999999999997E-4</v>
      </c>
      <c r="G89" s="98">
        <v>16567.389599999999</v>
      </c>
      <c r="H89" s="98">
        <v>6136.2217000000001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16553.219099999998</v>
      </c>
      <c r="C90" s="98">
        <v>19.184100000000001</v>
      </c>
      <c r="D90" s="98">
        <v>87.032300000000006</v>
      </c>
      <c r="E90" s="98">
        <v>0</v>
      </c>
      <c r="F90" s="98">
        <v>2.9999999999999997E-4</v>
      </c>
      <c r="G90" s="98">
        <v>17463.365399999999</v>
      </c>
      <c r="H90" s="98">
        <v>6368.9022000000004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16548.149600000001</v>
      </c>
      <c r="C91" s="98">
        <v>19.0762</v>
      </c>
      <c r="D91" s="98">
        <v>84.869799999999998</v>
      </c>
      <c r="E91" s="98">
        <v>0</v>
      </c>
      <c r="F91" s="98">
        <v>2.9999999999999997E-4</v>
      </c>
      <c r="G91" s="98">
        <v>17029.0288</v>
      </c>
      <c r="H91" s="98">
        <v>6351.2412000000004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17447.2255</v>
      </c>
      <c r="C92" s="98">
        <v>19.709700000000002</v>
      </c>
      <c r="D92" s="98">
        <v>81.051699999999997</v>
      </c>
      <c r="E92" s="98">
        <v>0</v>
      </c>
      <c r="F92" s="98">
        <v>2.9999999999999997E-4</v>
      </c>
      <c r="G92" s="98">
        <v>16261.239299999999</v>
      </c>
      <c r="H92" s="98">
        <v>6634.3089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22168.836899999998</v>
      </c>
      <c r="C93" s="98">
        <v>24.139900000000001</v>
      </c>
      <c r="D93" s="98">
        <v>84.08</v>
      </c>
      <c r="E93" s="98">
        <v>0</v>
      </c>
      <c r="F93" s="98">
        <v>2.9999999999999997E-4</v>
      </c>
      <c r="G93" s="98">
        <v>16864.588599999999</v>
      </c>
      <c r="H93" s="98">
        <v>8290.6365999999998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26698.418699999998</v>
      </c>
      <c r="C94" s="98">
        <v>28.153500000000001</v>
      </c>
      <c r="D94" s="98">
        <v>82.040099999999995</v>
      </c>
      <c r="E94" s="98">
        <v>0</v>
      </c>
      <c r="F94" s="98">
        <v>2.9999999999999997E-4</v>
      </c>
      <c r="G94" s="98">
        <v>16450.191699999999</v>
      </c>
      <c r="H94" s="98">
        <v>9843.2276000000002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28961.032500000001</v>
      </c>
      <c r="C95" s="98">
        <v>30.360700000000001</v>
      </c>
      <c r="D95" s="98">
        <v>85.252499999999998</v>
      </c>
      <c r="E95" s="98">
        <v>0</v>
      </c>
      <c r="F95" s="98">
        <v>2.9999999999999997E-4</v>
      </c>
      <c r="G95" s="98">
        <v>17093.074400000001</v>
      </c>
      <c r="H95" s="98">
        <v>10649.9013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263176.95850000001</v>
      </c>
      <c r="C97" s="98">
        <v>286.47500000000002</v>
      </c>
      <c r="D97" s="98">
        <v>996.04</v>
      </c>
      <c r="E97" s="98">
        <v>0</v>
      </c>
      <c r="F97" s="98">
        <v>3.5999999999999999E-3</v>
      </c>
      <c r="G97" s="98">
        <v>199783.00760000001</v>
      </c>
      <c r="H97" s="98">
        <v>98406.595600000001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15975.762000000001</v>
      </c>
      <c r="C98" s="98">
        <v>18.4466</v>
      </c>
      <c r="D98" s="98">
        <v>76.388900000000007</v>
      </c>
      <c r="E98" s="98">
        <v>0</v>
      </c>
      <c r="F98" s="98">
        <v>2.9999999999999997E-4</v>
      </c>
      <c r="G98" s="98">
        <v>15315.8189</v>
      </c>
      <c r="H98" s="98">
        <v>6136.2217000000001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28961.032500000001</v>
      </c>
      <c r="C99" s="98">
        <v>30.360700000000001</v>
      </c>
      <c r="D99" s="98">
        <v>87.032300000000006</v>
      </c>
      <c r="E99" s="98">
        <v>0</v>
      </c>
      <c r="F99" s="98">
        <v>2.9999999999999997E-4</v>
      </c>
      <c r="G99" s="98">
        <v>17463.365399999999</v>
      </c>
      <c r="H99" s="98">
        <v>10649.9013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60050900000</v>
      </c>
      <c r="C102" s="98">
        <v>29128.575000000001</v>
      </c>
      <c r="D102" s="98" t="s">
        <v>641</v>
      </c>
      <c r="E102" s="98">
        <v>3712.7240000000002</v>
      </c>
      <c r="F102" s="98">
        <v>16310.475</v>
      </c>
      <c r="G102" s="98">
        <v>3974.585</v>
      </c>
      <c r="H102" s="98">
        <v>0</v>
      </c>
      <c r="I102" s="98">
        <v>0</v>
      </c>
      <c r="J102" s="98">
        <v>1000.172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4130.6180000000004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53966900000</v>
      </c>
      <c r="C103" s="98">
        <v>28372.089</v>
      </c>
      <c r="D103" s="98" t="s">
        <v>642</v>
      </c>
      <c r="E103" s="98">
        <v>3712.7240000000002</v>
      </c>
      <c r="F103" s="98">
        <v>16310.475</v>
      </c>
      <c r="G103" s="98">
        <v>3974.585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4374.3050000000003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59387400000</v>
      </c>
      <c r="C104" s="98">
        <v>28393.087</v>
      </c>
      <c r="D104" s="98" t="s">
        <v>622</v>
      </c>
      <c r="E104" s="98">
        <v>3712.7240000000002</v>
      </c>
      <c r="F104" s="98">
        <v>16310.475</v>
      </c>
      <c r="G104" s="98">
        <v>3974.585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4395.3019999999997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56937500000</v>
      </c>
      <c r="C105" s="98">
        <v>28390.923999999999</v>
      </c>
      <c r="D105" s="98" t="s">
        <v>634</v>
      </c>
      <c r="E105" s="98">
        <v>3712.7240000000002</v>
      </c>
      <c r="F105" s="98">
        <v>16310.475</v>
      </c>
      <c r="G105" s="98">
        <v>3974.585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4393.1400000000003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58783900000</v>
      </c>
      <c r="C106" s="98">
        <v>28757.550999999999</v>
      </c>
      <c r="D106" s="98" t="s">
        <v>643</v>
      </c>
      <c r="E106" s="98">
        <v>3712.7240000000002</v>
      </c>
      <c r="F106" s="98">
        <v>16310.475</v>
      </c>
      <c r="G106" s="98">
        <v>3974.585</v>
      </c>
      <c r="H106" s="98">
        <v>0</v>
      </c>
      <c r="I106" s="98">
        <v>268.73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4491.0360000000001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58377000000</v>
      </c>
      <c r="C107" s="98">
        <v>33253.872000000003</v>
      </c>
      <c r="D107" s="98" t="s">
        <v>644</v>
      </c>
      <c r="E107" s="98">
        <v>3712.7240000000002</v>
      </c>
      <c r="F107" s="98">
        <v>16310.475</v>
      </c>
      <c r="G107" s="98">
        <v>3974.585</v>
      </c>
      <c r="H107" s="98">
        <v>0</v>
      </c>
      <c r="I107" s="98">
        <v>7226.6379999999999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2029.4480000000001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61534100000</v>
      </c>
      <c r="C108" s="98">
        <v>34654.682999999997</v>
      </c>
      <c r="D108" s="98" t="s">
        <v>645</v>
      </c>
      <c r="E108" s="98">
        <v>3712.7240000000002</v>
      </c>
      <c r="F108" s="98">
        <v>16310.475</v>
      </c>
      <c r="G108" s="98">
        <v>3974.585</v>
      </c>
      <c r="H108" s="98">
        <v>0</v>
      </c>
      <c r="I108" s="98">
        <v>8408.0730000000003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2248.826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60003600000</v>
      </c>
      <c r="C109" s="98">
        <v>32545.006000000001</v>
      </c>
      <c r="D109" s="98" t="s">
        <v>646</v>
      </c>
      <c r="E109" s="98">
        <v>3712.7240000000002</v>
      </c>
      <c r="F109" s="98">
        <v>16310.475</v>
      </c>
      <c r="G109" s="98">
        <v>3974.585</v>
      </c>
      <c r="H109" s="98">
        <v>0</v>
      </c>
      <c r="I109" s="98">
        <v>6502.8050000000003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2044.4159999999999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57298200000</v>
      </c>
      <c r="C110" s="98">
        <v>28427.162</v>
      </c>
      <c r="D110" s="98" t="s">
        <v>647</v>
      </c>
      <c r="E110" s="98">
        <v>3712.7240000000002</v>
      </c>
      <c r="F110" s="98">
        <v>16310.475</v>
      </c>
      <c r="G110" s="98">
        <v>3974.585</v>
      </c>
      <c r="H110" s="98">
        <v>0</v>
      </c>
      <c r="I110" s="98">
        <v>0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4429.3770000000004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59424200000</v>
      </c>
      <c r="C111" s="98">
        <v>28408.572</v>
      </c>
      <c r="D111" s="98" t="s">
        <v>648</v>
      </c>
      <c r="E111" s="98">
        <v>3712.7240000000002</v>
      </c>
      <c r="F111" s="98">
        <v>16310.475</v>
      </c>
      <c r="G111" s="98">
        <v>3974.585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4410.7879999999996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57964000000</v>
      </c>
      <c r="C112" s="98">
        <v>28388.391</v>
      </c>
      <c r="D112" s="98" t="s">
        <v>649</v>
      </c>
      <c r="E112" s="98">
        <v>3712.7240000000002</v>
      </c>
      <c r="F112" s="98">
        <v>16310.475</v>
      </c>
      <c r="G112" s="98">
        <v>3974.585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4390.6059999999998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60229300000</v>
      </c>
      <c r="C113" s="98">
        <v>29383.119999999999</v>
      </c>
      <c r="D113" s="98" t="s">
        <v>650</v>
      </c>
      <c r="E113" s="98">
        <v>3712.7240000000002</v>
      </c>
      <c r="F113" s="98">
        <v>16310.475</v>
      </c>
      <c r="G113" s="98">
        <v>3974.585</v>
      </c>
      <c r="H113" s="98">
        <v>0</v>
      </c>
      <c r="I113" s="98">
        <v>0</v>
      </c>
      <c r="J113" s="98">
        <v>1000.172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4385.1639999999998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703957000000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53966900000</v>
      </c>
      <c r="C116" s="98">
        <v>28372.089</v>
      </c>
      <c r="D116" s="98"/>
      <c r="E116" s="98">
        <v>3712.7240000000002</v>
      </c>
      <c r="F116" s="98">
        <v>16310.475</v>
      </c>
      <c r="G116" s="98">
        <v>3974.585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2029.4480000000001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61534100000</v>
      </c>
      <c r="C117" s="98">
        <v>34654.682999999997</v>
      </c>
      <c r="D117" s="98"/>
      <c r="E117" s="98">
        <v>3712.7240000000002</v>
      </c>
      <c r="F117" s="98">
        <v>16310.475</v>
      </c>
      <c r="G117" s="98">
        <v>3974.585</v>
      </c>
      <c r="H117" s="98">
        <v>0</v>
      </c>
      <c r="I117" s="98">
        <v>8408.0730000000003</v>
      </c>
      <c r="J117" s="98">
        <v>1000.172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4491.0360000000001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16974.71</v>
      </c>
      <c r="C120" s="98">
        <v>10024.540000000001</v>
      </c>
      <c r="D120" s="98">
        <v>0</v>
      </c>
      <c r="E120" s="98">
        <v>26999.26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73.06</v>
      </c>
      <c r="C121" s="98">
        <v>43.15</v>
      </c>
      <c r="D121" s="98">
        <v>0</v>
      </c>
      <c r="E121" s="98">
        <v>116.2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73.06</v>
      </c>
      <c r="C122" s="98">
        <v>43.15</v>
      </c>
      <c r="D122" s="98">
        <v>0</v>
      </c>
      <c r="E122" s="98">
        <v>116.2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6"/>
      <c r="E126" s="95"/>
      <c r="F126" s="96"/>
      <c r="G126" s="95"/>
    </row>
    <row r="127" spans="1:23">
      <c r="A127" s="95"/>
      <c r="B127" s="96"/>
      <c r="C127" s="95"/>
      <c r="D127" s="96"/>
      <c r="E127" s="95"/>
      <c r="F127" s="96"/>
      <c r="G127" s="95"/>
    </row>
    <row r="128" spans="1:23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2.75"/>
  <cols>
    <col min="1" max="1" width="30.1640625" style="1" customWidth="1"/>
    <col min="2" max="2" width="14.1640625" style="1" bestFit="1" customWidth="1"/>
    <col min="3" max="3" width="11.1640625" style="1" bestFit="1" customWidth="1"/>
    <col min="4" max="4" width="6.5" style="1" bestFit="1" customWidth="1"/>
    <col min="5" max="6" width="9.33203125" style="1"/>
    <col min="7" max="7" width="12.5" style="1" bestFit="1" customWidth="1"/>
    <col min="8" max="8" width="9.83203125" style="1" bestFit="1" customWidth="1"/>
    <col min="9" max="9" width="9.5" style="1" bestFit="1" customWidth="1"/>
    <col min="10" max="10" width="8.6640625" style="1" bestFit="1" customWidth="1"/>
    <col min="11" max="11" width="8.1640625" style="1" bestFit="1" customWidth="1"/>
    <col min="12" max="13" width="10.6640625" style="1" bestFit="1" customWidth="1"/>
    <col min="14" max="14" width="6.5" style="1" bestFit="1" customWidth="1"/>
    <col min="15" max="15" width="13.6640625" style="1" bestFit="1" customWidth="1"/>
    <col min="16" max="16" width="12.6640625" style="1" bestFit="1" customWidth="1"/>
    <col min="17" max="17" width="12.6640625" style="1" customWidth="1"/>
    <col min="18" max="18" width="9.5" style="1" bestFit="1" customWidth="1"/>
    <col min="19" max="19" width="12" style="1" bestFit="1" customWidth="1"/>
    <col min="20" max="16384" width="9.33203125" style="1"/>
  </cols>
  <sheetData>
    <row r="1" spans="1:19" ht="20.25">
      <c r="A1" s="30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14" t="s">
        <v>6</v>
      </c>
      <c r="B2" s="15" t="s">
        <v>4</v>
      </c>
      <c r="C2" s="15" t="s">
        <v>98</v>
      </c>
      <c r="D2" s="16" t="s">
        <v>254</v>
      </c>
      <c r="E2" s="16" t="s">
        <v>255</v>
      </c>
      <c r="F2" s="15" t="s">
        <v>237</v>
      </c>
      <c r="G2" s="15" t="s">
        <v>256</v>
      </c>
      <c r="H2" s="15" t="s">
        <v>257</v>
      </c>
      <c r="I2" s="17" t="s">
        <v>258</v>
      </c>
      <c r="J2" s="17" t="s">
        <v>8</v>
      </c>
      <c r="K2" s="17" t="s">
        <v>259</v>
      </c>
      <c r="L2" s="17" t="s">
        <v>260</v>
      </c>
      <c r="M2" s="17" t="s">
        <v>261</v>
      </c>
      <c r="N2" s="62" t="s">
        <v>236</v>
      </c>
      <c r="O2" s="17" t="s">
        <v>235</v>
      </c>
      <c r="P2" s="17" t="s">
        <v>262</v>
      </c>
      <c r="Q2" s="17" t="s">
        <v>234</v>
      </c>
      <c r="R2" s="17" t="s">
        <v>233</v>
      </c>
      <c r="S2" s="17" t="s">
        <v>60</v>
      </c>
    </row>
    <row r="3" spans="1:19">
      <c r="A3" s="2" t="s">
        <v>3</v>
      </c>
      <c r="B3" s="6" t="s">
        <v>5</v>
      </c>
      <c r="C3" s="2">
        <v>1</v>
      </c>
      <c r="D3" s="61">
        <v>116.17</v>
      </c>
      <c r="E3" s="61">
        <v>354.18</v>
      </c>
      <c r="F3" s="4">
        <v>3.0488077816992338</v>
      </c>
      <c r="G3" s="3">
        <v>92.94</v>
      </c>
      <c r="H3" s="3">
        <v>26.02</v>
      </c>
      <c r="I3" s="4">
        <v>1.3935469485966983</v>
      </c>
      <c r="J3" s="4">
        <v>83.362817533333327</v>
      </c>
      <c r="K3" s="4">
        <v>22.596</v>
      </c>
      <c r="L3" s="4">
        <v>129.12</v>
      </c>
      <c r="M3" s="4">
        <v>0</v>
      </c>
      <c r="N3" s="5">
        <v>0</v>
      </c>
      <c r="O3" s="4">
        <v>10</v>
      </c>
      <c r="P3" s="4">
        <v>0</v>
      </c>
      <c r="Q3" s="4">
        <v>833.62817533333327</v>
      </c>
      <c r="R3" s="4">
        <v>0</v>
      </c>
      <c r="S3" s="4">
        <v>0.64257801803056613</v>
      </c>
    </row>
    <row r="4" spans="1:19">
      <c r="A4" s="2" t="s">
        <v>9</v>
      </c>
      <c r="B4" s="2" t="s">
        <v>5</v>
      </c>
      <c r="C4" s="2">
        <v>1</v>
      </c>
      <c r="D4" s="61">
        <v>116.17</v>
      </c>
      <c r="E4" s="61">
        <v>354.18</v>
      </c>
      <c r="F4" s="4">
        <v>3.0488077816992338</v>
      </c>
      <c r="G4" s="3">
        <v>92.94</v>
      </c>
      <c r="H4" s="3">
        <v>0</v>
      </c>
      <c r="I4" s="4">
        <v>18.580625981289312</v>
      </c>
      <c r="J4" s="4">
        <v>6.2522113149999994</v>
      </c>
      <c r="K4" s="4">
        <v>12.911999999999999</v>
      </c>
      <c r="L4" s="4">
        <v>301.27999999999997</v>
      </c>
      <c r="M4" s="4">
        <v>1893.76</v>
      </c>
      <c r="N4" s="5">
        <v>151.416</v>
      </c>
      <c r="O4" s="4">
        <v>8</v>
      </c>
      <c r="P4" s="4">
        <v>0</v>
      </c>
      <c r="Q4" s="4">
        <v>50.017690519999995</v>
      </c>
      <c r="R4" s="4">
        <v>2359.7350000000001</v>
      </c>
      <c r="S4" s="4">
        <v>0.64257801803056613</v>
      </c>
    </row>
    <row r="5" spans="1:19">
      <c r="A5" s="2" t="s">
        <v>162</v>
      </c>
      <c r="B5" s="2" t="s">
        <v>70</v>
      </c>
      <c r="C5" s="2">
        <v>1</v>
      </c>
      <c r="D5" s="3">
        <v>232.34</v>
      </c>
      <c r="E5" s="3">
        <v>262.33999999999997</v>
      </c>
      <c r="F5" s="4">
        <v>1.1291211156064387</v>
      </c>
      <c r="G5" s="3">
        <v>0</v>
      </c>
      <c r="H5" s="3">
        <v>0</v>
      </c>
      <c r="I5" s="4" t="s">
        <v>286</v>
      </c>
      <c r="J5" s="4">
        <v>0</v>
      </c>
      <c r="K5" s="4">
        <v>0</v>
      </c>
      <c r="L5" s="4">
        <v>0</v>
      </c>
      <c r="M5" s="4">
        <v>0</v>
      </c>
      <c r="N5" s="5"/>
      <c r="O5" s="4">
        <v>0</v>
      </c>
      <c r="P5" s="4">
        <v>0</v>
      </c>
      <c r="Q5" s="4">
        <v>0</v>
      </c>
      <c r="R5" s="4"/>
      <c r="S5" s="4">
        <v>1</v>
      </c>
    </row>
    <row r="6" spans="1:19">
      <c r="A6" s="32" t="s">
        <v>178</v>
      </c>
      <c r="B6" s="33"/>
      <c r="C6" s="33"/>
      <c r="D6" s="33">
        <f>SUMIF($B3:$B5,"yes",D3:D5)</f>
        <v>232.34</v>
      </c>
      <c r="E6" s="33">
        <f>SUMIF($B3:$B5,"yes",E3:E5)</f>
        <v>708.36</v>
      </c>
      <c r="F6" s="33"/>
      <c r="G6" s="33">
        <f>SUMIF($B3:$B5,"yes",G3:G5)</f>
        <v>185.88</v>
      </c>
      <c r="H6" s="33">
        <f>SUMIF($B3:$B5,"yes",H3:H5)</f>
        <v>26.02</v>
      </c>
      <c r="I6" s="33"/>
      <c r="J6" s="33">
        <f>SUMIF($B3:$B5,"yes",J3:J5)</f>
        <v>89.615028848333324</v>
      </c>
    </row>
    <row r="8" spans="1:19">
      <c r="A8" s="32" t="s">
        <v>168</v>
      </c>
      <c r="D8" s="59"/>
      <c r="G8" s="59"/>
      <c r="I8" s="1">
        <v>1</v>
      </c>
      <c r="K8" s="1">
        <v>2</v>
      </c>
      <c r="L8" s="1" t="s">
        <v>288</v>
      </c>
      <c r="M8" s="1" t="s">
        <v>288</v>
      </c>
      <c r="N8" s="1" t="s">
        <v>288</v>
      </c>
      <c r="O8" s="1">
        <v>3</v>
      </c>
      <c r="P8" s="1">
        <v>3</v>
      </c>
      <c r="Q8" s="1">
        <v>3</v>
      </c>
      <c r="R8" s="1">
        <v>4</v>
      </c>
      <c r="S8" s="1">
        <v>4</v>
      </c>
    </row>
    <row r="10" spans="1:19">
      <c r="A10" s="32" t="s">
        <v>174</v>
      </c>
    </row>
    <row r="11" spans="1:19">
      <c r="A11" s="13" t="s">
        <v>179</v>
      </c>
    </row>
    <row r="12" spans="1:19">
      <c r="A12" s="13" t="s">
        <v>180</v>
      </c>
    </row>
    <row r="13" spans="1:19">
      <c r="A13" s="13" t="s">
        <v>210</v>
      </c>
    </row>
    <row r="14" spans="1:19">
      <c r="A14" s="13" t="s">
        <v>211</v>
      </c>
    </row>
    <row r="15" spans="1:19">
      <c r="A15" s="13" t="s">
        <v>287</v>
      </c>
    </row>
    <row r="16" spans="1:19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/>
  </sheetViews>
  <sheetFormatPr defaultRowHeight="10.5"/>
  <sheetData>
    <row r="2" spans="1:16" ht="15.75">
      <c r="A2" s="101" t="s">
        <v>160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08"/>
  <sheetViews>
    <sheetView workbookViewId="0">
      <pane ySplit="1" topLeftCell="A33" activePane="bottomLeft" state="frozen"/>
      <selection pane="bottomLeft" activeCell="A5" sqref="A5"/>
    </sheetView>
  </sheetViews>
  <sheetFormatPr defaultColWidth="10.6640625" defaultRowHeight="11.25"/>
  <cols>
    <col min="1" max="1" width="30.6640625" style="27" customWidth="1"/>
    <col min="2" max="2" width="13.5" style="27" customWidth="1"/>
    <col min="3" max="3" width="14.33203125" style="27" customWidth="1"/>
    <col min="4" max="4" width="20.83203125" style="27" customWidth="1"/>
    <col min="5" max="28" width="5" style="27" customWidth="1"/>
    <col min="29" max="16384" width="10.6640625" style="27"/>
  </cols>
  <sheetData>
    <row r="1" spans="1:31" s="34" customFormat="1" ht="25.5">
      <c r="A1" s="34" t="s">
        <v>78</v>
      </c>
      <c r="B1" s="34" t="s">
        <v>123</v>
      </c>
      <c r="C1" s="34" t="s">
        <v>124</v>
      </c>
      <c r="D1" s="34" t="s">
        <v>125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175</v>
      </c>
      <c r="AD1" s="35" t="s">
        <v>176</v>
      </c>
      <c r="AE1" s="35" t="s">
        <v>177</v>
      </c>
    </row>
    <row r="2" spans="1:31">
      <c r="A2" s="27" t="s">
        <v>99</v>
      </c>
      <c r="B2" s="27" t="s">
        <v>126</v>
      </c>
      <c r="C2" s="27" t="s">
        <v>127</v>
      </c>
      <c r="D2" s="27" t="s">
        <v>264</v>
      </c>
      <c r="E2" s="27">
        <v>0.15</v>
      </c>
      <c r="F2" s="27">
        <v>0.15</v>
      </c>
      <c r="G2" s="27">
        <v>0.15</v>
      </c>
      <c r="H2" s="27">
        <v>0.15</v>
      </c>
      <c r="I2" s="27">
        <v>0.15</v>
      </c>
      <c r="J2" s="27">
        <v>0.2</v>
      </c>
      <c r="K2" s="27">
        <v>0.4</v>
      </c>
      <c r="L2" s="27">
        <v>0.4</v>
      </c>
      <c r="M2" s="27">
        <v>0.6</v>
      </c>
      <c r="N2" s="27">
        <v>0.6</v>
      </c>
      <c r="O2" s="27">
        <v>0.9</v>
      </c>
      <c r="P2" s="27">
        <v>0.9</v>
      </c>
      <c r="Q2" s="27">
        <v>0.9</v>
      </c>
      <c r="R2" s="27">
        <v>0.9</v>
      </c>
      <c r="S2" s="27">
        <v>0.9</v>
      </c>
      <c r="T2" s="27">
        <v>0.9</v>
      </c>
      <c r="U2" s="27">
        <v>0.9</v>
      </c>
      <c r="V2" s="27">
        <v>0.9</v>
      </c>
      <c r="W2" s="27">
        <v>0.9</v>
      </c>
      <c r="X2" s="27">
        <v>0.9</v>
      </c>
      <c r="Y2" s="27">
        <v>0.9</v>
      </c>
      <c r="Z2" s="27">
        <v>0.9</v>
      </c>
      <c r="AA2" s="27">
        <v>0.5</v>
      </c>
      <c r="AB2" s="27">
        <v>0.3</v>
      </c>
      <c r="AC2" s="27">
        <v>14.55</v>
      </c>
      <c r="AD2" s="27">
        <v>53.9</v>
      </c>
      <c r="AE2" s="27">
        <v>2810.5</v>
      </c>
    </row>
    <row r="3" spans="1:31">
      <c r="D3" s="27" t="s">
        <v>159</v>
      </c>
      <c r="E3" s="27">
        <v>0.2</v>
      </c>
      <c r="F3" s="27">
        <v>0.15</v>
      </c>
      <c r="G3" s="27">
        <v>0.15</v>
      </c>
      <c r="H3" s="27">
        <v>0.15</v>
      </c>
      <c r="I3" s="27">
        <v>0.15</v>
      </c>
      <c r="J3" s="27">
        <v>0.15</v>
      </c>
      <c r="K3" s="27">
        <v>0.3</v>
      </c>
      <c r="L3" s="27">
        <v>0.3</v>
      </c>
      <c r="M3" s="27">
        <v>0.6</v>
      </c>
      <c r="N3" s="27">
        <v>0.6</v>
      </c>
      <c r="O3" s="27">
        <v>0.8</v>
      </c>
      <c r="P3" s="27">
        <v>0.8</v>
      </c>
      <c r="Q3" s="27">
        <v>0.8</v>
      </c>
      <c r="R3" s="27">
        <v>0.8</v>
      </c>
      <c r="S3" s="27">
        <v>0.8</v>
      </c>
      <c r="T3" s="27">
        <v>0.8</v>
      </c>
      <c r="U3" s="27">
        <v>0.8</v>
      </c>
      <c r="V3" s="27">
        <v>0.9</v>
      </c>
      <c r="W3" s="27">
        <v>0.9</v>
      </c>
      <c r="X3" s="27">
        <v>0.9</v>
      </c>
      <c r="Y3" s="27">
        <v>0.9</v>
      </c>
      <c r="Z3" s="27">
        <v>0.9</v>
      </c>
      <c r="AA3" s="27">
        <v>0.5</v>
      </c>
      <c r="AB3" s="27">
        <v>0.3</v>
      </c>
      <c r="AC3" s="27">
        <v>13.65</v>
      </c>
    </row>
    <row r="4" spans="1:31">
      <c r="D4" s="27" t="s">
        <v>146</v>
      </c>
      <c r="E4" s="27">
        <v>1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1</v>
      </c>
      <c r="Q4" s="27">
        <v>1</v>
      </c>
      <c r="R4" s="27">
        <v>1</v>
      </c>
      <c r="S4" s="27">
        <v>1</v>
      </c>
      <c r="T4" s="27">
        <v>1</v>
      </c>
      <c r="U4" s="27">
        <v>1</v>
      </c>
      <c r="V4" s="27">
        <v>1</v>
      </c>
      <c r="W4" s="27">
        <v>1</v>
      </c>
      <c r="X4" s="27">
        <v>1</v>
      </c>
      <c r="Y4" s="27">
        <v>1</v>
      </c>
      <c r="Z4" s="27">
        <v>1</v>
      </c>
      <c r="AA4" s="27">
        <v>1</v>
      </c>
      <c r="AB4" s="27">
        <v>1</v>
      </c>
      <c r="AC4" s="27">
        <v>24</v>
      </c>
    </row>
    <row r="5" spans="1:31">
      <c r="D5" s="27" t="s">
        <v>147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</row>
    <row r="6" spans="1:31">
      <c r="D6" s="27" t="s">
        <v>153</v>
      </c>
      <c r="E6" s="27">
        <v>0.2</v>
      </c>
      <c r="F6" s="27">
        <v>0.15</v>
      </c>
      <c r="G6" s="27">
        <v>0.15</v>
      </c>
      <c r="H6" s="27">
        <v>0.15</v>
      </c>
      <c r="I6" s="27">
        <v>0.15</v>
      </c>
      <c r="J6" s="27">
        <v>0.15</v>
      </c>
      <c r="K6" s="27">
        <v>0.3</v>
      </c>
      <c r="L6" s="27">
        <v>0.3</v>
      </c>
      <c r="M6" s="27">
        <v>0.5</v>
      </c>
      <c r="N6" s="27">
        <v>0.5</v>
      </c>
      <c r="O6" s="27">
        <v>0.7</v>
      </c>
      <c r="P6" s="27">
        <v>0.7</v>
      </c>
      <c r="Q6" s="27">
        <v>0.7</v>
      </c>
      <c r="R6" s="27">
        <v>0.7</v>
      </c>
      <c r="S6" s="27">
        <v>0.7</v>
      </c>
      <c r="T6" s="27">
        <v>0.7</v>
      </c>
      <c r="U6" s="27">
        <v>0.6</v>
      </c>
      <c r="V6" s="27">
        <v>0.6</v>
      </c>
      <c r="W6" s="27">
        <v>0.6</v>
      </c>
      <c r="X6" s="27">
        <v>0.6</v>
      </c>
      <c r="Y6" s="27">
        <v>0.6</v>
      </c>
      <c r="Z6" s="27">
        <v>0.6</v>
      </c>
      <c r="AA6" s="27">
        <v>0.5</v>
      </c>
      <c r="AB6" s="27">
        <v>0.3</v>
      </c>
      <c r="AC6" s="27">
        <v>11.15</v>
      </c>
    </row>
    <row r="7" spans="1:31">
      <c r="A7" s="27" t="s">
        <v>101</v>
      </c>
      <c r="B7" s="27" t="s">
        <v>126</v>
      </c>
      <c r="C7" s="27" t="s">
        <v>127</v>
      </c>
      <c r="D7" s="27" t="s">
        <v>264</v>
      </c>
      <c r="E7" s="27">
        <v>0.15</v>
      </c>
      <c r="F7" s="27">
        <v>0.15</v>
      </c>
      <c r="G7" s="27">
        <v>0.15</v>
      </c>
      <c r="H7" s="27">
        <v>0.15</v>
      </c>
      <c r="I7" s="27">
        <v>0.15</v>
      </c>
      <c r="J7" s="27">
        <v>0.15</v>
      </c>
      <c r="K7" s="27">
        <v>0.25</v>
      </c>
      <c r="L7" s="27">
        <v>0.3</v>
      </c>
      <c r="M7" s="27">
        <v>0.3</v>
      </c>
      <c r="N7" s="27">
        <v>0.3</v>
      </c>
      <c r="O7" s="27">
        <v>0.3</v>
      </c>
      <c r="P7" s="27">
        <v>0.3</v>
      </c>
      <c r="Q7" s="27">
        <v>0.3</v>
      </c>
      <c r="R7" s="27">
        <v>0.3</v>
      </c>
      <c r="S7" s="27">
        <v>0.3</v>
      </c>
      <c r="T7" s="27">
        <v>0.3</v>
      </c>
      <c r="U7" s="27">
        <v>0.3</v>
      </c>
      <c r="V7" s="27">
        <v>0.3</v>
      </c>
      <c r="W7" s="27">
        <v>0.3</v>
      </c>
      <c r="X7" s="27">
        <v>0.3</v>
      </c>
      <c r="Y7" s="27">
        <v>0.3</v>
      </c>
      <c r="Z7" s="27">
        <v>0.3</v>
      </c>
      <c r="AA7" s="27">
        <v>0.3</v>
      </c>
      <c r="AB7" s="27">
        <v>0.3</v>
      </c>
      <c r="AC7" s="27">
        <v>6.25</v>
      </c>
      <c r="AD7" s="27">
        <v>25</v>
      </c>
      <c r="AE7" s="27">
        <v>1303.57</v>
      </c>
    </row>
    <row r="8" spans="1:31">
      <c r="D8" s="27" t="s">
        <v>159</v>
      </c>
      <c r="E8" s="27">
        <v>0.15</v>
      </c>
      <c r="F8" s="27">
        <v>0.15</v>
      </c>
      <c r="G8" s="27">
        <v>0.15</v>
      </c>
      <c r="H8" s="27">
        <v>0.15</v>
      </c>
      <c r="I8" s="27">
        <v>0.15</v>
      </c>
      <c r="J8" s="27">
        <v>0.15</v>
      </c>
      <c r="K8" s="27">
        <v>0.25</v>
      </c>
      <c r="L8" s="27">
        <v>0.3</v>
      </c>
      <c r="M8" s="27">
        <v>0.3</v>
      </c>
      <c r="N8" s="27">
        <v>0.3</v>
      </c>
      <c r="O8" s="27">
        <v>0.3</v>
      </c>
      <c r="P8" s="27">
        <v>0.3</v>
      </c>
      <c r="Q8" s="27">
        <v>0.3</v>
      </c>
      <c r="R8" s="27">
        <v>0.3</v>
      </c>
      <c r="S8" s="27">
        <v>0.3</v>
      </c>
      <c r="T8" s="27">
        <v>0.3</v>
      </c>
      <c r="U8" s="27">
        <v>0.3</v>
      </c>
      <c r="V8" s="27">
        <v>0.3</v>
      </c>
      <c r="W8" s="27">
        <v>0.3</v>
      </c>
      <c r="X8" s="27">
        <v>0.3</v>
      </c>
      <c r="Y8" s="27">
        <v>0.3</v>
      </c>
      <c r="Z8" s="27">
        <v>0.3</v>
      </c>
      <c r="AA8" s="27">
        <v>0.3</v>
      </c>
      <c r="AB8" s="27">
        <v>0.3</v>
      </c>
      <c r="AC8" s="27">
        <v>6.25</v>
      </c>
    </row>
    <row r="9" spans="1:31">
      <c r="D9" s="27" t="s">
        <v>146</v>
      </c>
      <c r="E9" s="27">
        <v>0.3</v>
      </c>
      <c r="F9" s="27">
        <v>0.3</v>
      </c>
      <c r="G9" s="27">
        <v>0.3</v>
      </c>
      <c r="H9" s="27">
        <v>0.3</v>
      </c>
      <c r="I9" s="27">
        <v>0.3</v>
      </c>
      <c r="J9" s="27">
        <v>0.3</v>
      </c>
      <c r="K9" s="27">
        <v>0.3</v>
      </c>
      <c r="L9" s="27">
        <v>0.3</v>
      </c>
      <c r="M9" s="27">
        <v>0.3</v>
      </c>
      <c r="N9" s="27">
        <v>0.3</v>
      </c>
      <c r="O9" s="27">
        <v>0.3</v>
      </c>
      <c r="P9" s="27">
        <v>0.3</v>
      </c>
      <c r="Q9" s="27">
        <v>0.3</v>
      </c>
      <c r="R9" s="27">
        <v>0.3</v>
      </c>
      <c r="S9" s="27">
        <v>0.3</v>
      </c>
      <c r="T9" s="27">
        <v>0.3</v>
      </c>
      <c r="U9" s="27">
        <v>0.3</v>
      </c>
      <c r="V9" s="27">
        <v>0.3</v>
      </c>
      <c r="W9" s="27">
        <v>0.3</v>
      </c>
      <c r="X9" s="27">
        <v>0.3</v>
      </c>
      <c r="Y9" s="27">
        <v>0.3</v>
      </c>
      <c r="Z9" s="27">
        <v>0.3</v>
      </c>
      <c r="AA9" s="27">
        <v>0.3</v>
      </c>
      <c r="AB9" s="27">
        <v>0.3</v>
      </c>
      <c r="AC9" s="27">
        <v>7.2</v>
      </c>
    </row>
    <row r="10" spans="1:31">
      <c r="D10" s="27" t="s">
        <v>147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</row>
    <row r="11" spans="1:31">
      <c r="D11" s="27" t="s">
        <v>153</v>
      </c>
      <c r="E11" s="27">
        <v>0.15</v>
      </c>
      <c r="F11" s="27">
        <v>0.15</v>
      </c>
      <c r="G11" s="27">
        <v>0.15</v>
      </c>
      <c r="H11" s="27">
        <v>0.15</v>
      </c>
      <c r="I11" s="27">
        <v>0.15</v>
      </c>
      <c r="J11" s="27">
        <v>0.15</v>
      </c>
      <c r="K11" s="27">
        <v>0.25</v>
      </c>
      <c r="L11" s="27">
        <v>0.3</v>
      </c>
      <c r="M11" s="27">
        <v>0.3</v>
      </c>
      <c r="N11" s="27">
        <v>0.3</v>
      </c>
      <c r="O11" s="27">
        <v>0.3</v>
      </c>
      <c r="P11" s="27">
        <v>0.3</v>
      </c>
      <c r="Q11" s="27">
        <v>0.3</v>
      </c>
      <c r="R11" s="27">
        <v>0.3</v>
      </c>
      <c r="S11" s="27">
        <v>0.3</v>
      </c>
      <c r="T11" s="27">
        <v>0.3</v>
      </c>
      <c r="U11" s="27">
        <v>0.3</v>
      </c>
      <c r="V11" s="27">
        <v>0.3</v>
      </c>
      <c r="W11" s="27">
        <v>0.3</v>
      </c>
      <c r="X11" s="27">
        <v>0.3</v>
      </c>
      <c r="Y11" s="27">
        <v>0.3</v>
      </c>
      <c r="Z11" s="27">
        <v>0.3</v>
      </c>
      <c r="AA11" s="27">
        <v>0.3</v>
      </c>
      <c r="AB11" s="27">
        <v>0.3</v>
      </c>
      <c r="AC11" s="27">
        <v>6.25</v>
      </c>
    </row>
    <row r="12" spans="1:31">
      <c r="A12" s="27" t="s">
        <v>289</v>
      </c>
      <c r="B12" s="27" t="s">
        <v>126</v>
      </c>
      <c r="C12" s="27" t="s">
        <v>127</v>
      </c>
      <c r="D12" s="27" t="s">
        <v>290</v>
      </c>
      <c r="E12" s="27">
        <v>0.02</v>
      </c>
      <c r="F12" s="27">
        <v>0.02</v>
      </c>
      <c r="G12" s="27">
        <v>0.02</v>
      </c>
      <c r="H12" s="27">
        <v>0.02</v>
      </c>
      <c r="I12" s="27">
        <v>0.02</v>
      </c>
      <c r="J12" s="27">
        <v>0.05</v>
      </c>
      <c r="K12" s="27">
        <v>0.1</v>
      </c>
      <c r="L12" s="27">
        <v>0.15</v>
      </c>
      <c r="M12" s="27">
        <v>0.2</v>
      </c>
      <c r="N12" s="27">
        <v>0.15</v>
      </c>
      <c r="O12" s="27">
        <v>0.25</v>
      </c>
      <c r="P12" s="27">
        <v>0.25</v>
      </c>
      <c r="Q12" s="27">
        <v>0.25</v>
      </c>
      <c r="R12" s="27">
        <v>0.2</v>
      </c>
      <c r="S12" s="27">
        <v>0.15</v>
      </c>
      <c r="T12" s="27">
        <v>0.15</v>
      </c>
      <c r="U12" s="27">
        <v>0.15</v>
      </c>
      <c r="V12" s="27">
        <v>0.15</v>
      </c>
      <c r="W12" s="27">
        <v>0.15</v>
      </c>
      <c r="X12" s="27">
        <v>0.15</v>
      </c>
      <c r="Y12" s="27">
        <v>0.15</v>
      </c>
      <c r="Z12" s="27">
        <v>0.15</v>
      </c>
      <c r="AA12" s="27">
        <v>0.1</v>
      </c>
      <c r="AB12" s="27">
        <v>0.05</v>
      </c>
      <c r="AC12" s="27">
        <v>3.05</v>
      </c>
      <c r="AD12" s="27">
        <v>18.3</v>
      </c>
      <c r="AE12" s="27">
        <v>954.21</v>
      </c>
    </row>
    <row r="13" spans="1:31">
      <c r="D13" s="27" t="s">
        <v>146</v>
      </c>
      <c r="E13" s="27">
        <v>0.25</v>
      </c>
      <c r="F13" s="27">
        <v>0.25</v>
      </c>
      <c r="G13" s="27">
        <v>0.25</v>
      </c>
      <c r="H13" s="27">
        <v>0.25</v>
      </c>
      <c r="I13" s="27">
        <v>0.25</v>
      </c>
      <c r="J13" s="27">
        <v>0.25</v>
      </c>
      <c r="K13" s="27">
        <v>0.25</v>
      </c>
      <c r="L13" s="27">
        <v>0.25</v>
      </c>
      <c r="M13" s="27">
        <v>0.25</v>
      </c>
      <c r="N13" s="27">
        <v>0.25</v>
      </c>
      <c r="O13" s="27">
        <v>0.25</v>
      </c>
      <c r="P13" s="27">
        <v>0.25</v>
      </c>
      <c r="Q13" s="27">
        <v>0.25</v>
      </c>
      <c r="R13" s="27">
        <v>0.25</v>
      </c>
      <c r="S13" s="27">
        <v>0.25</v>
      </c>
      <c r="T13" s="27">
        <v>0.25</v>
      </c>
      <c r="U13" s="27">
        <v>0.25</v>
      </c>
      <c r="V13" s="27">
        <v>0.25</v>
      </c>
      <c r="W13" s="27">
        <v>0.25</v>
      </c>
      <c r="X13" s="27">
        <v>0.25</v>
      </c>
      <c r="Y13" s="27">
        <v>0.25</v>
      </c>
      <c r="Z13" s="27">
        <v>0.25</v>
      </c>
      <c r="AA13" s="27">
        <v>0.25</v>
      </c>
      <c r="AB13" s="27">
        <v>0.25</v>
      </c>
      <c r="AC13" s="27">
        <v>6</v>
      </c>
    </row>
    <row r="14" spans="1:31">
      <c r="D14" s="27" t="s">
        <v>147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</row>
    <row r="15" spans="1:31">
      <c r="D15" s="27" t="s">
        <v>153</v>
      </c>
      <c r="E15" s="27">
        <v>0.02</v>
      </c>
      <c r="F15" s="27">
        <v>0.02</v>
      </c>
      <c r="G15" s="27">
        <v>0.02</v>
      </c>
      <c r="H15" s="27">
        <v>0.02</v>
      </c>
      <c r="I15" s="27">
        <v>0.02</v>
      </c>
      <c r="J15" s="27">
        <v>0.05</v>
      </c>
      <c r="K15" s="27">
        <v>0.1</v>
      </c>
      <c r="L15" s="27">
        <v>0.15</v>
      </c>
      <c r="M15" s="27">
        <v>0.2</v>
      </c>
      <c r="N15" s="27">
        <v>0.15</v>
      </c>
      <c r="O15" s="27">
        <v>0.25</v>
      </c>
      <c r="P15" s="27">
        <v>0.25</v>
      </c>
      <c r="Q15" s="27">
        <v>0.25</v>
      </c>
      <c r="R15" s="27">
        <v>0.2</v>
      </c>
      <c r="S15" s="27">
        <v>0.15</v>
      </c>
      <c r="T15" s="27">
        <v>0.15</v>
      </c>
      <c r="U15" s="27">
        <v>0.15</v>
      </c>
      <c r="V15" s="27">
        <v>0.15</v>
      </c>
      <c r="W15" s="27">
        <v>0.15</v>
      </c>
      <c r="X15" s="27">
        <v>0.15</v>
      </c>
      <c r="Y15" s="27">
        <v>0.15</v>
      </c>
      <c r="Z15" s="27">
        <v>0.15</v>
      </c>
      <c r="AA15" s="27">
        <v>0.1</v>
      </c>
      <c r="AB15" s="27">
        <v>0.05</v>
      </c>
      <c r="AC15" s="27">
        <v>3.05</v>
      </c>
    </row>
    <row r="16" spans="1:31">
      <c r="A16" s="27" t="s">
        <v>291</v>
      </c>
      <c r="B16" s="27" t="s">
        <v>126</v>
      </c>
      <c r="C16" s="27" t="s">
        <v>127</v>
      </c>
      <c r="D16" s="27" t="s">
        <v>290</v>
      </c>
      <c r="E16" s="27">
        <v>0.02</v>
      </c>
      <c r="F16" s="27">
        <v>0.02</v>
      </c>
      <c r="G16" s="27">
        <v>0.02</v>
      </c>
      <c r="H16" s="27">
        <v>0.02</v>
      </c>
      <c r="I16" s="27">
        <v>0.02</v>
      </c>
      <c r="J16" s="27">
        <v>0.05</v>
      </c>
      <c r="K16" s="27">
        <v>0.1</v>
      </c>
      <c r="L16" s="27">
        <v>0.15</v>
      </c>
      <c r="M16" s="27">
        <v>0.2</v>
      </c>
      <c r="N16" s="27">
        <v>0.15</v>
      </c>
      <c r="O16" s="27">
        <v>0.25</v>
      </c>
      <c r="P16" s="27">
        <v>0.25</v>
      </c>
      <c r="Q16" s="27">
        <v>0.25</v>
      </c>
      <c r="R16" s="27">
        <v>0.2</v>
      </c>
      <c r="S16" s="27">
        <v>0.15</v>
      </c>
      <c r="T16" s="27">
        <v>0.2</v>
      </c>
      <c r="U16" s="27">
        <v>0.3</v>
      </c>
      <c r="V16" s="27">
        <v>0.3</v>
      </c>
      <c r="W16" s="27">
        <v>0.3</v>
      </c>
      <c r="X16" s="27">
        <v>0.2</v>
      </c>
      <c r="Y16" s="27">
        <v>0.2</v>
      </c>
      <c r="Z16" s="27">
        <v>0.15</v>
      </c>
      <c r="AA16" s="27">
        <v>0.1</v>
      </c>
      <c r="AB16" s="27">
        <v>0.05</v>
      </c>
      <c r="AC16" s="27">
        <v>3.65</v>
      </c>
      <c r="AD16" s="27">
        <v>21.9</v>
      </c>
      <c r="AE16" s="27">
        <v>1141.93</v>
      </c>
    </row>
    <row r="17" spans="1:31">
      <c r="D17" s="27" t="s">
        <v>146</v>
      </c>
      <c r="E17" s="27">
        <v>0.25</v>
      </c>
      <c r="F17" s="27">
        <v>0.25</v>
      </c>
      <c r="G17" s="27">
        <v>0.25</v>
      </c>
      <c r="H17" s="27">
        <v>0.25</v>
      </c>
      <c r="I17" s="27">
        <v>0.25</v>
      </c>
      <c r="J17" s="27">
        <v>0.25</v>
      </c>
      <c r="K17" s="27">
        <v>0.25</v>
      </c>
      <c r="L17" s="27">
        <v>0.25</v>
      </c>
      <c r="M17" s="27">
        <v>0.25</v>
      </c>
      <c r="N17" s="27">
        <v>0.25</v>
      </c>
      <c r="O17" s="27">
        <v>0.25</v>
      </c>
      <c r="P17" s="27">
        <v>0.25</v>
      </c>
      <c r="Q17" s="27">
        <v>0.25</v>
      </c>
      <c r="R17" s="27">
        <v>0.25</v>
      </c>
      <c r="S17" s="27">
        <v>0.25</v>
      </c>
      <c r="T17" s="27">
        <v>0.25</v>
      </c>
      <c r="U17" s="27">
        <v>0.25</v>
      </c>
      <c r="V17" s="27">
        <v>0.25</v>
      </c>
      <c r="W17" s="27">
        <v>0.25</v>
      </c>
      <c r="X17" s="27">
        <v>0.25</v>
      </c>
      <c r="Y17" s="27">
        <v>0.25</v>
      </c>
      <c r="Z17" s="27">
        <v>0.25</v>
      </c>
      <c r="AA17" s="27">
        <v>0.25</v>
      </c>
      <c r="AB17" s="27">
        <v>0.25</v>
      </c>
      <c r="AC17" s="27">
        <v>6</v>
      </c>
    </row>
    <row r="18" spans="1:31">
      <c r="D18" s="27" t="s">
        <v>147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</row>
    <row r="19" spans="1:31">
      <c r="D19" s="27" t="s">
        <v>153</v>
      </c>
      <c r="E19" s="27">
        <v>0.02</v>
      </c>
      <c r="F19" s="27">
        <v>0.02</v>
      </c>
      <c r="G19" s="27">
        <v>0.02</v>
      </c>
      <c r="H19" s="27">
        <v>0.02</v>
      </c>
      <c r="I19" s="27">
        <v>0.02</v>
      </c>
      <c r="J19" s="27">
        <v>0.05</v>
      </c>
      <c r="K19" s="27">
        <v>0.1</v>
      </c>
      <c r="L19" s="27">
        <v>0.15</v>
      </c>
      <c r="M19" s="27">
        <v>0.2</v>
      </c>
      <c r="N19" s="27">
        <v>0.15</v>
      </c>
      <c r="O19" s="27">
        <v>0.25</v>
      </c>
      <c r="P19" s="27">
        <v>0.25</v>
      </c>
      <c r="Q19" s="27">
        <v>0.25</v>
      </c>
      <c r="R19" s="27">
        <v>0.2</v>
      </c>
      <c r="S19" s="27">
        <v>0.15</v>
      </c>
      <c r="T19" s="27">
        <v>0.2</v>
      </c>
      <c r="U19" s="27">
        <v>0.3</v>
      </c>
      <c r="V19" s="27">
        <v>0.3</v>
      </c>
      <c r="W19" s="27">
        <v>0.3</v>
      </c>
      <c r="X19" s="27">
        <v>0.2</v>
      </c>
      <c r="Y19" s="27">
        <v>0.2</v>
      </c>
      <c r="Z19" s="27">
        <v>0.15</v>
      </c>
      <c r="AA19" s="27">
        <v>0.1</v>
      </c>
      <c r="AB19" s="27">
        <v>0.05</v>
      </c>
      <c r="AC19" s="27">
        <v>3.65</v>
      </c>
    </row>
    <row r="20" spans="1:31">
      <c r="A20" s="27" t="s">
        <v>100</v>
      </c>
      <c r="B20" s="27" t="s">
        <v>126</v>
      </c>
      <c r="C20" s="27" t="s">
        <v>127</v>
      </c>
      <c r="D20" s="27" t="s">
        <v>148</v>
      </c>
      <c r="E20" s="27">
        <v>0.05</v>
      </c>
      <c r="F20" s="27">
        <v>0</v>
      </c>
      <c r="G20" s="27">
        <v>0</v>
      </c>
      <c r="H20" s="27">
        <v>0</v>
      </c>
      <c r="I20" s="27">
        <v>0</v>
      </c>
      <c r="J20" s="27">
        <v>0.05</v>
      </c>
      <c r="K20" s="27">
        <v>0.1</v>
      </c>
      <c r="L20" s="27">
        <v>0.4</v>
      </c>
      <c r="M20" s="27">
        <v>0.4</v>
      </c>
      <c r="N20" s="27">
        <v>0.4</v>
      </c>
      <c r="O20" s="27">
        <v>0.2</v>
      </c>
      <c r="P20" s="27">
        <v>0.5</v>
      </c>
      <c r="Q20" s="27">
        <v>0.8</v>
      </c>
      <c r="R20" s="27">
        <v>0.7</v>
      </c>
      <c r="S20" s="27">
        <v>0.4</v>
      </c>
      <c r="T20" s="27">
        <v>0.2</v>
      </c>
      <c r="U20" s="27">
        <v>0.25</v>
      </c>
      <c r="V20" s="27">
        <v>0.5</v>
      </c>
      <c r="W20" s="27">
        <v>0.8</v>
      </c>
      <c r="X20" s="27">
        <v>0.8</v>
      </c>
      <c r="Y20" s="27">
        <v>0.8</v>
      </c>
      <c r="Z20" s="27">
        <v>0.5</v>
      </c>
      <c r="AA20" s="27">
        <v>0.35</v>
      </c>
      <c r="AB20" s="27">
        <v>0.2</v>
      </c>
      <c r="AC20" s="27">
        <v>8.4</v>
      </c>
      <c r="AD20" s="27">
        <v>56.8</v>
      </c>
      <c r="AE20" s="27">
        <v>2961.71</v>
      </c>
    </row>
    <row r="21" spans="1:31">
      <c r="D21" s="27" t="s">
        <v>146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27">
        <v>24</v>
      </c>
    </row>
    <row r="22" spans="1:31">
      <c r="D22" s="27" t="s">
        <v>147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</row>
    <row r="23" spans="1:31">
      <c r="D23" s="27" t="s">
        <v>159</v>
      </c>
      <c r="E23" s="27">
        <v>0.05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0.05</v>
      </c>
      <c r="L23" s="27">
        <v>0.5</v>
      </c>
      <c r="M23" s="27">
        <v>0.5</v>
      </c>
      <c r="N23" s="27">
        <v>0.4</v>
      </c>
      <c r="O23" s="27">
        <v>0.2</v>
      </c>
      <c r="P23" s="27">
        <v>0.45</v>
      </c>
      <c r="Q23" s="27">
        <v>0.5</v>
      </c>
      <c r="R23" s="27">
        <v>0.5</v>
      </c>
      <c r="S23" s="27">
        <v>0.35</v>
      </c>
      <c r="T23" s="27">
        <v>0.3</v>
      </c>
      <c r="U23" s="27">
        <v>0.3</v>
      </c>
      <c r="V23" s="27">
        <v>0.3</v>
      </c>
      <c r="W23" s="27">
        <v>0.7</v>
      </c>
      <c r="X23" s="27">
        <v>0.9</v>
      </c>
      <c r="Y23" s="27">
        <v>0.7</v>
      </c>
      <c r="Z23" s="27">
        <v>0.65</v>
      </c>
      <c r="AA23" s="27">
        <v>0.55000000000000004</v>
      </c>
      <c r="AB23" s="27">
        <v>0.35</v>
      </c>
      <c r="AC23" s="27">
        <v>8.25</v>
      </c>
    </row>
    <row r="24" spans="1:31">
      <c r="D24" s="27" t="s">
        <v>153</v>
      </c>
      <c r="E24" s="27">
        <v>0.05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0.05</v>
      </c>
      <c r="L24" s="27">
        <v>0.5</v>
      </c>
      <c r="M24" s="27">
        <v>0.5</v>
      </c>
      <c r="N24" s="27">
        <v>0.2</v>
      </c>
      <c r="O24" s="27">
        <v>0.2</v>
      </c>
      <c r="P24" s="27">
        <v>0.3</v>
      </c>
      <c r="Q24" s="27">
        <v>0.5</v>
      </c>
      <c r="R24" s="27">
        <v>0.5</v>
      </c>
      <c r="S24" s="27">
        <v>0.3</v>
      </c>
      <c r="T24" s="27">
        <v>0.2</v>
      </c>
      <c r="U24" s="27">
        <v>0.25</v>
      </c>
      <c r="V24" s="27">
        <v>0.35</v>
      </c>
      <c r="W24" s="27">
        <v>0.55000000000000004</v>
      </c>
      <c r="X24" s="27">
        <v>0.65</v>
      </c>
      <c r="Y24" s="27">
        <v>0.7</v>
      </c>
      <c r="Z24" s="27">
        <v>0.35</v>
      </c>
      <c r="AA24" s="27">
        <v>0.2</v>
      </c>
      <c r="AB24" s="27">
        <v>0.2</v>
      </c>
      <c r="AC24" s="27">
        <v>6.55</v>
      </c>
    </row>
    <row r="25" spans="1:31">
      <c r="A25" s="27" t="s">
        <v>121</v>
      </c>
      <c r="B25" s="27" t="s">
        <v>126</v>
      </c>
      <c r="C25" s="27" t="s">
        <v>127</v>
      </c>
      <c r="D25" s="27" t="s">
        <v>144</v>
      </c>
      <c r="E25" s="27">
        <v>1</v>
      </c>
      <c r="F25" s="27">
        <v>1</v>
      </c>
      <c r="G25" s="27">
        <v>1</v>
      </c>
      <c r="H25" s="27">
        <v>1</v>
      </c>
      <c r="I25" s="27">
        <v>1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5</v>
      </c>
      <c r="AD25" s="27">
        <v>35</v>
      </c>
      <c r="AE25" s="27">
        <v>1825</v>
      </c>
    </row>
    <row r="26" spans="1:31">
      <c r="D26" s="27" t="s">
        <v>152</v>
      </c>
      <c r="E26" s="27">
        <v>1</v>
      </c>
      <c r="F26" s="27">
        <v>1</v>
      </c>
      <c r="G26" s="27">
        <v>1</v>
      </c>
      <c r="H26" s="27">
        <v>1</v>
      </c>
      <c r="I26" s="27">
        <v>1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5</v>
      </c>
    </row>
    <row r="27" spans="1:31">
      <c r="D27" s="27" t="s">
        <v>153</v>
      </c>
      <c r="E27" s="27">
        <v>1</v>
      </c>
      <c r="F27" s="27">
        <v>1</v>
      </c>
      <c r="G27" s="27">
        <v>1</v>
      </c>
      <c r="H27" s="27">
        <v>1</v>
      </c>
      <c r="I27" s="27">
        <v>1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5</v>
      </c>
    </row>
    <row r="28" spans="1:31">
      <c r="A28" s="27" t="s">
        <v>155</v>
      </c>
      <c r="B28" s="27" t="s">
        <v>126</v>
      </c>
      <c r="C28" s="27" t="s">
        <v>127</v>
      </c>
      <c r="D28" s="27" t="s">
        <v>144</v>
      </c>
      <c r="E28" s="27">
        <v>1</v>
      </c>
      <c r="F28" s="27">
        <v>1</v>
      </c>
      <c r="G28" s="27">
        <v>1</v>
      </c>
      <c r="H28" s="27">
        <v>1</v>
      </c>
      <c r="I28" s="27">
        <v>1</v>
      </c>
      <c r="J28" s="27">
        <v>0.5</v>
      </c>
      <c r="K28" s="27">
        <v>0.5</v>
      </c>
      <c r="L28" s="27">
        <v>0.5</v>
      </c>
      <c r="M28" s="27">
        <v>0.5</v>
      </c>
      <c r="N28" s="27">
        <v>0.5</v>
      </c>
      <c r="O28" s="27">
        <v>0.5</v>
      </c>
      <c r="P28" s="27">
        <v>0.5</v>
      </c>
      <c r="Q28" s="27">
        <v>0.5</v>
      </c>
      <c r="R28" s="27">
        <v>0.5</v>
      </c>
      <c r="S28" s="27">
        <v>0.5</v>
      </c>
      <c r="T28" s="27">
        <v>0.5</v>
      </c>
      <c r="U28" s="27">
        <v>0.5</v>
      </c>
      <c r="V28" s="27">
        <v>0.5</v>
      </c>
      <c r="W28" s="27">
        <v>0.5</v>
      </c>
      <c r="X28" s="27">
        <v>0.5</v>
      </c>
      <c r="Y28" s="27">
        <v>0.5</v>
      </c>
      <c r="Z28" s="27">
        <v>0.5</v>
      </c>
      <c r="AA28" s="27">
        <v>0.5</v>
      </c>
      <c r="AB28" s="27">
        <v>0.5</v>
      </c>
      <c r="AC28" s="27">
        <v>14.5</v>
      </c>
      <c r="AD28" s="27">
        <v>101.5</v>
      </c>
      <c r="AE28" s="27">
        <v>5292.5</v>
      </c>
    </row>
    <row r="29" spans="1:31">
      <c r="D29" s="27" t="s">
        <v>152</v>
      </c>
      <c r="E29" s="27">
        <v>1</v>
      </c>
      <c r="F29" s="27">
        <v>1</v>
      </c>
      <c r="G29" s="27">
        <v>1</v>
      </c>
      <c r="H29" s="27">
        <v>1</v>
      </c>
      <c r="I29" s="27">
        <v>1</v>
      </c>
      <c r="J29" s="27">
        <v>0.5</v>
      </c>
      <c r="K29" s="27">
        <v>0.5</v>
      </c>
      <c r="L29" s="27">
        <v>0.5</v>
      </c>
      <c r="M29" s="27">
        <v>0.5</v>
      </c>
      <c r="N29" s="27">
        <v>0.5</v>
      </c>
      <c r="O29" s="27">
        <v>0.5</v>
      </c>
      <c r="P29" s="27">
        <v>0.5</v>
      </c>
      <c r="Q29" s="27">
        <v>0.5</v>
      </c>
      <c r="R29" s="27">
        <v>0.5</v>
      </c>
      <c r="S29" s="27">
        <v>0.5</v>
      </c>
      <c r="T29" s="27">
        <v>0.5</v>
      </c>
      <c r="U29" s="27">
        <v>0.5</v>
      </c>
      <c r="V29" s="27">
        <v>0.5</v>
      </c>
      <c r="W29" s="27">
        <v>0.5</v>
      </c>
      <c r="X29" s="27">
        <v>0.5</v>
      </c>
      <c r="Y29" s="27">
        <v>0.5</v>
      </c>
      <c r="Z29" s="27">
        <v>0.5</v>
      </c>
      <c r="AA29" s="27">
        <v>0.5</v>
      </c>
      <c r="AB29" s="27">
        <v>0.5</v>
      </c>
      <c r="AC29" s="27">
        <v>14.5</v>
      </c>
    </row>
    <row r="30" spans="1:31">
      <c r="D30" s="27" t="s">
        <v>153</v>
      </c>
      <c r="E30" s="27">
        <v>1</v>
      </c>
      <c r="F30" s="27">
        <v>1</v>
      </c>
      <c r="G30" s="27">
        <v>1</v>
      </c>
      <c r="H30" s="27">
        <v>1</v>
      </c>
      <c r="I30" s="27">
        <v>1</v>
      </c>
      <c r="J30" s="27">
        <v>0.5</v>
      </c>
      <c r="K30" s="27">
        <v>0.5</v>
      </c>
      <c r="L30" s="27">
        <v>0.5</v>
      </c>
      <c r="M30" s="27">
        <v>0.5</v>
      </c>
      <c r="N30" s="27">
        <v>0.5</v>
      </c>
      <c r="O30" s="27">
        <v>0.5</v>
      </c>
      <c r="P30" s="27">
        <v>0.5</v>
      </c>
      <c r="Q30" s="27">
        <v>0.5</v>
      </c>
      <c r="R30" s="27">
        <v>0.5</v>
      </c>
      <c r="S30" s="27">
        <v>0.5</v>
      </c>
      <c r="T30" s="27">
        <v>0.5</v>
      </c>
      <c r="U30" s="27">
        <v>0.5</v>
      </c>
      <c r="V30" s="27">
        <v>0.5</v>
      </c>
      <c r="W30" s="27">
        <v>0.5</v>
      </c>
      <c r="X30" s="27">
        <v>0.5</v>
      </c>
      <c r="Y30" s="27">
        <v>0.5</v>
      </c>
      <c r="Z30" s="27">
        <v>0.5</v>
      </c>
      <c r="AA30" s="27">
        <v>0.5</v>
      </c>
      <c r="AB30" s="27">
        <v>0.5</v>
      </c>
      <c r="AC30" s="27">
        <v>14.5</v>
      </c>
    </row>
    <row r="31" spans="1:31">
      <c r="A31" s="27" t="s">
        <v>122</v>
      </c>
      <c r="B31" s="27" t="s">
        <v>126</v>
      </c>
      <c r="C31" s="27" t="s">
        <v>127</v>
      </c>
      <c r="D31" s="27" t="s">
        <v>144</v>
      </c>
      <c r="E31" s="27">
        <v>0.2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0.15</v>
      </c>
      <c r="L31" s="27">
        <v>0.6</v>
      </c>
      <c r="M31" s="27">
        <v>0.55000000000000004</v>
      </c>
      <c r="N31" s="27">
        <v>0.45</v>
      </c>
      <c r="O31" s="27">
        <v>0.4</v>
      </c>
      <c r="P31" s="27">
        <v>0.45</v>
      </c>
      <c r="Q31" s="27">
        <v>0.4</v>
      </c>
      <c r="R31" s="27">
        <v>0.35</v>
      </c>
      <c r="S31" s="27">
        <v>0.3</v>
      </c>
      <c r="T31" s="27">
        <v>0.3</v>
      </c>
      <c r="U31" s="27">
        <v>0.3</v>
      </c>
      <c r="V31" s="27">
        <v>0.4</v>
      </c>
      <c r="W31" s="27">
        <v>0.55000000000000004</v>
      </c>
      <c r="X31" s="27">
        <v>0.6</v>
      </c>
      <c r="Y31" s="27">
        <v>0.5</v>
      </c>
      <c r="Z31" s="27">
        <v>0.55000000000000004</v>
      </c>
      <c r="AA31" s="27">
        <v>0.45</v>
      </c>
      <c r="AB31" s="27">
        <v>0.25</v>
      </c>
      <c r="AC31" s="27">
        <v>7.75</v>
      </c>
      <c r="AD31" s="27">
        <v>52.65</v>
      </c>
      <c r="AE31" s="27">
        <v>2745.32</v>
      </c>
    </row>
    <row r="32" spans="1:31">
      <c r="D32" s="27" t="s">
        <v>152</v>
      </c>
      <c r="E32" s="27">
        <v>0.2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0.15</v>
      </c>
      <c r="L32" s="27">
        <v>0.15</v>
      </c>
      <c r="M32" s="27">
        <v>0.15</v>
      </c>
      <c r="N32" s="27">
        <v>0.5</v>
      </c>
      <c r="O32" s="27">
        <v>0.45</v>
      </c>
      <c r="P32" s="27">
        <v>0.5</v>
      </c>
      <c r="Q32" s="27">
        <v>0.5</v>
      </c>
      <c r="R32" s="27">
        <v>0.45</v>
      </c>
      <c r="S32" s="27">
        <v>0.4</v>
      </c>
      <c r="T32" s="27">
        <v>0.4</v>
      </c>
      <c r="U32" s="27">
        <v>0.35</v>
      </c>
      <c r="V32" s="27">
        <v>0.4</v>
      </c>
      <c r="W32" s="27">
        <v>0.55000000000000004</v>
      </c>
      <c r="X32" s="27">
        <v>0.55000000000000004</v>
      </c>
      <c r="Y32" s="27">
        <v>0.5</v>
      </c>
      <c r="Z32" s="27">
        <v>0.55000000000000004</v>
      </c>
      <c r="AA32" s="27">
        <v>0.4</v>
      </c>
      <c r="AB32" s="27">
        <v>0.3</v>
      </c>
      <c r="AC32" s="27">
        <v>7.45</v>
      </c>
    </row>
    <row r="33" spans="1:31">
      <c r="D33" s="27" t="s">
        <v>153</v>
      </c>
      <c r="E33" s="27">
        <v>0.25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0.15</v>
      </c>
      <c r="L33" s="27">
        <v>0.15</v>
      </c>
      <c r="M33" s="27">
        <v>0.15</v>
      </c>
      <c r="N33" s="27">
        <v>0.15</v>
      </c>
      <c r="O33" s="27">
        <v>0.5</v>
      </c>
      <c r="P33" s="27">
        <v>0.5</v>
      </c>
      <c r="Q33" s="27">
        <v>0.4</v>
      </c>
      <c r="R33" s="27">
        <v>0.4</v>
      </c>
      <c r="S33" s="27">
        <v>0.3</v>
      </c>
      <c r="T33" s="27">
        <v>0.3</v>
      </c>
      <c r="U33" s="27">
        <v>0.3</v>
      </c>
      <c r="V33" s="27">
        <v>0.4</v>
      </c>
      <c r="W33" s="27">
        <v>0.5</v>
      </c>
      <c r="X33" s="27">
        <v>0.5</v>
      </c>
      <c r="Y33" s="27">
        <v>0.4</v>
      </c>
      <c r="Z33" s="27">
        <v>0.5</v>
      </c>
      <c r="AA33" s="27">
        <v>0.4</v>
      </c>
      <c r="AB33" s="27">
        <v>0.2</v>
      </c>
      <c r="AC33" s="27">
        <v>6.45</v>
      </c>
    </row>
    <row r="34" spans="1:31">
      <c r="A34" s="27" t="s">
        <v>143</v>
      </c>
      <c r="B34" s="27" t="s">
        <v>131</v>
      </c>
      <c r="C34" s="27" t="s">
        <v>127</v>
      </c>
      <c r="D34" s="27" t="s">
        <v>158</v>
      </c>
      <c r="E34" s="27">
        <v>1</v>
      </c>
      <c r="F34" s="27">
        <v>0</v>
      </c>
      <c r="G34" s="27">
        <v>0</v>
      </c>
      <c r="H34" s="27">
        <v>0</v>
      </c>
      <c r="I34" s="27">
        <v>0</v>
      </c>
      <c r="J34" s="27">
        <v>1</v>
      </c>
      <c r="K34" s="27">
        <v>1</v>
      </c>
      <c r="L34" s="27">
        <v>1</v>
      </c>
      <c r="M34" s="27">
        <v>1</v>
      </c>
      <c r="N34" s="27">
        <v>1</v>
      </c>
      <c r="O34" s="27">
        <v>1</v>
      </c>
      <c r="P34" s="27">
        <v>1</v>
      </c>
      <c r="Q34" s="27">
        <v>1</v>
      </c>
      <c r="R34" s="27">
        <v>1</v>
      </c>
      <c r="S34" s="27">
        <v>1</v>
      </c>
      <c r="T34" s="27">
        <v>1</v>
      </c>
      <c r="U34" s="27">
        <v>1</v>
      </c>
      <c r="V34" s="27">
        <v>1</v>
      </c>
      <c r="W34" s="27">
        <v>1</v>
      </c>
      <c r="X34" s="27">
        <v>1</v>
      </c>
      <c r="Y34" s="27">
        <v>1</v>
      </c>
      <c r="Z34" s="27">
        <v>1</v>
      </c>
      <c r="AA34" s="27">
        <v>1</v>
      </c>
      <c r="AB34" s="27">
        <v>1</v>
      </c>
      <c r="AC34" s="27">
        <v>20</v>
      </c>
      <c r="AD34" s="27">
        <v>80</v>
      </c>
      <c r="AE34" s="27">
        <v>4171.43</v>
      </c>
    </row>
    <row r="35" spans="1:31">
      <c r="D35" s="27" t="s">
        <v>152</v>
      </c>
      <c r="E35" s="27">
        <v>1</v>
      </c>
      <c r="F35" s="27">
        <v>0</v>
      </c>
      <c r="G35" s="27">
        <v>0</v>
      </c>
      <c r="H35" s="27">
        <v>0</v>
      </c>
      <c r="I35" s="27">
        <v>0</v>
      </c>
      <c r="J35" s="27">
        <v>1</v>
      </c>
      <c r="K35" s="27">
        <v>1</v>
      </c>
      <c r="L35" s="27">
        <v>1</v>
      </c>
      <c r="M35" s="27">
        <v>1</v>
      </c>
      <c r="N35" s="27">
        <v>1</v>
      </c>
      <c r="O35" s="27">
        <v>1</v>
      </c>
      <c r="P35" s="27">
        <v>1</v>
      </c>
      <c r="Q35" s="27">
        <v>1</v>
      </c>
      <c r="R35" s="27">
        <v>1</v>
      </c>
      <c r="S35" s="27">
        <v>1</v>
      </c>
      <c r="T35" s="27">
        <v>1</v>
      </c>
      <c r="U35" s="27">
        <v>1</v>
      </c>
      <c r="V35" s="27">
        <v>1</v>
      </c>
      <c r="W35" s="27">
        <v>1</v>
      </c>
      <c r="X35" s="27">
        <v>1</v>
      </c>
      <c r="Y35" s="27">
        <v>1</v>
      </c>
      <c r="Z35" s="27">
        <v>1</v>
      </c>
      <c r="AA35" s="27">
        <v>1</v>
      </c>
      <c r="AB35" s="27">
        <v>1</v>
      </c>
      <c r="AC35" s="27">
        <v>20</v>
      </c>
    </row>
    <row r="36" spans="1:31">
      <c r="D36" s="27" t="s">
        <v>153</v>
      </c>
      <c r="E36" s="27">
        <v>1</v>
      </c>
      <c r="F36" s="27">
        <v>0</v>
      </c>
      <c r="G36" s="27">
        <v>0</v>
      </c>
      <c r="H36" s="27">
        <v>0</v>
      </c>
      <c r="I36" s="27">
        <v>0</v>
      </c>
      <c r="J36" s="27">
        <v>1</v>
      </c>
      <c r="K36" s="27">
        <v>1</v>
      </c>
      <c r="L36" s="27">
        <v>1</v>
      </c>
      <c r="M36" s="27">
        <v>1</v>
      </c>
      <c r="N36" s="27">
        <v>1</v>
      </c>
      <c r="O36" s="27">
        <v>1</v>
      </c>
      <c r="P36" s="27">
        <v>1</v>
      </c>
      <c r="Q36" s="27">
        <v>1</v>
      </c>
      <c r="R36" s="27">
        <v>1</v>
      </c>
      <c r="S36" s="27">
        <v>1</v>
      </c>
      <c r="T36" s="27">
        <v>1</v>
      </c>
      <c r="U36" s="27">
        <v>1</v>
      </c>
      <c r="V36" s="27">
        <v>1</v>
      </c>
      <c r="W36" s="27">
        <v>1</v>
      </c>
      <c r="X36" s="27">
        <v>1</v>
      </c>
      <c r="Y36" s="27">
        <v>1</v>
      </c>
      <c r="Z36" s="27">
        <v>1</v>
      </c>
      <c r="AA36" s="27">
        <v>1</v>
      </c>
      <c r="AB36" s="27">
        <v>1</v>
      </c>
      <c r="AC36" s="27">
        <v>20</v>
      </c>
    </row>
    <row r="37" spans="1:31">
      <c r="A37" s="27" t="s">
        <v>139</v>
      </c>
      <c r="B37" s="27" t="s">
        <v>131</v>
      </c>
      <c r="C37" s="27" t="s">
        <v>127</v>
      </c>
      <c r="D37" s="27" t="s">
        <v>128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  <c r="J37" s="36">
        <v>1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  <c r="P37" s="36">
        <v>1</v>
      </c>
      <c r="Q37" s="36">
        <v>1</v>
      </c>
      <c r="R37" s="36">
        <v>1</v>
      </c>
      <c r="S37" s="36">
        <v>1</v>
      </c>
      <c r="T37" s="36">
        <v>1</v>
      </c>
      <c r="U37" s="36">
        <v>1</v>
      </c>
      <c r="V37" s="36">
        <v>1</v>
      </c>
      <c r="W37" s="36">
        <v>1</v>
      </c>
      <c r="X37" s="36">
        <v>1</v>
      </c>
      <c r="Y37" s="36">
        <v>1</v>
      </c>
      <c r="Z37" s="36">
        <v>1</v>
      </c>
      <c r="AA37" s="36">
        <v>1</v>
      </c>
      <c r="AB37" s="36">
        <v>1</v>
      </c>
      <c r="AC37" s="27">
        <v>24</v>
      </c>
      <c r="AD37" s="27">
        <v>168</v>
      </c>
      <c r="AE37" s="27">
        <v>8760</v>
      </c>
    </row>
    <row r="38" spans="1:31">
      <c r="A38" s="27" t="s">
        <v>130</v>
      </c>
      <c r="B38" s="27" t="s">
        <v>126</v>
      </c>
      <c r="C38" s="27" t="s">
        <v>127</v>
      </c>
      <c r="D38" s="27" t="s">
        <v>128</v>
      </c>
      <c r="E38" s="36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  <c r="P38" s="36">
        <v>1</v>
      </c>
      <c r="Q38" s="36">
        <v>1</v>
      </c>
      <c r="R38" s="36">
        <v>1</v>
      </c>
      <c r="S38" s="36">
        <v>1</v>
      </c>
      <c r="T38" s="36">
        <v>1</v>
      </c>
      <c r="U38" s="36">
        <v>1</v>
      </c>
      <c r="V38" s="36">
        <v>1</v>
      </c>
      <c r="W38" s="36">
        <v>1</v>
      </c>
      <c r="X38" s="36">
        <v>1</v>
      </c>
      <c r="Y38" s="36">
        <v>1</v>
      </c>
      <c r="Z38" s="36">
        <v>1</v>
      </c>
      <c r="AA38" s="36">
        <v>1</v>
      </c>
      <c r="AB38" s="36">
        <v>1</v>
      </c>
      <c r="AC38" s="27">
        <v>24</v>
      </c>
      <c r="AD38" s="27">
        <v>168</v>
      </c>
      <c r="AE38" s="27">
        <v>8760</v>
      </c>
    </row>
    <row r="39" spans="1:31">
      <c r="A39" s="27" t="s">
        <v>132</v>
      </c>
      <c r="B39" s="27" t="s">
        <v>126</v>
      </c>
      <c r="C39" s="27" t="s">
        <v>127</v>
      </c>
      <c r="D39" s="27" t="s">
        <v>128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27">
        <v>0</v>
      </c>
      <c r="AD39" s="27">
        <v>0</v>
      </c>
      <c r="AE39" s="27">
        <v>0</v>
      </c>
    </row>
    <row r="40" spans="1:31">
      <c r="A40" s="27" t="s">
        <v>145</v>
      </c>
      <c r="B40" s="27" t="s">
        <v>131</v>
      </c>
      <c r="C40" s="27" t="s">
        <v>127</v>
      </c>
      <c r="D40" s="27" t="s">
        <v>158</v>
      </c>
      <c r="E40" s="36">
        <v>1</v>
      </c>
      <c r="F40" s="36">
        <v>0</v>
      </c>
      <c r="G40" s="36">
        <v>0</v>
      </c>
      <c r="H40" s="36">
        <v>0</v>
      </c>
      <c r="I40" s="36">
        <v>0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6">
        <v>1</v>
      </c>
      <c r="S40" s="36">
        <v>1</v>
      </c>
      <c r="T40" s="36">
        <v>1</v>
      </c>
      <c r="U40" s="36">
        <v>1</v>
      </c>
      <c r="V40" s="36">
        <v>1</v>
      </c>
      <c r="W40" s="36">
        <v>1</v>
      </c>
      <c r="X40" s="36">
        <v>1</v>
      </c>
      <c r="Y40" s="36">
        <v>1</v>
      </c>
      <c r="Z40" s="36">
        <v>1</v>
      </c>
      <c r="AA40" s="36">
        <v>1</v>
      </c>
      <c r="AB40" s="36">
        <v>1</v>
      </c>
      <c r="AC40" s="27">
        <v>20</v>
      </c>
      <c r="AD40" s="27">
        <v>80</v>
      </c>
      <c r="AE40" s="27">
        <v>4171.43</v>
      </c>
    </row>
    <row r="41" spans="1:31">
      <c r="D41" s="27" t="s">
        <v>152</v>
      </c>
      <c r="E41" s="36">
        <v>1</v>
      </c>
      <c r="F41" s="36">
        <v>0</v>
      </c>
      <c r="G41" s="36">
        <v>0</v>
      </c>
      <c r="H41" s="36">
        <v>0</v>
      </c>
      <c r="I41" s="36">
        <v>0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6">
        <v>1</v>
      </c>
      <c r="S41" s="36">
        <v>1</v>
      </c>
      <c r="T41" s="36">
        <v>1</v>
      </c>
      <c r="U41" s="36">
        <v>1</v>
      </c>
      <c r="V41" s="36">
        <v>1</v>
      </c>
      <c r="W41" s="36">
        <v>1</v>
      </c>
      <c r="X41" s="36">
        <v>1</v>
      </c>
      <c r="Y41" s="36">
        <v>1</v>
      </c>
      <c r="Z41" s="36">
        <v>1</v>
      </c>
      <c r="AA41" s="36">
        <v>1</v>
      </c>
      <c r="AB41" s="36">
        <v>1</v>
      </c>
      <c r="AC41" s="27">
        <v>20</v>
      </c>
    </row>
    <row r="42" spans="1:31">
      <c r="D42" s="27" t="s">
        <v>153</v>
      </c>
      <c r="E42" s="36">
        <v>1</v>
      </c>
      <c r="F42" s="36">
        <v>0</v>
      </c>
      <c r="G42" s="36">
        <v>0</v>
      </c>
      <c r="H42" s="36">
        <v>0</v>
      </c>
      <c r="I42" s="36">
        <v>0</v>
      </c>
      <c r="J42" s="36">
        <v>1</v>
      </c>
      <c r="K42" s="36">
        <v>1</v>
      </c>
      <c r="L42" s="36">
        <v>1</v>
      </c>
      <c r="M42" s="36">
        <v>1</v>
      </c>
      <c r="N42" s="36">
        <v>1</v>
      </c>
      <c r="O42" s="36">
        <v>1</v>
      </c>
      <c r="P42" s="36">
        <v>1</v>
      </c>
      <c r="Q42" s="36">
        <v>1</v>
      </c>
      <c r="R42" s="36">
        <v>1</v>
      </c>
      <c r="S42" s="36">
        <v>1</v>
      </c>
      <c r="T42" s="36">
        <v>1</v>
      </c>
      <c r="U42" s="36">
        <v>1</v>
      </c>
      <c r="V42" s="36">
        <v>1</v>
      </c>
      <c r="W42" s="36">
        <v>1</v>
      </c>
      <c r="X42" s="36">
        <v>1</v>
      </c>
      <c r="Y42" s="36">
        <v>1</v>
      </c>
      <c r="Z42" s="36">
        <v>1</v>
      </c>
      <c r="AA42" s="36">
        <v>1</v>
      </c>
      <c r="AB42" s="36">
        <v>1</v>
      </c>
      <c r="AC42" s="27">
        <v>20</v>
      </c>
    </row>
    <row r="43" spans="1:31">
      <c r="A43" s="27" t="s">
        <v>140</v>
      </c>
      <c r="B43" s="27" t="s">
        <v>126</v>
      </c>
      <c r="C43" s="27" t="s">
        <v>127</v>
      </c>
      <c r="D43" s="27" t="s">
        <v>128</v>
      </c>
      <c r="E43" s="36">
        <v>1</v>
      </c>
      <c r="F43" s="36">
        <v>1</v>
      </c>
      <c r="G43" s="36">
        <v>1</v>
      </c>
      <c r="H43" s="36">
        <v>1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6">
        <v>1</v>
      </c>
      <c r="S43" s="36">
        <v>1</v>
      </c>
      <c r="T43" s="36">
        <v>1</v>
      </c>
      <c r="U43" s="36">
        <v>1</v>
      </c>
      <c r="V43" s="36">
        <v>1</v>
      </c>
      <c r="W43" s="36">
        <v>1</v>
      </c>
      <c r="X43" s="36">
        <v>1</v>
      </c>
      <c r="Y43" s="36">
        <v>1</v>
      </c>
      <c r="Z43" s="36">
        <v>1</v>
      </c>
      <c r="AA43" s="36">
        <v>1</v>
      </c>
      <c r="AB43" s="36">
        <v>1</v>
      </c>
      <c r="AC43" s="27">
        <v>24</v>
      </c>
      <c r="AD43" s="27">
        <v>168</v>
      </c>
      <c r="AE43" s="27">
        <v>8760</v>
      </c>
    </row>
    <row r="44" spans="1:31">
      <c r="A44" s="27" t="s">
        <v>265</v>
      </c>
      <c r="B44" s="27" t="s">
        <v>131</v>
      </c>
      <c r="C44" s="27" t="s">
        <v>127</v>
      </c>
      <c r="D44" s="27" t="s">
        <v>158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1</v>
      </c>
      <c r="L44" s="36">
        <v>1</v>
      </c>
      <c r="M44" s="36">
        <v>1</v>
      </c>
      <c r="N44" s="36">
        <v>1</v>
      </c>
      <c r="O44" s="36">
        <v>1</v>
      </c>
      <c r="P44" s="36">
        <v>1</v>
      </c>
      <c r="Q44" s="36">
        <v>1</v>
      </c>
      <c r="R44" s="36">
        <v>1</v>
      </c>
      <c r="S44" s="36">
        <v>1</v>
      </c>
      <c r="T44" s="36">
        <v>1</v>
      </c>
      <c r="U44" s="36">
        <v>1</v>
      </c>
      <c r="V44" s="36">
        <v>1</v>
      </c>
      <c r="W44" s="36">
        <v>1</v>
      </c>
      <c r="X44" s="36">
        <v>1</v>
      </c>
      <c r="Y44" s="36">
        <v>1</v>
      </c>
      <c r="Z44" s="36">
        <v>1</v>
      </c>
      <c r="AA44" s="36">
        <v>1</v>
      </c>
      <c r="AB44" s="36">
        <v>1</v>
      </c>
      <c r="AC44" s="27">
        <v>18</v>
      </c>
      <c r="AD44" s="27">
        <v>72</v>
      </c>
      <c r="AE44" s="27">
        <v>3754.29</v>
      </c>
    </row>
    <row r="45" spans="1:31">
      <c r="D45" s="27" t="s">
        <v>152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1</v>
      </c>
      <c r="L45" s="36">
        <v>1</v>
      </c>
      <c r="M45" s="36">
        <v>1</v>
      </c>
      <c r="N45" s="36">
        <v>1</v>
      </c>
      <c r="O45" s="36">
        <v>1</v>
      </c>
      <c r="P45" s="36">
        <v>1</v>
      </c>
      <c r="Q45" s="36">
        <v>1</v>
      </c>
      <c r="R45" s="36">
        <v>1</v>
      </c>
      <c r="S45" s="36">
        <v>1</v>
      </c>
      <c r="T45" s="36">
        <v>1</v>
      </c>
      <c r="U45" s="36">
        <v>1</v>
      </c>
      <c r="V45" s="36">
        <v>1</v>
      </c>
      <c r="W45" s="36">
        <v>1</v>
      </c>
      <c r="X45" s="36">
        <v>1</v>
      </c>
      <c r="Y45" s="36">
        <v>1</v>
      </c>
      <c r="Z45" s="36">
        <v>1</v>
      </c>
      <c r="AA45" s="36">
        <v>1</v>
      </c>
      <c r="AB45" s="36">
        <v>1</v>
      </c>
      <c r="AC45" s="27">
        <v>18</v>
      </c>
    </row>
    <row r="46" spans="1:31">
      <c r="D46" s="27" t="s">
        <v>153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  <c r="R46" s="36">
        <v>1</v>
      </c>
      <c r="S46" s="36">
        <v>1</v>
      </c>
      <c r="T46" s="36">
        <v>1</v>
      </c>
      <c r="U46" s="36">
        <v>1</v>
      </c>
      <c r="V46" s="36">
        <v>1</v>
      </c>
      <c r="W46" s="36">
        <v>1</v>
      </c>
      <c r="X46" s="36">
        <v>1</v>
      </c>
      <c r="Y46" s="36">
        <v>1</v>
      </c>
      <c r="Z46" s="36">
        <v>1</v>
      </c>
      <c r="AA46" s="36">
        <v>1</v>
      </c>
      <c r="AB46" s="36">
        <v>1</v>
      </c>
      <c r="AC46" s="27">
        <v>18</v>
      </c>
    </row>
    <row r="47" spans="1:31">
      <c r="A47" s="27" t="s">
        <v>266</v>
      </c>
      <c r="B47" s="27" t="s">
        <v>126</v>
      </c>
      <c r="C47" s="27" t="s">
        <v>127</v>
      </c>
      <c r="D47" s="27" t="s">
        <v>128</v>
      </c>
      <c r="E47" s="36">
        <v>1</v>
      </c>
      <c r="F47" s="36">
        <v>1</v>
      </c>
      <c r="G47" s="36">
        <v>1</v>
      </c>
      <c r="H47" s="36">
        <v>1</v>
      </c>
      <c r="I47" s="36">
        <v>1</v>
      </c>
      <c r="J47" s="36">
        <v>1</v>
      </c>
      <c r="K47" s="36">
        <v>1</v>
      </c>
      <c r="L47" s="36">
        <v>1</v>
      </c>
      <c r="M47" s="36">
        <v>1</v>
      </c>
      <c r="N47" s="36">
        <v>1</v>
      </c>
      <c r="O47" s="36">
        <v>1</v>
      </c>
      <c r="P47" s="36">
        <v>1</v>
      </c>
      <c r="Q47" s="36">
        <v>1</v>
      </c>
      <c r="R47" s="36">
        <v>1</v>
      </c>
      <c r="S47" s="36">
        <v>1</v>
      </c>
      <c r="T47" s="36">
        <v>1</v>
      </c>
      <c r="U47" s="36">
        <v>1</v>
      </c>
      <c r="V47" s="36">
        <v>1</v>
      </c>
      <c r="W47" s="36">
        <v>1</v>
      </c>
      <c r="X47" s="36">
        <v>1</v>
      </c>
      <c r="Y47" s="36">
        <v>1</v>
      </c>
      <c r="Z47" s="36">
        <v>1</v>
      </c>
      <c r="AA47" s="36">
        <v>1</v>
      </c>
      <c r="AB47" s="36">
        <v>1</v>
      </c>
      <c r="AC47" s="27">
        <v>24</v>
      </c>
      <c r="AD47" s="27">
        <v>168</v>
      </c>
      <c r="AE47" s="27">
        <v>8760</v>
      </c>
    </row>
    <row r="48" spans="1:31">
      <c r="A48" s="27" t="s">
        <v>102</v>
      </c>
      <c r="B48" s="27" t="s">
        <v>129</v>
      </c>
      <c r="C48" s="27" t="s">
        <v>127</v>
      </c>
      <c r="D48" s="27" t="s">
        <v>148</v>
      </c>
      <c r="E48" s="36">
        <v>15.6</v>
      </c>
      <c r="F48" s="36">
        <v>15.6</v>
      </c>
      <c r="G48" s="36">
        <v>15.6</v>
      </c>
      <c r="H48" s="36">
        <v>15.6</v>
      </c>
      <c r="I48" s="36">
        <v>15.6</v>
      </c>
      <c r="J48" s="36">
        <v>21</v>
      </c>
      <c r="K48" s="36">
        <v>21</v>
      </c>
      <c r="L48" s="36">
        <v>21</v>
      </c>
      <c r="M48" s="36">
        <v>21</v>
      </c>
      <c r="N48" s="36">
        <v>21</v>
      </c>
      <c r="O48" s="36">
        <v>21</v>
      </c>
      <c r="P48" s="36">
        <v>21</v>
      </c>
      <c r="Q48" s="36">
        <v>21</v>
      </c>
      <c r="R48" s="36">
        <v>21</v>
      </c>
      <c r="S48" s="36">
        <v>21</v>
      </c>
      <c r="T48" s="36">
        <v>21</v>
      </c>
      <c r="U48" s="36">
        <v>21</v>
      </c>
      <c r="V48" s="36">
        <v>21</v>
      </c>
      <c r="W48" s="36">
        <v>21</v>
      </c>
      <c r="X48" s="36">
        <v>21</v>
      </c>
      <c r="Y48" s="36">
        <v>21</v>
      </c>
      <c r="Z48" s="36">
        <v>21</v>
      </c>
      <c r="AA48" s="36">
        <v>21</v>
      </c>
      <c r="AB48" s="36">
        <v>21</v>
      </c>
      <c r="AC48" s="27">
        <v>477</v>
      </c>
      <c r="AD48" s="27">
        <v>3339</v>
      </c>
      <c r="AE48" s="27">
        <v>174105</v>
      </c>
    </row>
    <row r="49" spans="1:31">
      <c r="D49" s="27" t="s">
        <v>146</v>
      </c>
      <c r="E49" s="36">
        <v>15.6</v>
      </c>
      <c r="F49" s="36">
        <v>15.6</v>
      </c>
      <c r="G49" s="36">
        <v>15.6</v>
      </c>
      <c r="H49" s="36">
        <v>15.6</v>
      </c>
      <c r="I49" s="36">
        <v>15.6</v>
      </c>
      <c r="J49" s="36">
        <v>15.6</v>
      </c>
      <c r="K49" s="36">
        <v>15.6</v>
      </c>
      <c r="L49" s="36">
        <v>15.6</v>
      </c>
      <c r="M49" s="36">
        <v>15.6</v>
      </c>
      <c r="N49" s="36">
        <v>15.6</v>
      </c>
      <c r="O49" s="36">
        <v>15.6</v>
      </c>
      <c r="P49" s="36">
        <v>15.6</v>
      </c>
      <c r="Q49" s="36">
        <v>15.6</v>
      </c>
      <c r="R49" s="36">
        <v>15.6</v>
      </c>
      <c r="S49" s="36">
        <v>15.6</v>
      </c>
      <c r="T49" s="36">
        <v>15.6</v>
      </c>
      <c r="U49" s="36">
        <v>15.6</v>
      </c>
      <c r="V49" s="36">
        <v>15.6</v>
      </c>
      <c r="W49" s="36">
        <v>15.6</v>
      </c>
      <c r="X49" s="36">
        <v>15.6</v>
      </c>
      <c r="Y49" s="36">
        <v>15.6</v>
      </c>
      <c r="Z49" s="36">
        <v>15.6</v>
      </c>
      <c r="AA49" s="36">
        <v>15.6</v>
      </c>
      <c r="AB49" s="36">
        <v>15.6</v>
      </c>
      <c r="AC49" s="27">
        <v>374.4</v>
      </c>
    </row>
    <row r="50" spans="1:31">
      <c r="D50" s="27" t="s">
        <v>147</v>
      </c>
      <c r="E50" s="36">
        <v>21</v>
      </c>
      <c r="F50" s="36">
        <v>21</v>
      </c>
      <c r="G50" s="36">
        <v>21</v>
      </c>
      <c r="H50" s="36">
        <v>21</v>
      </c>
      <c r="I50" s="36">
        <v>21</v>
      </c>
      <c r="J50" s="36">
        <v>21</v>
      </c>
      <c r="K50" s="36">
        <v>21</v>
      </c>
      <c r="L50" s="36">
        <v>21</v>
      </c>
      <c r="M50" s="36">
        <v>21</v>
      </c>
      <c r="N50" s="36">
        <v>21</v>
      </c>
      <c r="O50" s="36">
        <v>21</v>
      </c>
      <c r="P50" s="36">
        <v>21</v>
      </c>
      <c r="Q50" s="36">
        <v>21</v>
      </c>
      <c r="R50" s="36">
        <v>21</v>
      </c>
      <c r="S50" s="36">
        <v>21</v>
      </c>
      <c r="T50" s="36">
        <v>21</v>
      </c>
      <c r="U50" s="36">
        <v>21</v>
      </c>
      <c r="V50" s="36">
        <v>21</v>
      </c>
      <c r="W50" s="36">
        <v>21</v>
      </c>
      <c r="X50" s="36">
        <v>21</v>
      </c>
      <c r="Y50" s="36">
        <v>21</v>
      </c>
      <c r="Z50" s="36">
        <v>21</v>
      </c>
      <c r="AA50" s="36">
        <v>21</v>
      </c>
      <c r="AB50" s="36">
        <v>21</v>
      </c>
      <c r="AC50" s="27">
        <v>504</v>
      </c>
    </row>
    <row r="51" spans="1:31">
      <c r="D51" s="27" t="s">
        <v>159</v>
      </c>
      <c r="E51" s="36">
        <v>15.6</v>
      </c>
      <c r="F51" s="36">
        <v>15.6</v>
      </c>
      <c r="G51" s="36">
        <v>15.6</v>
      </c>
      <c r="H51" s="36">
        <v>15.6</v>
      </c>
      <c r="I51" s="36">
        <v>15.6</v>
      </c>
      <c r="J51" s="36">
        <v>21</v>
      </c>
      <c r="K51" s="36">
        <v>21</v>
      </c>
      <c r="L51" s="36">
        <v>21</v>
      </c>
      <c r="M51" s="36">
        <v>21</v>
      </c>
      <c r="N51" s="36">
        <v>21</v>
      </c>
      <c r="O51" s="36">
        <v>21</v>
      </c>
      <c r="P51" s="36">
        <v>21</v>
      </c>
      <c r="Q51" s="36">
        <v>21</v>
      </c>
      <c r="R51" s="36">
        <v>21</v>
      </c>
      <c r="S51" s="36">
        <v>21</v>
      </c>
      <c r="T51" s="36">
        <v>21</v>
      </c>
      <c r="U51" s="36">
        <v>21</v>
      </c>
      <c r="V51" s="36">
        <v>21</v>
      </c>
      <c r="W51" s="36">
        <v>21</v>
      </c>
      <c r="X51" s="36">
        <v>21</v>
      </c>
      <c r="Y51" s="36">
        <v>21</v>
      </c>
      <c r="Z51" s="36">
        <v>21</v>
      </c>
      <c r="AA51" s="36">
        <v>21</v>
      </c>
      <c r="AB51" s="36">
        <v>21</v>
      </c>
      <c r="AC51" s="27">
        <v>477</v>
      </c>
    </row>
    <row r="52" spans="1:31">
      <c r="D52" s="27" t="s">
        <v>153</v>
      </c>
      <c r="E52" s="36">
        <v>15.6</v>
      </c>
      <c r="F52" s="36">
        <v>15.6</v>
      </c>
      <c r="G52" s="36">
        <v>15.6</v>
      </c>
      <c r="H52" s="36">
        <v>15.6</v>
      </c>
      <c r="I52" s="36">
        <v>15.6</v>
      </c>
      <c r="J52" s="36">
        <v>21</v>
      </c>
      <c r="K52" s="36">
        <v>21</v>
      </c>
      <c r="L52" s="36">
        <v>21</v>
      </c>
      <c r="M52" s="36">
        <v>21</v>
      </c>
      <c r="N52" s="36">
        <v>21</v>
      </c>
      <c r="O52" s="36">
        <v>21</v>
      </c>
      <c r="P52" s="36">
        <v>21</v>
      </c>
      <c r="Q52" s="36">
        <v>21</v>
      </c>
      <c r="R52" s="36">
        <v>21</v>
      </c>
      <c r="S52" s="36">
        <v>21</v>
      </c>
      <c r="T52" s="36">
        <v>21</v>
      </c>
      <c r="U52" s="36">
        <v>21</v>
      </c>
      <c r="V52" s="36">
        <v>21</v>
      </c>
      <c r="W52" s="36">
        <v>21</v>
      </c>
      <c r="X52" s="36">
        <v>21</v>
      </c>
      <c r="Y52" s="36">
        <v>21</v>
      </c>
      <c r="Z52" s="36">
        <v>21</v>
      </c>
      <c r="AA52" s="36">
        <v>21</v>
      </c>
      <c r="AB52" s="36">
        <v>21</v>
      </c>
      <c r="AC52" s="27">
        <v>477</v>
      </c>
    </row>
    <row r="53" spans="1:31">
      <c r="A53" s="27" t="s">
        <v>103</v>
      </c>
      <c r="B53" s="27" t="s">
        <v>129</v>
      </c>
      <c r="C53" s="27" t="s">
        <v>127</v>
      </c>
      <c r="D53" s="27" t="s">
        <v>144</v>
      </c>
      <c r="E53" s="36">
        <v>30</v>
      </c>
      <c r="F53" s="36">
        <v>30</v>
      </c>
      <c r="G53" s="36">
        <v>30</v>
      </c>
      <c r="H53" s="36">
        <v>30</v>
      </c>
      <c r="I53" s="36">
        <v>30</v>
      </c>
      <c r="J53" s="36">
        <v>24</v>
      </c>
      <c r="K53" s="36">
        <v>24</v>
      </c>
      <c r="L53" s="36">
        <v>24</v>
      </c>
      <c r="M53" s="36">
        <v>24</v>
      </c>
      <c r="N53" s="36">
        <v>24</v>
      </c>
      <c r="O53" s="36">
        <v>24</v>
      </c>
      <c r="P53" s="36">
        <v>24</v>
      </c>
      <c r="Q53" s="36">
        <v>24</v>
      </c>
      <c r="R53" s="36">
        <v>24</v>
      </c>
      <c r="S53" s="36">
        <v>24</v>
      </c>
      <c r="T53" s="36">
        <v>24</v>
      </c>
      <c r="U53" s="36">
        <v>24</v>
      </c>
      <c r="V53" s="36">
        <v>24</v>
      </c>
      <c r="W53" s="36">
        <v>24</v>
      </c>
      <c r="X53" s="36">
        <v>24</v>
      </c>
      <c r="Y53" s="36">
        <v>24</v>
      </c>
      <c r="Z53" s="36">
        <v>24</v>
      </c>
      <c r="AA53" s="36">
        <v>24</v>
      </c>
      <c r="AB53" s="36">
        <v>24</v>
      </c>
      <c r="AC53" s="27">
        <v>606</v>
      </c>
      <c r="AD53" s="27">
        <v>4248</v>
      </c>
      <c r="AE53" s="27">
        <v>221502.86</v>
      </c>
    </row>
    <row r="54" spans="1:31">
      <c r="D54" s="27" t="s">
        <v>159</v>
      </c>
      <c r="E54" s="36">
        <v>30</v>
      </c>
      <c r="F54" s="36">
        <v>30</v>
      </c>
      <c r="G54" s="36">
        <v>30</v>
      </c>
      <c r="H54" s="36">
        <v>30</v>
      </c>
      <c r="I54" s="36">
        <v>30</v>
      </c>
      <c r="J54" s="36">
        <v>24</v>
      </c>
      <c r="K54" s="36">
        <v>24</v>
      </c>
      <c r="L54" s="36">
        <v>24</v>
      </c>
      <c r="M54" s="36">
        <v>24</v>
      </c>
      <c r="N54" s="36">
        <v>24</v>
      </c>
      <c r="O54" s="36">
        <v>24</v>
      </c>
      <c r="P54" s="36">
        <v>24</v>
      </c>
      <c r="Q54" s="36">
        <v>24</v>
      </c>
      <c r="R54" s="36">
        <v>24</v>
      </c>
      <c r="S54" s="36">
        <v>24</v>
      </c>
      <c r="T54" s="36">
        <v>24</v>
      </c>
      <c r="U54" s="36">
        <v>24</v>
      </c>
      <c r="V54" s="36">
        <v>24</v>
      </c>
      <c r="W54" s="36">
        <v>24</v>
      </c>
      <c r="X54" s="36">
        <v>24</v>
      </c>
      <c r="Y54" s="36">
        <v>24</v>
      </c>
      <c r="Z54" s="36">
        <v>24</v>
      </c>
      <c r="AA54" s="36">
        <v>24</v>
      </c>
      <c r="AB54" s="36">
        <v>24</v>
      </c>
      <c r="AC54" s="27">
        <v>606</v>
      </c>
    </row>
    <row r="55" spans="1:31">
      <c r="D55" s="27" t="s">
        <v>147</v>
      </c>
      <c r="E55" s="36">
        <v>30</v>
      </c>
      <c r="F55" s="36">
        <v>30</v>
      </c>
      <c r="G55" s="36">
        <v>30</v>
      </c>
      <c r="H55" s="36">
        <v>30</v>
      </c>
      <c r="I55" s="36">
        <v>30</v>
      </c>
      <c r="J55" s="36">
        <v>30</v>
      </c>
      <c r="K55" s="36">
        <v>30</v>
      </c>
      <c r="L55" s="36">
        <v>30</v>
      </c>
      <c r="M55" s="36">
        <v>30</v>
      </c>
      <c r="N55" s="36">
        <v>30</v>
      </c>
      <c r="O55" s="36">
        <v>30</v>
      </c>
      <c r="P55" s="36">
        <v>30</v>
      </c>
      <c r="Q55" s="36">
        <v>30</v>
      </c>
      <c r="R55" s="36">
        <v>30</v>
      </c>
      <c r="S55" s="36">
        <v>30</v>
      </c>
      <c r="T55" s="36">
        <v>30</v>
      </c>
      <c r="U55" s="36">
        <v>30</v>
      </c>
      <c r="V55" s="36">
        <v>30</v>
      </c>
      <c r="W55" s="36">
        <v>30</v>
      </c>
      <c r="X55" s="36">
        <v>30</v>
      </c>
      <c r="Y55" s="36">
        <v>30</v>
      </c>
      <c r="Z55" s="36">
        <v>30</v>
      </c>
      <c r="AA55" s="36">
        <v>30</v>
      </c>
      <c r="AB55" s="36">
        <v>30</v>
      </c>
      <c r="AC55" s="27">
        <v>720</v>
      </c>
    </row>
    <row r="56" spans="1:31">
      <c r="D56" s="27" t="s">
        <v>153</v>
      </c>
      <c r="E56" s="36">
        <v>24</v>
      </c>
      <c r="F56" s="36">
        <v>24</v>
      </c>
      <c r="G56" s="36">
        <v>24</v>
      </c>
      <c r="H56" s="36">
        <v>30</v>
      </c>
      <c r="I56" s="36">
        <v>30</v>
      </c>
      <c r="J56" s="36">
        <v>30</v>
      </c>
      <c r="K56" s="36">
        <v>30</v>
      </c>
      <c r="L56" s="36">
        <v>30</v>
      </c>
      <c r="M56" s="36">
        <v>30</v>
      </c>
      <c r="N56" s="36">
        <v>24</v>
      </c>
      <c r="O56" s="36">
        <v>24</v>
      </c>
      <c r="P56" s="36">
        <v>24</v>
      </c>
      <c r="Q56" s="36">
        <v>24</v>
      </c>
      <c r="R56" s="36">
        <v>24</v>
      </c>
      <c r="S56" s="36">
        <v>24</v>
      </c>
      <c r="T56" s="36">
        <v>24</v>
      </c>
      <c r="U56" s="36">
        <v>24</v>
      </c>
      <c r="V56" s="36">
        <v>24</v>
      </c>
      <c r="W56" s="36">
        <v>24</v>
      </c>
      <c r="X56" s="36">
        <v>24</v>
      </c>
      <c r="Y56" s="36">
        <v>24</v>
      </c>
      <c r="Z56" s="36">
        <v>24</v>
      </c>
      <c r="AA56" s="36">
        <v>24</v>
      </c>
      <c r="AB56" s="36">
        <v>24</v>
      </c>
      <c r="AC56" s="27">
        <v>612</v>
      </c>
    </row>
    <row r="57" spans="1:31">
      <c r="A57" s="27" t="s">
        <v>156</v>
      </c>
      <c r="B57" s="27" t="s">
        <v>129</v>
      </c>
      <c r="C57" s="27" t="s">
        <v>127</v>
      </c>
      <c r="D57" s="27" t="s">
        <v>148</v>
      </c>
      <c r="E57" s="27">
        <v>19</v>
      </c>
      <c r="F57" s="27">
        <v>15.6</v>
      </c>
      <c r="G57" s="27">
        <v>15.6</v>
      </c>
      <c r="H57" s="27">
        <v>15.6</v>
      </c>
      <c r="I57" s="27">
        <v>15.6</v>
      </c>
      <c r="J57" s="27">
        <v>19</v>
      </c>
      <c r="K57" s="27">
        <v>19</v>
      </c>
      <c r="L57" s="27">
        <v>19</v>
      </c>
      <c r="M57" s="27">
        <v>19</v>
      </c>
      <c r="N57" s="27">
        <v>19</v>
      </c>
      <c r="O57" s="27">
        <v>19</v>
      </c>
      <c r="P57" s="27">
        <v>19</v>
      </c>
      <c r="Q57" s="27">
        <v>19</v>
      </c>
      <c r="R57" s="27">
        <v>19</v>
      </c>
      <c r="S57" s="27">
        <v>19</v>
      </c>
      <c r="T57" s="27">
        <v>19</v>
      </c>
      <c r="U57" s="27">
        <v>19</v>
      </c>
      <c r="V57" s="27">
        <v>19</v>
      </c>
      <c r="W57" s="27">
        <v>19</v>
      </c>
      <c r="X57" s="27">
        <v>19</v>
      </c>
      <c r="Y57" s="27">
        <v>19</v>
      </c>
      <c r="Z57" s="27">
        <v>19</v>
      </c>
      <c r="AA57" s="27">
        <v>19</v>
      </c>
      <c r="AB57" s="27">
        <v>19</v>
      </c>
      <c r="AC57" s="27">
        <v>442.4</v>
      </c>
      <c r="AD57" s="27">
        <v>3096.8</v>
      </c>
      <c r="AE57" s="27">
        <v>161476</v>
      </c>
    </row>
    <row r="58" spans="1:31">
      <c r="D58" s="27" t="s">
        <v>146</v>
      </c>
      <c r="E58" s="27">
        <v>15.6</v>
      </c>
      <c r="F58" s="27">
        <v>15.6</v>
      </c>
      <c r="G58" s="27">
        <v>15.6</v>
      </c>
      <c r="H58" s="27">
        <v>15.6</v>
      </c>
      <c r="I58" s="27">
        <v>15.6</v>
      </c>
      <c r="J58" s="27">
        <v>15.6</v>
      </c>
      <c r="K58" s="27">
        <v>15.6</v>
      </c>
      <c r="L58" s="27">
        <v>15.6</v>
      </c>
      <c r="M58" s="27">
        <v>15.6</v>
      </c>
      <c r="N58" s="27">
        <v>15.6</v>
      </c>
      <c r="O58" s="27">
        <v>15.6</v>
      </c>
      <c r="P58" s="27">
        <v>15.6</v>
      </c>
      <c r="Q58" s="27">
        <v>15.6</v>
      </c>
      <c r="R58" s="27">
        <v>15.6</v>
      </c>
      <c r="S58" s="27">
        <v>15.6</v>
      </c>
      <c r="T58" s="27">
        <v>15.6</v>
      </c>
      <c r="U58" s="27">
        <v>15.6</v>
      </c>
      <c r="V58" s="27">
        <v>15.6</v>
      </c>
      <c r="W58" s="27">
        <v>15.6</v>
      </c>
      <c r="X58" s="27">
        <v>15.6</v>
      </c>
      <c r="Y58" s="27">
        <v>15.6</v>
      </c>
      <c r="Z58" s="27">
        <v>15.6</v>
      </c>
      <c r="AA58" s="27">
        <v>15.6</v>
      </c>
      <c r="AB58" s="27">
        <v>15.6</v>
      </c>
      <c r="AC58" s="27">
        <v>374.4</v>
      </c>
    </row>
    <row r="59" spans="1:31">
      <c r="D59" s="27" t="s">
        <v>147</v>
      </c>
      <c r="E59" s="27">
        <v>21</v>
      </c>
      <c r="F59" s="27">
        <v>21</v>
      </c>
      <c r="G59" s="27">
        <v>21</v>
      </c>
      <c r="H59" s="27">
        <v>21</v>
      </c>
      <c r="I59" s="27">
        <v>21</v>
      </c>
      <c r="J59" s="27">
        <v>21</v>
      </c>
      <c r="K59" s="27">
        <v>21</v>
      </c>
      <c r="L59" s="27">
        <v>21</v>
      </c>
      <c r="M59" s="27">
        <v>21</v>
      </c>
      <c r="N59" s="27">
        <v>21</v>
      </c>
      <c r="O59" s="27">
        <v>21</v>
      </c>
      <c r="P59" s="27">
        <v>21</v>
      </c>
      <c r="Q59" s="27">
        <v>21</v>
      </c>
      <c r="R59" s="27">
        <v>21</v>
      </c>
      <c r="S59" s="27">
        <v>21</v>
      </c>
      <c r="T59" s="27">
        <v>21</v>
      </c>
      <c r="U59" s="27">
        <v>21</v>
      </c>
      <c r="V59" s="27">
        <v>21</v>
      </c>
      <c r="W59" s="27">
        <v>21</v>
      </c>
      <c r="X59" s="27">
        <v>21</v>
      </c>
      <c r="Y59" s="27">
        <v>21</v>
      </c>
      <c r="Z59" s="27">
        <v>21</v>
      </c>
      <c r="AA59" s="27">
        <v>21</v>
      </c>
      <c r="AB59" s="27">
        <v>21</v>
      </c>
      <c r="AC59" s="27">
        <v>504</v>
      </c>
    </row>
    <row r="60" spans="1:31">
      <c r="D60" s="27" t="s">
        <v>159</v>
      </c>
      <c r="E60" s="27">
        <v>19</v>
      </c>
      <c r="F60" s="27">
        <v>15.6</v>
      </c>
      <c r="G60" s="27">
        <v>15.6</v>
      </c>
      <c r="H60" s="27">
        <v>15.6</v>
      </c>
      <c r="I60" s="27">
        <v>15.6</v>
      </c>
      <c r="J60" s="27">
        <v>19</v>
      </c>
      <c r="K60" s="27">
        <v>19</v>
      </c>
      <c r="L60" s="27">
        <v>19</v>
      </c>
      <c r="M60" s="27">
        <v>19</v>
      </c>
      <c r="N60" s="27">
        <v>19</v>
      </c>
      <c r="O60" s="27">
        <v>19</v>
      </c>
      <c r="P60" s="27">
        <v>19</v>
      </c>
      <c r="Q60" s="27">
        <v>19</v>
      </c>
      <c r="R60" s="27">
        <v>19</v>
      </c>
      <c r="S60" s="27">
        <v>19</v>
      </c>
      <c r="T60" s="27">
        <v>19</v>
      </c>
      <c r="U60" s="27">
        <v>19</v>
      </c>
      <c r="V60" s="27">
        <v>19</v>
      </c>
      <c r="W60" s="27">
        <v>19</v>
      </c>
      <c r="X60" s="27">
        <v>19</v>
      </c>
      <c r="Y60" s="27">
        <v>19</v>
      </c>
      <c r="Z60" s="27">
        <v>19</v>
      </c>
      <c r="AA60" s="27">
        <v>19</v>
      </c>
      <c r="AB60" s="27">
        <v>19</v>
      </c>
      <c r="AC60" s="27">
        <v>442.4</v>
      </c>
    </row>
    <row r="61" spans="1:31">
      <c r="D61" s="27" t="s">
        <v>153</v>
      </c>
      <c r="E61" s="27">
        <v>19</v>
      </c>
      <c r="F61" s="27">
        <v>15.6</v>
      </c>
      <c r="G61" s="27">
        <v>15.6</v>
      </c>
      <c r="H61" s="27">
        <v>15.6</v>
      </c>
      <c r="I61" s="27">
        <v>15.6</v>
      </c>
      <c r="J61" s="27">
        <v>19</v>
      </c>
      <c r="K61" s="27">
        <v>19</v>
      </c>
      <c r="L61" s="27">
        <v>19</v>
      </c>
      <c r="M61" s="27">
        <v>19</v>
      </c>
      <c r="N61" s="27">
        <v>19</v>
      </c>
      <c r="O61" s="27">
        <v>19</v>
      </c>
      <c r="P61" s="27">
        <v>19</v>
      </c>
      <c r="Q61" s="27">
        <v>19</v>
      </c>
      <c r="R61" s="27">
        <v>19</v>
      </c>
      <c r="S61" s="27">
        <v>19</v>
      </c>
      <c r="T61" s="27">
        <v>19</v>
      </c>
      <c r="U61" s="27">
        <v>19</v>
      </c>
      <c r="V61" s="27">
        <v>19</v>
      </c>
      <c r="W61" s="27">
        <v>19</v>
      </c>
      <c r="X61" s="27">
        <v>19</v>
      </c>
      <c r="Y61" s="27">
        <v>19</v>
      </c>
      <c r="Z61" s="27">
        <v>19</v>
      </c>
      <c r="AA61" s="27">
        <v>19</v>
      </c>
      <c r="AB61" s="27">
        <v>19</v>
      </c>
      <c r="AC61" s="27">
        <v>442.4</v>
      </c>
    </row>
    <row r="62" spans="1:31">
      <c r="A62" s="27" t="s">
        <v>157</v>
      </c>
      <c r="B62" s="27" t="s">
        <v>129</v>
      </c>
      <c r="C62" s="27" t="s">
        <v>127</v>
      </c>
      <c r="D62" s="27" t="s">
        <v>144</v>
      </c>
      <c r="E62" s="27">
        <v>26</v>
      </c>
      <c r="F62" s="27">
        <v>30</v>
      </c>
      <c r="G62" s="27">
        <v>30</v>
      </c>
      <c r="H62" s="27">
        <v>30</v>
      </c>
      <c r="I62" s="27">
        <v>30</v>
      </c>
      <c r="J62" s="27">
        <v>26</v>
      </c>
      <c r="K62" s="27">
        <v>26</v>
      </c>
      <c r="L62" s="27">
        <v>26</v>
      </c>
      <c r="M62" s="27">
        <v>26</v>
      </c>
      <c r="N62" s="27">
        <v>26</v>
      </c>
      <c r="O62" s="27">
        <v>26</v>
      </c>
      <c r="P62" s="27">
        <v>26</v>
      </c>
      <c r="Q62" s="27">
        <v>26</v>
      </c>
      <c r="R62" s="27">
        <v>26</v>
      </c>
      <c r="S62" s="27">
        <v>26</v>
      </c>
      <c r="T62" s="27">
        <v>26</v>
      </c>
      <c r="U62" s="27">
        <v>26</v>
      </c>
      <c r="V62" s="27">
        <v>26</v>
      </c>
      <c r="W62" s="27">
        <v>26</v>
      </c>
      <c r="X62" s="27">
        <v>26</v>
      </c>
      <c r="Y62" s="27">
        <v>26</v>
      </c>
      <c r="Z62" s="27">
        <v>26</v>
      </c>
      <c r="AA62" s="27">
        <v>26</v>
      </c>
      <c r="AB62" s="27">
        <v>26</v>
      </c>
      <c r="AC62" s="27">
        <v>640</v>
      </c>
      <c r="AD62" s="27">
        <v>4480</v>
      </c>
      <c r="AE62" s="27">
        <v>233600</v>
      </c>
    </row>
    <row r="63" spans="1:31">
      <c r="D63" s="27" t="s">
        <v>159</v>
      </c>
      <c r="E63" s="27">
        <v>26</v>
      </c>
      <c r="F63" s="27">
        <v>30</v>
      </c>
      <c r="G63" s="27">
        <v>30</v>
      </c>
      <c r="H63" s="27">
        <v>30</v>
      </c>
      <c r="I63" s="27">
        <v>30</v>
      </c>
      <c r="J63" s="27">
        <v>26</v>
      </c>
      <c r="K63" s="27">
        <v>26</v>
      </c>
      <c r="L63" s="27">
        <v>26</v>
      </c>
      <c r="M63" s="27">
        <v>26</v>
      </c>
      <c r="N63" s="27">
        <v>26</v>
      </c>
      <c r="O63" s="27">
        <v>26</v>
      </c>
      <c r="P63" s="27">
        <v>26</v>
      </c>
      <c r="Q63" s="27">
        <v>26</v>
      </c>
      <c r="R63" s="27">
        <v>26</v>
      </c>
      <c r="S63" s="27">
        <v>26</v>
      </c>
      <c r="T63" s="27">
        <v>26</v>
      </c>
      <c r="U63" s="27">
        <v>26</v>
      </c>
      <c r="V63" s="27">
        <v>26</v>
      </c>
      <c r="W63" s="27">
        <v>26</v>
      </c>
      <c r="X63" s="27">
        <v>26</v>
      </c>
      <c r="Y63" s="27">
        <v>26</v>
      </c>
      <c r="Z63" s="27">
        <v>26</v>
      </c>
      <c r="AA63" s="27">
        <v>26</v>
      </c>
      <c r="AB63" s="27">
        <v>26</v>
      </c>
      <c r="AC63" s="27">
        <v>640</v>
      </c>
    </row>
    <row r="64" spans="1:31">
      <c r="D64" s="27" t="s">
        <v>147</v>
      </c>
      <c r="E64" s="27">
        <v>30</v>
      </c>
      <c r="F64" s="27">
        <v>30</v>
      </c>
      <c r="G64" s="27">
        <v>30</v>
      </c>
      <c r="H64" s="27">
        <v>30</v>
      </c>
      <c r="I64" s="27">
        <v>30</v>
      </c>
      <c r="J64" s="27">
        <v>30</v>
      </c>
      <c r="K64" s="27">
        <v>30</v>
      </c>
      <c r="L64" s="27">
        <v>30</v>
      </c>
      <c r="M64" s="27">
        <v>30</v>
      </c>
      <c r="N64" s="27">
        <v>30</v>
      </c>
      <c r="O64" s="27">
        <v>30</v>
      </c>
      <c r="P64" s="27">
        <v>30</v>
      </c>
      <c r="Q64" s="27">
        <v>30</v>
      </c>
      <c r="R64" s="27">
        <v>30</v>
      </c>
      <c r="S64" s="27">
        <v>30</v>
      </c>
      <c r="T64" s="27">
        <v>30</v>
      </c>
      <c r="U64" s="27">
        <v>30</v>
      </c>
      <c r="V64" s="27">
        <v>30</v>
      </c>
      <c r="W64" s="27">
        <v>30</v>
      </c>
      <c r="X64" s="27">
        <v>30</v>
      </c>
      <c r="Y64" s="27">
        <v>30</v>
      </c>
      <c r="Z64" s="27">
        <v>30</v>
      </c>
      <c r="AA64" s="27">
        <v>30</v>
      </c>
      <c r="AB64" s="27">
        <v>30</v>
      </c>
      <c r="AC64" s="27">
        <v>720</v>
      </c>
    </row>
    <row r="65" spans="1:31">
      <c r="D65" s="27" t="s">
        <v>153</v>
      </c>
      <c r="E65" s="36">
        <v>26</v>
      </c>
      <c r="F65" s="36">
        <v>30</v>
      </c>
      <c r="G65" s="36">
        <v>30</v>
      </c>
      <c r="H65" s="36">
        <v>30</v>
      </c>
      <c r="I65" s="36">
        <v>30</v>
      </c>
      <c r="J65" s="36">
        <v>26</v>
      </c>
      <c r="K65" s="36">
        <v>26</v>
      </c>
      <c r="L65" s="36">
        <v>26</v>
      </c>
      <c r="M65" s="36">
        <v>26</v>
      </c>
      <c r="N65" s="36">
        <v>26</v>
      </c>
      <c r="O65" s="36">
        <v>26</v>
      </c>
      <c r="P65" s="36">
        <v>26</v>
      </c>
      <c r="Q65" s="36">
        <v>26</v>
      </c>
      <c r="R65" s="36">
        <v>26</v>
      </c>
      <c r="S65" s="36">
        <v>26</v>
      </c>
      <c r="T65" s="36">
        <v>26</v>
      </c>
      <c r="U65" s="36">
        <v>26</v>
      </c>
      <c r="V65" s="36">
        <v>26</v>
      </c>
      <c r="W65" s="36">
        <v>26</v>
      </c>
      <c r="X65" s="36">
        <v>26</v>
      </c>
      <c r="Y65" s="36">
        <v>26</v>
      </c>
      <c r="Z65" s="36">
        <v>26</v>
      </c>
      <c r="AA65" s="36">
        <v>26</v>
      </c>
      <c r="AB65" s="36">
        <v>26</v>
      </c>
      <c r="AC65" s="27">
        <v>640</v>
      </c>
    </row>
    <row r="66" spans="1:31">
      <c r="A66" s="27" t="s">
        <v>267</v>
      </c>
      <c r="B66" s="27" t="s">
        <v>268</v>
      </c>
      <c r="C66" s="27" t="s">
        <v>127</v>
      </c>
      <c r="D66" s="27" t="s">
        <v>144</v>
      </c>
      <c r="E66" s="36">
        <v>50</v>
      </c>
      <c r="F66" s="36">
        <v>50</v>
      </c>
      <c r="G66" s="36">
        <v>50</v>
      </c>
      <c r="H66" s="36">
        <v>50</v>
      </c>
      <c r="I66" s="36">
        <v>50</v>
      </c>
      <c r="J66" s="36">
        <v>50</v>
      </c>
      <c r="K66" s="36">
        <v>50</v>
      </c>
      <c r="L66" s="36">
        <v>50</v>
      </c>
      <c r="M66" s="36">
        <v>50</v>
      </c>
      <c r="N66" s="36">
        <v>50</v>
      </c>
      <c r="O66" s="36">
        <v>50</v>
      </c>
      <c r="P66" s="36">
        <v>50</v>
      </c>
      <c r="Q66" s="36">
        <v>50</v>
      </c>
      <c r="R66" s="36">
        <v>50</v>
      </c>
      <c r="S66" s="36">
        <v>50</v>
      </c>
      <c r="T66" s="36">
        <v>50</v>
      </c>
      <c r="U66" s="36">
        <v>50</v>
      </c>
      <c r="V66" s="36">
        <v>50</v>
      </c>
      <c r="W66" s="36">
        <v>50</v>
      </c>
      <c r="X66" s="36">
        <v>50</v>
      </c>
      <c r="Y66" s="36">
        <v>50</v>
      </c>
      <c r="Z66" s="36">
        <v>50</v>
      </c>
      <c r="AA66" s="36">
        <v>50</v>
      </c>
      <c r="AB66" s="36">
        <v>50</v>
      </c>
      <c r="AC66" s="27">
        <v>1200</v>
      </c>
      <c r="AD66" s="27">
        <v>8400</v>
      </c>
      <c r="AE66" s="27">
        <v>438000</v>
      </c>
    </row>
    <row r="67" spans="1:31">
      <c r="D67" s="27" t="s">
        <v>152</v>
      </c>
      <c r="E67" s="36">
        <v>50</v>
      </c>
      <c r="F67" s="36">
        <v>50</v>
      </c>
      <c r="G67" s="36">
        <v>50</v>
      </c>
      <c r="H67" s="36">
        <v>50</v>
      </c>
      <c r="I67" s="36">
        <v>50</v>
      </c>
      <c r="J67" s="36">
        <v>50</v>
      </c>
      <c r="K67" s="36">
        <v>50</v>
      </c>
      <c r="L67" s="36">
        <v>50</v>
      </c>
      <c r="M67" s="36">
        <v>50</v>
      </c>
      <c r="N67" s="36">
        <v>50</v>
      </c>
      <c r="O67" s="36">
        <v>50</v>
      </c>
      <c r="P67" s="36">
        <v>50</v>
      </c>
      <c r="Q67" s="36">
        <v>50</v>
      </c>
      <c r="R67" s="36">
        <v>50</v>
      </c>
      <c r="S67" s="36">
        <v>50</v>
      </c>
      <c r="T67" s="36">
        <v>50</v>
      </c>
      <c r="U67" s="36">
        <v>50</v>
      </c>
      <c r="V67" s="36">
        <v>50</v>
      </c>
      <c r="W67" s="36">
        <v>50</v>
      </c>
      <c r="X67" s="36">
        <v>50</v>
      </c>
      <c r="Y67" s="36">
        <v>50</v>
      </c>
      <c r="Z67" s="36">
        <v>50</v>
      </c>
      <c r="AA67" s="36">
        <v>50</v>
      </c>
      <c r="AB67" s="36">
        <v>50</v>
      </c>
      <c r="AC67" s="27">
        <v>1200</v>
      </c>
    </row>
    <row r="68" spans="1:31">
      <c r="D68" s="27" t="s">
        <v>153</v>
      </c>
      <c r="E68" s="36">
        <v>50</v>
      </c>
      <c r="F68" s="36">
        <v>50</v>
      </c>
      <c r="G68" s="36">
        <v>50</v>
      </c>
      <c r="H68" s="36">
        <v>50</v>
      </c>
      <c r="I68" s="36">
        <v>50</v>
      </c>
      <c r="J68" s="36">
        <v>50</v>
      </c>
      <c r="K68" s="36">
        <v>50</v>
      </c>
      <c r="L68" s="36">
        <v>50</v>
      </c>
      <c r="M68" s="36">
        <v>50</v>
      </c>
      <c r="N68" s="36">
        <v>50</v>
      </c>
      <c r="O68" s="36">
        <v>50</v>
      </c>
      <c r="P68" s="36">
        <v>50</v>
      </c>
      <c r="Q68" s="36">
        <v>50</v>
      </c>
      <c r="R68" s="36">
        <v>50</v>
      </c>
      <c r="S68" s="36">
        <v>50</v>
      </c>
      <c r="T68" s="36">
        <v>50</v>
      </c>
      <c r="U68" s="36">
        <v>50</v>
      </c>
      <c r="V68" s="36">
        <v>50</v>
      </c>
      <c r="W68" s="36">
        <v>50</v>
      </c>
      <c r="X68" s="36">
        <v>50</v>
      </c>
      <c r="Y68" s="36">
        <v>50</v>
      </c>
      <c r="Z68" s="36">
        <v>50</v>
      </c>
      <c r="AA68" s="36">
        <v>50</v>
      </c>
      <c r="AB68" s="36">
        <v>50</v>
      </c>
      <c r="AC68" s="27">
        <v>1200</v>
      </c>
    </row>
    <row r="69" spans="1:31">
      <c r="A69" s="27" t="s">
        <v>654</v>
      </c>
      <c r="B69" s="27" t="s">
        <v>268</v>
      </c>
      <c r="C69" s="27" t="s">
        <v>127</v>
      </c>
      <c r="D69" s="27" t="s">
        <v>128</v>
      </c>
      <c r="E69" s="36">
        <v>30</v>
      </c>
      <c r="F69" s="36">
        <v>30</v>
      </c>
      <c r="G69" s="36">
        <v>30</v>
      </c>
      <c r="H69" s="36">
        <v>30</v>
      </c>
      <c r="I69" s="36">
        <v>30</v>
      </c>
      <c r="J69" s="36">
        <v>30</v>
      </c>
      <c r="K69" s="36">
        <v>30</v>
      </c>
      <c r="L69" s="36">
        <v>30</v>
      </c>
      <c r="M69" s="36">
        <v>30</v>
      </c>
      <c r="N69" s="36">
        <v>30</v>
      </c>
      <c r="O69" s="36">
        <v>30</v>
      </c>
      <c r="P69" s="36">
        <v>30</v>
      </c>
      <c r="Q69" s="36">
        <v>30</v>
      </c>
      <c r="R69" s="36">
        <v>30</v>
      </c>
      <c r="S69" s="36">
        <v>30</v>
      </c>
      <c r="T69" s="36">
        <v>30</v>
      </c>
      <c r="U69" s="36">
        <v>30</v>
      </c>
      <c r="V69" s="36">
        <v>30</v>
      </c>
      <c r="W69" s="36">
        <v>30</v>
      </c>
      <c r="X69" s="36">
        <v>30</v>
      </c>
      <c r="Y69" s="36">
        <v>30</v>
      </c>
      <c r="Z69" s="36">
        <v>30</v>
      </c>
      <c r="AA69" s="36">
        <v>30</v>
      </c>
      <c r="AB69" s="36">
        <v>30</v>
      </c>
      <c r="AC69" s="27">
        <v>720</v>
      </c>
      <c r="AD69" s="27">
        <v>5040</v>
      </c>
      <c r="AE69" s="27">
        <v>262800</v>
      </c>
    </row>
    <row r="70" spans="1:31">
      <c r="A70" s="27" t="s">
        <v>655</v>
      </c>
      <c r="B70" s="27" t="s">
        <v>268</v>
      </c>
      <c r="C70" s="27" t="s">
        <v>127</v>
      </c>
      <c r="D70" s="27" t="s">
        <v>128</v>
      </c>
      <c r="E70" s="27">
        <v>60</v>
      </c>
      <c r="F70" s="27">
        <v>60</v>
      </c>
      <c r="G70" s="27">
        <v>60</v>
      </c>
      <c r="H70" s="27">
        <v>60</v>
      </c>
      <c r="I70" s="27">
        <v>60</v>
      </c>
      <c r="J70" s="27">
        <v>60</v>
      </c>
      <c r="K70" s="27">
        <v>60</v>
      </c>
      <c r="L70" s="27">
        <v>60</v>
      </c>
      <c r="M70" s="27">
        <v>60</v>
      </c>
      <c r="N70" s="27">
        <v>60</v>
      </c>
      <c r="O70" s="27">
        <v>60</v>
      </c>
      <c r="P70" s="27">
        <v>60</v>
      </c>
      <c r="Q70" s="27">
        <v>60</v>
      </c>
      <c r="R70" s="27">
        <v>60</v>
      </c>
      <c r="S70" s="27">
        <v>60</v>
      </c>
      <c r="T70" s="27">
        <v>60</v>
      </c>
      <c r="U70" s="27">
        <v>60</v>
      </c>
      <c r="V70" s="27">
        <v>60</v>
      </c>
      <c r="W70" s="27">
        <v>60</v>
      </c>
      <c r="X70" s="27">
        <v>60</v>
      </c>
      <c r="Y70" s="27">
        <v>60</v>
      </c>
      <c r="Z70" s="27">
        <v>60</v>
      </c>
      <c r="AA70" s="27">
        <v>60</v>
      </c>
      <c r="AB70" s="27">
        <v>60</v>
      </c>
      <c r="AC70" s="27">
        <v>1440</v>
      </c>
      <c r="AD70" s="27">
        <v>10080</v>
      </c>
      <c r="AE70" s="27">
        <v>525600</v>
      </c>
    </row>
    <row r="71" spans="1:31">
      <c r="A71" s="27" t="s">
        <v>150</v>
      </c>
      <c r="B71" s="27" t="s">
        <v>126</v>
      </c>
      <c r="C71" s="27" t="s">
        <v>127</v>
      </c>
      <c r="D71" s="27" t="s">
        <v>144</v>
      </c>
      <c r="E71" s="27">
        <v>1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1</v>
      </c>
      <c r="L71" s="27">
        <v>1</v>
      </c>
      <c r="M71" s="27">
        <v>1</v>
      </c>
      <c r="N71" s="27">
        <v>1</v>
      </c>
      <c r="O71" s="27">
        <v>1</v>
      </c>
      <c r="P71" s="27">
        <v>1</v>
      </c>
      <c r="Q71" s="27">
        <v>1</v>
      </c>
      <c r="R71" s="27">
        <v>1</v>
      </c>
      <c r="S71" s="27">
        <v>1</v>
      </c>
      <c r="T71" s="27">
        <v>1</v>
      </c>
      <c r="U71" s="27">
        <v>1</v>
      </c>
      <c r="V71" s="27">
        <v>1</v>
      </c>
      <c r="W71" s="27">
        <v>1</v>
      </c>
      <c r="X71" s="27">
        <v>1</v>
      </c>
      <c r="Y71" s="27">
        <v>1</v>
      </c>
      <c r="Z71" s="27">
        <v>1</v>
      </c>
      <c r="AA71" s="27">
        <v>1</v>
      </c>
      <c r="AB71" s="27">
        <v>1</v>
      </c>
      <c r="AC71" s="27">
        <v>19</v>
      </c>
      <c r="AD71" s="27">
        <v>133</v>
      </c>
      <c r="AE71" s="27">
        <v>6935</v>
      </c>
    </row>
    <row r="72" spans="1:31">
      <c r="D72" s="27" t="s">
        <v>159</v>
      </c>
      <c r="E72" s="27">
        <v>1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1</v>
      </c>
      <c r="L72" s="27">
        <v>1</v>
      </c>
      <c r="M72" s="27">
        <v>1</v>
      </c>
      <c r="N72" s="27">
        <v>1</v>
      </c>
      <c r="O72" s="27">
        <v>1</v>
      </c>
      <c r="P72" s="27">
        <v>1</v>
      </c>
      <c r="Q72" s="27">
        <v>1</v>
      </c>
      <c r="R72" s="27">
        <v>1</v>
      </c>
      <c r="S72" s="27">
        <v>1</v>
      </c>
      <c r="T72" s="27">
        <v>1</v>
      </c>
      <c r="U72" s="27">
        <v>1</v>
      </c>
      <c r="V72" s="27">
        <v>1</v>
      </c>
      <c r="W72" s="27">
        <v>1</v>
      </c>
      <c r="X72" s="27">
        <v>1</v>
      </c>
      <c r="Y72" s="27">
        <v>1</v>
      </c>
      <c r="Z72" s="27">
        <v>1</v>
      </c>
      <c r="AA72" s="27">
        <v>1</v>
      </c>
      <c r="AB72" s="27">
        <v>1</v>
      </c>
      <c r="AC72" s="27">
        <v>19</v>
      </c>
    </row>
    <row r="73" spans="1:31">
      <c r="D73" s="27" t="s">
        <v>147</v>
      </c>
      <c r="E73" s="27">
        <v>1</v>
      </c>
      <c r="F73" s="27">
        <v>1</v>
      </c>
      <c r="G73" s="27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>
        <v>1</v>
      </c>
      <c r="P73" s="27">
        <v>1</v>
      </c>
      <c r="Q73" s="27">
        <v>1</v>
      </c>
      <c r="R73" s="27">
        <v>1</v>
      </c>
      <c r="S73" s="27">
        <v>1</v>
      </c>
      <c r="T73" s="27">
        <v>1</v>
      </c>
      <c r="U73" s="27">
        <v>1</v>
      </c>
      <c r="V73" s="27">
        <v>1</v>
      </c>
      <c r="W73" s="27">
        <v>1</v>
      </c>
      <c r="X73" s="27">
        <v>1</v>
      </c>
      <c r="Y73" s="27">
        <v>1</v>
      </c>
      <c r="Z73" s="27">
        <v>1</v>
      </c>
      <c r="AA73" s="27">
        <v>1</v>
      </c>
      <c r="AB73" s="27">
        <v>1</v>
      </c>
      <c r="AC73" s="27">
        <v>24</v>
      </c>
    </row>
    <row r="74" spans="1:31">
      <c r="D74" s="27" t="s">
        <v>153</v>
      </c>
      <c r="E74" s="27">
        <v>1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1</v>
      </c>
      <c r="L74" s="27">
        <v>1</v>
      </c>
      <c r="M74" s="27">
        <v>1</v>
      </c>
      <c r="N74" s="27">
        <v>1</v>
      </c>
      <c r="O74" s="27">
        <v>1</v>
      </c>
      <c r="P74" s="27">
        <v>1</v>
      </c>
      <c r="Q74" s="27">
        <v>1</v>
      </c>
      <c r="R74" s="27">
        <v>1</v>
      </c>
      <c r="S74" s="27">
        <v>1</v>
      </c>
      <c r="T74" s="27">
        <v>1</v>
      </c>
      <c r="U74" s="27">
        <v>1</v>
      </c>
      <c r="V74" s="27">
        <v>1</v>
      </c>
      <c r="W74" s="27">
        <v>1</v>
      </c>
      <c r="X74" s="27">
        <v>1</v>
      </c>
      <c r="Y74" s="27">
        <v>1</v>
      </c>
      <c r="Z74" s="27">
        <v>1</v>
      </c>
      <c r="AA74" s="27">
        <v>1</v>
      </c>
      <c r="AB74" s="27">
        <v>1</v>
      </c>
      <c r="AC74" s="27">
        <v>19</v>
      </c>
    </row>
    <row r="75" spans="1:31" ht="12.75">
      <c r="A75" s="37" t="s">
        <v>149</v>
      </c>
      <c r="B75" s="27" t="s">
        <v>126</v>
      </c>
      <c r="C75" s="27" t="s">
        <v>127</v>
      </c>
      <c r="D75" s="27" t="s">
        <v>128</v>
      </c>
      <c r="E75" s="27">
        <v>1</v>
      </c>
      <c r="F75" s="27">
        <v>1</v>
      </c>
      <c r="G75" s="27">
        <v>1</v>
      </c>
      <c r="H75" s="27">
        <v>1</v>
      </c>
      <c r="I75" s="27">
        <v>1</v>
      </c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>
        <v>1</v>
      </c>
      <c r="P75" s="27">
        <v>1</v>
      </c>
      <c r="Q75" s="27">
        <v>1</v>
      </c>
      <c r="R75" s="27">
        <v>1</v>
      </c>
      <c r="S75" s="27">
        <v>1</v>
      </c>
      <c r="T75" s="27">
        <v>1</v>
      </c>
      <c r="U75" s="27">
        <v>1</v>
      </c>
      <c r="V75" s="27">
        <v>1</v>
      </c>
      <c r="W75" s="27">
        <v>1</v>
      </c>
      <c r="X75" s="27">
        <v>1</v>
      </c>
      <c r="Y75" s="27">
        <v>1</v>
      </c>
      <c r="Z75" s="27">
        <v>1</v>
      </c>
      <c r="AA75" s="27">
        <v>1</v>
      </c>
      <c r="AB75" s="27">
        <v>1</v>
      </c>
      <c r="AC75" s="27">
        <v>24</v>
      </c>
      <c r="AD75" s="27">
        <v>168</v>
      </c>
      <c r="AE75" s="27">
        <v>8760</v>
      </c>
    </row>
    <row r="76" spans="1:31">
      <c r="A76" s="27" t="s">
        <v>269</v>
      </c>
      <c r="B76" s="27" t="s">
        <v>131</v>
      </c>
      <c r="C76" s="27" t="s">
        <v>127</v>
      </c>
      <c r="D76" s="27" t="s">
        <v>144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0.06</v>
      </c>
      <c r="L76" s="27">
        <v>0.06</v>
      </c>
      <c r="M76" s="27">
        <v>0.06</v>
      </c>
      <c r="N76" s="27">
        <v>0.06</v>
      </c>
      <c r="O76" s="27">
        <v>0.06</v>
      </c>
      <c r="P76" s="27">
        <v>0.06</v>
      </c>
      <c r="Q76" s="27">
        <v>0.06</v>
      </c>
      <c r="R76" s="27">
        <v>0.06</v>
      </c>
      <c r="S76" s="27">
        <v>0.06</v>
      </c>
      <c r="T76" s="27">
        <v>0.06</v>
      </c>
      <c r="U76" s="27">
        <v>0.06</v>
      </c>
      <c r="V76" s="27">
        <v>0.06</v>
      </c>
      <c r="W76" s="27">
        <v>0.06</v>
      </c>
      <c r="X76" s="27">
        <v>0.06</v>
      </c>
      <c r="Y76" s="27">
        <v>0.06</v>
      </c>
      <c r="Z76" s="27">
        <v>0.06</v>
      </c>
      <c r="AA76" s="27">
        <v>0.06</v>
      </c>
      <c r="AB76" s="27">
        <v>0.06</v>
      </c>
      <c r="AC76" s="27">
        <v>1.08</v>
      </c>
      <c r="AD76" s="27">
        <v>7.56</v>
      </c>
      <c r="AE76" s="27">
        <v>394.2</v>
      </c>
    </row>
    <row r="77" spans="1:31">
      <c r="D77" s="27" t="s">
        <v>159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0.06</v>
      </c>
      <c r="L77" s="27">
        <v>0.06</v>
      </c>
      <c r="M77" s="27">
        <v>0.06</v>
      </c>
      <c r="N77" s="27">
        <v>0.06</v>
      </c>
      <c r="O77" s="27">
        <v>0.06</v>
      </c>
      <c r="P77" s="27">
        <v>0.06</v>
      </c>
      <c r="Q77" s="27">
        <v>0.06</v>
      </c>
      <c r="R77" s="27">
        <v>0.06</v>
      </c>
      <c r="S77" s="27">
        <v>0.06</v>
      </c>
      <c r="T77" s="27">
        <v>0.06</v>
      </c>
      <c r="U77" s="27">
        <v>0.06</v>
      </c>
      <c r="V77" s="27">
        <v>0.06</v>
      </c>
      <c r="W77" s="27">
        <v>0.06</v>
      </c>
      <c r="X77" s="27">
        <v>0.06</v>
      </c>
      <c r="Y77" s="27">
        <v>0.06</v>
      </c>
      <c r="Z77" s="27">
        <v>0.06</v>
      </c>
      <c r="AA77" s="27">
        <v>0.06</v>
      </c>
      <c r="AB77" s="27">
        <v>0.06</v>
      </c>
      <c r="AC77" s="27">
        <v>1.08</v>
      </c>
    </row>
    <row r="78" spans="1:31">
      <c r="D78" s="27" t="s">
        <v>147</v>
      </c>
      <c r="E78" s="27">
        <v>0.06</v>
      </c>
      <c r="F78" s="27">
        <v>0.06</v>
      </c>
      <c r="G78" s="27">
        <v>0.06</v>
      </c>
      <c r="H78" s="27">
        <v>0.06</v>
      </c>
      <c r="I78" s="27">
        <v>0.06</v>
      </c>
      <c r="J78" s="27">
        <v>0.06</v>
      </c>
      <c r="K78" s="27">
        <v>0.06</v>
      </c>
      <c r="L78" s="27">
        <v>0.06</v>
      </c>
      <c r="M78" s="27">
        <v>0.06</v>
      </c>
      <c r="N78" s="27">
        <v>0.06</v>
      </c>
      <c r="O78" s="27">
        <v>0.06</v>
      </c>
      <c r="P78" s="27">
        <v>0.06</v>
      </c>
      <c r="Q78" s="27">
        <v>0.06</v>
      </c>
      <c r="R78" s="27">
        <v>0.06</v>
      </c>
      <c r="S78" s="27">
        <v>0.06</v>
      </c>
      <c r="T78" s="27">
        <v>0.06</v>
      </c>
      <c r="U78" s="27">
        <v>0.06</v>
      </c>
      <c r="V78" s="27">
        <v>0.06</v>
      </c>
      <c r="W78" s="27">
        <v>0.06</v>
      </c>
      <c r="X78" s="27">
        <v>0.06</v>
      </c>
      <c r="Y78" s="27">
        <v>0.06</v>
      </c>
      <c r="Z78" s="27">
        <v>0.06</v>
      </c>
      <c r="AA78" s="27">
        <v>0.06</v>
      </c>
      <c r="AB78" s="27">
        <v>0.06</v>
      </c>
      <c r="AC78" s="27">
        <v>1.44</v>
      </c>
    </row>
    <row r="79" spans="1:31">
      <c r="D79" s="27" t="s">
        <v>153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0.06</v>
      </c>
      <c r="L79" s="27">
        <v>0.06</v>
      </c>
      <c r="M79" s="27">
        <v>0.06</v>
      </c>
      <c r="N79" s="27">
        <v>0.06</v>
      </c>
      <c r="O79" s="27">
        <v>0.06</v>
      </c>
      <c r="P79" s="27">
        <v>0.06</v>
      </c>
      <c r="Q79" s="27">
        <v>0.06</v>
      </c>
      <c r="R79" s="27">
        <v>0.06</v>
      </c>
      <c r="S79" s="27">
        <v>0.06</v>
      </c>
      <c r="T79" s="27">
        <v>0.06</v>
      </c>
      <c r="U79" s="27">
        <v>0.06</v>
      </c>
      <c r="V79" s="27">
        <v>0.06</v>
      </c>
      <c r="W79" s="27">
        <v>0.06</v>
      </c>
      <c r="X79" s="27">
        <v>0.06</v>
      </c>
      <c r="Y79" s="27">
        <v>0.06</v>
      </c>
      <c r="Z79" s="27">
        <v>0.06</v>
      </c>
      <c r="AA79" s="27">
        <v>0.06</v>
      </c>
      <c r="AB79" s="27">
        <v>0.06</v>
      </c>
      <c r="AC79" s="27">
        <v>1.08</v>
      </c>
    </row>
    <row r="80" spans="1:31">
      <c r="A80" s="27" t="s">
        <v>270</v>
      </c>
      <c r="B80" s="27" t="s">
        <v>131</v>
      </c>
      <c r="C80" s="27" t="s">
        <v>127</v>
      </c>
      <c r="D80" s="27" t="s">
        <v>144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0.65</v>
      </c>
      <c r="L80" s="27">
        <v>0.65</v>
      </c>
      <c r="M80" s="27">
        <v>0.65</v>
      </c>
      <c r="N80" s="27">
        <v>0.65</v>
      </c>
      <c r="O80" s="27">
        <v>0.65</v>
      </c>
      <c r="P80" s="27">
        <v>0.65</v>
      </c>
      <c r="Q80" s="27">
        <v>0.65</v>
      </c>
      <c r="R80" s="27">
        <v>0.65</v>
      </c>
      <c r="S80" s="27">
        <v>0.65</v>
      </c>
      <c r="T80" s="27">
        <v>0.65</v>
      </c>
      <c r="U80" s="27">
        <v>0.65</v>
      </c>
      <c r="V80" s="27">
        <v>0.65</v>
      </c>
      <c r="W80" s="27">
        <v>0.65</v>
      </c>
      <c r="X80" s="27">
        <v>0.65</v>
      </c>
      <c r="Y80" s="27">
        <v>0.65</v>
      </c>
      <c r="Z80" s="27">
        <v>0.65</v>
      </c>
      <c r="AA80" s="27">
        <v>0.65</v>
      </c>
      <c r="AB80" s="27">
        <v>0.65</v>
      </c>
      <c r="AC80" s="27">
        <v>11.7</v>
      </c>
      <c r="AD80" s="27">
        <v>81.900000000000006</v>
      </c>
      <c r="AE80" s="27">
        <v>4270.5</v>
      </c>
    </row>
    <row r="81" spans="1:31">
      <c r="D81" s="27" t="s">
        <v>159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0.65</v>
      </c>
      <c r="L81" s="27">
        <v>0.65</v>
      </c>
      <c r="M81" s="27">
        <v>0.65</v>
      </c>
      <c r="N81" s="27">
        <v>0.65</v>
      </c>
      <c r="O81" s="27">
        <v>0.65</v>
      </c>
      <c r="P81" s="27">
        <v>0.65</v>
      </c>
      <c r="Q81" s="27">
        <v>0.65</v>
      </c>
      <c r="R81" s="27">
        <v>0.65</v>
      </c>
      <c r="S81" s="27">
        <v>0.65</v>
      </c>
      <c r="T81" s="27">
        <v>0.65</v>
      </c>
      <c r="U81" s="27">
        <v>0.65</v>
      </c>
      <c r="V81" s="27">
        <v>0.65</v>
      </c>
      <c r="W81" s="27">
        <v>0.65</v>
      </c>
      <c r="X81" s="27">
        <v>0.65</v>
      </c>
      <c r="Y81" s="27">
        <v>0.65</v>
      </c>
      <c r="Z81" s="27">
        <v>0.65</v>
      </c>
      <c r="AA81" s="27">
        <v>0.65</v>
      </c>
      <c r="AB81" s="27">
        <v>0.65</v>
      </c>
      <c r="AC81" s="27">
        <v>11.7</v>
      </c>
    </row>
    <row r="82" spans="1:31">
      <c r="D82" s="27" t="s">
        <v>147</v>
      </c>
      <c r="E82" s="27">
        <v>0.65</v>
      </c>
      <c r="F82" s="27">
        <v>0.65</v>
      </c>
      <c r="G82" s="27">
        <v>0.65</v>
      </c>
      <c r="H82" s="27">
        <v>0.65</v>
      </c>
      <c r="I82" s="27">
        <v>0.65</v>
      </c>
      <c r="J82" s="27">
        <v>0.65</v>
      </c>
      <c r="K82" s="27">
        <v>0.65</v>
      </c>
      <c r="L82" s="27">
        <v>0.65</v>
      </c>
      <c r="M82" s="27">
        <v>0.65</v>
      </c>
      <c r="N82" s="27">
        <v>0.65</v>
      </c>
      <c r="O82" s="27">
        <v>0.65</v>
      </c>
      <c r="P82" s="27">
        <v>0.65</v>
      </c>
      <c r="Q82" s="27">
        <v>0.65</v>
      </c>
      <c r="R82" s="27">
        <v>0.65</v>
      </c>
      <c r="S82" s="27">
        <v>0.65</v>
      </c>
      <c r="T82" s="27">
        <v>0.65</v>
      </c>
      <c r="U82" s="27">
        <v>0.65</v>
      </c>
      <c r="V82" s="27">
        <v>0.65</v>
      </c>
      <c r="W82" s="27">
        <v>0.65</v>
      </c>
      <c r="X82" s="27">
        <v>0.65</v>
      </c>
      <c r="Y82" s="27">
        <v>0.65</v>
      </c>
      <c r="Z82" s="27">
        <v>0.65</v>
      </c>
      <c r="AA82" s="27">
        <v>0.65</v>
      </c>
      <c r="AB82" s="27">
        <v>0.65</v>
      </c>
      <c r="AC82" s="27">
        <v>15.6</v>
      </c>
    </row>
    <row r="83" spans="1:31">
      <c r="D83" s="27" t="s">
        <v>153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0.65</v>
      </c>
      <c r="L83" s="27">
        <v>0.65</v>
      </c>
      <c r="M83" s="27">
        <v>0.65</v>
      </c>
      <c r="N83" s="27">
        <v>0.65</v>
      </c>
      <c r="O83" s="27">
        <v>0.65</v>
      </c>
      <c r="P83" s="27">
        <v>0.65</v>
      </c>
      <c r="Q83" s="27">
        <v>0.65</v>
      </c>
      <c r="R83" s="27">
        <v>0.65</v>
      </c>
      <c r="S83" s="27">
        <v>0.65</v>
      </c>
      <c r="T83" s="27">
        <v>0.65</v>
      </c>
      <c r="U83" s="27">
        <v>0.65</v>
      </c>
      <c r="V83" s="27">
        <v>0.65</v>
      </c>
      <c r="W83" s="27">
        <v>0.65</v>
      </c>
      <c r="X83" s="27">
        <v>0.65</v>
      </c>
      <c r="Y83" s="27">
        <v>0.65</v>
      </c>
      <c r="Z83" s="27">
        <v>0.65</v>
      </c>
      <c r="AA83" s="27">
        <v>0.65</v>
      </c>
      <c r="AB83" s="27">
        <v>0.65</v>
      </c>
      <c r="AC83" s="27">
        <v>11.7</v>
      </c>
    </row>
    <row r="84" spans="1:31">
      <c r="A84" s="27" t="s">
        <v>141</v>
      </c>
      <c r="B84" s="27" t="s">
        <v>142</v>
      </c>
      <c r="C84" s="27" t="s">
        <v>127</v>
      </c>
      <c r="D84" s="27" t="s">
        <v>128</v>
      </c>
      <c r="E84" s="27">
        <v>4</v>
      </c>
      <c r="F84" s="27">
        <v>4</v>
      </c>
      <c r="G84" s="27">
        <v>4</v>
      </c>
      <c r="H84" s="27">
        <v>4</v>
      </c>
      <c r="I84" s="27">
        <v>4</v>
      </c>
      <c r="J84" s="27">
        <v>4</v>
      </c>
      <c r="K84" s="27">
        <v>4</v>
      </c>
      <c r="L84" s="27">
        <v>4</v>
      </c>
      <c r="M84" s="27">
        <v>4</v>
      </c>
      <c r="N84" s="27">
        <v>4</v>
      </c>
      <c r="O84" s="27">
        <v>4</v>
      </c>
      <c r="P84" s="27">
        <v>4</v>
      </c>
      <c r="Q84" s="27">
        <v>4</v>
      </c>
      <c r="R84" s="27">
        <v>4</v>
      </c>
      <c r="S84" s="27">
        <v>4</v>
      </c>
      <c r="T84" s="27">
        <v>4</v>
      </c>
      <c r="U84" s="27">
        <v>4</v>
      </c>
      <c r="V84" s="27">
        <v>4</v>
      </c>
      <c r="W84" s="27">
        <v>4</v>
      </c>
      <c r="X84" s="27">
        <v>4</v>
      </c>
      <c r="Y84" s="27">
        <v>4</v>
      </c>
      <c r="Z84" s="27">
        <v>4</v>
      </c>
      <c r="AA84" s="27">
        <v>4</v>
      </c>
      <c r="AB84" s="27">
        <v>4</v>
      </c>
      <c r="AC84" s="27">
        <v>96</v>
      </c>
      <c r="AD84" s="27">
        <v>672</v>
      </c>
      <c r="AE84" s="27">
        <v>35040</v>
      </c>
    </row>
    <row r="85" spans="1:31">
      <c r="A85" s="27" t="s">
        <v>271</v>
      </c>
      <c r="B85" s="27" t="s">
        <v>129</v>
      </c>
      <c r="C85" s="27" t="s">
        <v>272</v>
      </c>
      <c r="D85" s="27" t="s">
        <v>128</v>
      </c>
      <c r="E85" s="27">
        <v>13</v>
      </c>
      <c r="F85" s="27">
        <v>13</v>
      </c>
      <c r="G85" s="27">
        <v>13</v>
      </c>
      <c r="H85" s="27">
        <v>13</v>
      </c>
      <c r="I85" s="27">
        <v>13</v>
      </c>
      <c r="J85" s="27">
        <v>13</v>
      </c>
      <c r="K85" s="27">
        <v>13</v>
      </c>
      <c r="L85" s="27">
        <v>13</v>
      </c>
      <c r="M85" s="27">
        <v>13</v>
      </c>
      <c r="N85" s="27">
        <v>13</v>
      </c>
      <c r="O85" s="27">
        <v>13</v>
      </c>
      <c r="P85" s="27">
        <v>13</v>
      </c>
      <c r="Q85" s="27">
        <v>13</v>
      </c>
      <c r="R85" s="27">
        <v>13</v>
      </c>
      <c r="S85" s="27">
        <v>13</v>
      </c>
      <c r="T85" s="27">
        <v>13</v>
      </c>
      <c r="U85" s="27">
        <v>13</v>
      </c>
      <c r="V85" s="27">
        <v>13</v>
      </c>
      <c r="W85" s="27">
        <v>13</v>
      </c>
      <c r="X85" s="27">
        <v>13</v>
      </c>
      <c r="Y85" s="27">
        <v>13</v>
      </c>
      <c r="Z85" s="27">
        <v>13</v>
      </c>
      <c r="AA85" s="27">
        <v>13</v>
      </c>
      <c r="AB85" s="27">
        <v>13</v>
      </c>
      <c r="AC85" s="27">
        <v>312</v>
      </c>
      <c r="AD85" s="27">
        <v>2184</v>
      </c>
      <c r="AE85" s="27">
        <v>113880</v>
      </c>
    </row>
    <row r="86" spans="1:31">
      <c r="C86" s="27" t="s">
        <v>273</v>
      </c>
      <c r="D86" s="27" t="s">
        <v>128</v>
      </c>
      <c r="E86" s="27">
        <v>13</v>
      </c>
      <c r="F86" s="27">
        <v>13</v>
      </c>
      <c r="G86" s="27">
        <v>13</v>
      </c>
      <c r="H86" s="27">
        <v>13</v>
      </c>
      <c r="I86" s="27">
        <v>13</v>
      </c>
      <c r="J86" s="27">
        <v>13</v>
      </c>
      <c r="K86" s="27">
        <v>13</v>
      </c>
      <c r="L86" s="27">
        <v>13</v>
      </c>
      <c r="M86" s="27">
        <v>13</v>
      </c>
      <c r="N86" s="27">
        <v>13</v>
      </c>
      <c r="O86" s="27">
        <v>13</v>
      </c>
      <c r="P86" s="27">
        <v>13</v>
      </c>
      <c r="Q86" s="27">
        <v>13</v>
      </c>
      <c r="R86" s="27">
        <v>13</v>
      </c>
      <c r="S86" s="27">
        <v>13</v>
      </c>
      <c r="T86" s="27">
        <v>13</v>
      </c>
      <c r="U86" s="27">
        <v>13</v>
      </c>
      <c r="V86" s="27">
        <v>13</v>
      </c>
      <c r="W86" s="27">
        <v>13</v>
      </c>
      <c r="X86" s="27">
        <v>13</v>
      </c>
      <c r="Y86" s="27">
        <v>13</v>
      </c>
      <c r="Z86" s="27">
        <v>13</v>
      </c>
      <c r="AA86" s="27">
        <v>13</v>
      </c>
      <c r="AB86" s="27">
        <v>13</v>
      </c>
      <c r="AC86" s="27">
        <v>312</v>
      </c>
      <c r="AD86" s="27">
        <v>2184</v>
      </c>
    </row>
    <row r="87" spans="1:31">
      <c r="C87" s="27" t="s">
        <v>127</v>
      </c>
      <c r="D87" s="27" t="s">
        <v>128</v>
      </c>
      <c r="E87" s="27">
        <v>13</v>
      </c>
      <c r="F87" s="27">
        <v>13</v>
      </c>
      <c r="G87" s="27">
        <v>13</v>
      </c>
      <c r="H87" s="27">
        <v>13</v>
      </c>
      <c r="I87" s="27">
        <v>13</v>
      </c>
      <c r="J87" s="27">
        <v>13</v>
      </c>
      <c r="K87" s="27">
        <v>13</v>
      </c>
      <c r="L87" s="27">
        <v>13</v>
      </c>
      <c r="M87" s="27">
        <v>13</v>
      </c>
      <c r="N87" s="27">
        <v>13</v>
      </c>
      <c r="O87" s="27">
        <v>13</v>
      </c>
      <c r="P87" s="27">
        <v>13</v>
      </c>
      <c r="Q87" s="27">
        <v>13</v>
      </c>
      <c r="R87" s="27">
        <v>13</v>
      </c>
      <c r="S87" s="27">
        <v>13</v>
      </c>
      <c r="T87" s="27">
        <v>13</v>
      </c>
      <c r="U87" s="27">
        <v>13</v>
      </c>
      <c r="V87" s="27">
        <v>13</v>
      </c>
      <c r="W87" s="27">
        <v>13</v>
      </c>
      <c r="X87" s="27">
        <v>13</v>
      </c>
      <c r="Y87" s="27">
        <v>13</v>
      </c>
      <c r="Z87" s="27">
        <v>13</v>
      </c>
      <c r="AA87" s="27">
        <v>13</v>
      </c>
      <c r="AB87" s="27">
        <v>13</v>
      </c>
      <c r="AC87" s="27">
        <v>312</v>
      </c>
      <c r="AD87" s="27">
        <v>2184</v>
      </c>
    </row>
    <row r="88" spans="1:31">
      <c r="A88" s="27" t="s">
        <v>274</v>
      </c>
      <c r="B88" s="27" t="s">
        <v>129</v>
      </c>
      <c r="C88" s="27" t="s">
        <v>127</v>
      </c>
      <c r="D88" s="27" t="s">
        <v>128</v>
      </c>
      <c r="E88" s="27">
        <v>16</v>
      </c>
      <c r="F88" s="27">
        <v>16</v>
      </c>
      <c r="G88" s="27">
        <v>16</v>
      </c>
      <c r="H88" s="27">
        <v>16</v>
      </c>
      <c r="I88" s="27">
        <v>16</v>
      </c>
      <c r="J88" s="27">
        <v>16</v>
      </c>
      <c r="K88" s="27">
        <v>16</v>
      </c>
      <c r="L88" s="27">
        <v>16</v>
      </c>
      <c r="M88" s="27">
        <v>16</v>
      </c>
      <c r="N88" s="27">
        <v>16</v>
      </c>
      <c r="O88" s="27">
        <v>16</v>
      </c>
      <c r="P88" s="27">
        <v>16</v>
      </c>
      <c r="Q88" s="27">
        <v>16</v>
      </c>
      <c r="R88" s="27">
        <v>16</v>
      </c>
      <c r="S88" s="27">
        <v>16</v>
      </c>
      <c r="T88" s="27">
        <v>16</v>
      </c>
      <c r="U88" s="27">
        <v>16</v>
      </c>
      <c r="V88" s="27">
        <v>16</v>
      </c>
      <c r="W88" s="27">
        <v>16</v>
      </c>
      <c r="X88" s="27">
        <v>16</v>
      </c>
      <c r="Y88" s="27">
        <v>16</v>
      </c>
      <c r="Z88" s="27">
        <v>16</v>
      </c>
      <c r="AA88" s="27">
        <v>16</v>
      </c>
      <c r="AB88" s="27">
        <v>16</v>
      </c>
      <c r="AC88" s="27">
        <v>384</v>
      </c>
      <c r="AD88" s="27">
        <v>2688</v>
      </c>
      <c r="AE88" s="27">
        <v>140160</v>
      </c>
    </row>
    <row r="89" spans="1:31">
      <c r="A89" s="27" t="s">
        <v>151</v>
      </c>
      <c r="B89" s="27" t="s">
        <v>135</v>
      </c>
      <c r="C89" s="27" t="s">
        <v>127</v>
      </c>
      <c r="D89" s="27" t="s">
        <v>128</v>
      </c>
      <c r="E89" s="27">
        <v>120</v>
      </c>
      <c r="F89" s="27">
        <v>120</v>
      </c>
      <c r="G89" s="27">
        <v>120</v>
      </c>
      <c r="H89" s="27">
        <v>120</v>
      </c>
      <c r="I89" s="27">
        <v>120</v>
      </c>
      <c r="J89" s="27">
        <v>120</v>
      </c>
      <c r="K89" s="27">
        <v>120</v>
      </c>
      <c r="L89" s="27">
        <v>120</v>
      </c>
      <c r="M89" s="27">
        <v>120</v>
      </c>
      <c r="N89" s="27">
        <v>120</v>
      </c>
      <c r="O89" s="27">
        <v>120</v>
      </c>
      <c r="P89" s="27">
        <v>120</v>
      </c>
      <c r="Q89" s="27">
        <v>120</v>
      </c>
      <c r="R89" s="27">
        <v>120</v>
      </c>
      <c r="S89" s="27">
        <v>120</v>
      </c>
      <c r="T89" s="27">
        <v>120</v>
      </c>
      <c r="U89" s="27">
        <v>120</v>
      </c>
      <c r="V89" s="27">
        <v>120</v>
      </c>
      <c r="W89" s="27">
        <v>120</v>
      </c>
      <c r="X89" s="27">
        <v>120</v>
      </c>
      <c r="Y89" s="27">
        <v>120</v>
      </c>
      <c r="Z89" s="27">
        <v>120</v>
      </c>
      <c r="AA89" s="27">
        <v>120</v>
      </c>
      <c r="AB89" s="27">
        <v>120</v>
      </c>
      <c r="AC89" s="27">
        <v>2880</v>
      </c>
      <c r="AD89" s="27">
        <v>20160</v>
      </c>
      <c r="AE89" s="27">
        <v>1051200</v>
      </c>
    </row>
    <row r="90" spans="1:31">
      <c r="A90" s="27" t="s">
        <v>133</v>
      </c>
      <c r="B90" s="27" t="s">
        <v>126</v>
      </c>
      <c r="C90" s="27" t="s">
        <v>127</v>
      </c>
      <c r="D90" s="27" t="s">
        <v>128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</row>
    <row r="91" spans="1:31">
      <c r="A91" s="27" t="s">
        <v>134</v>
      </c>
      <c r="B91" s="27" t="s">
        <v>135</v>
      </c>
      <c r="C91" s="27" t="s">
        <v>127</v>
      </c>
      <c r="D91" s="27" t="s">
        <v>128</v>
      </c>
      <c r="E91" s="27">
        <v>0.2</v>
      </c>
      <c r="F91" s="27">
        <v>0.2</v>
      </c>
      <c r="G91" s="27">
        <v>0.2</v>
      </c>
      <c r="H91" s="27">
        <v>0.2</v>
      </c>
      <c r="I91" s="27">
        <v>0.2</v>
      </c>
      <c r="J91" s="27">
        <v>0.2</v>
      </c>
      <c r="K91" s="27">
        <v>0.2</v>
      </c>
      <c r="L91" s="27">
        <v>0.2</v>
      </c>
      <c r="M91" s="27">
        <v>0.2</v>
      </c>
      <c r="N91" s="27">
        <v>0.2</v>
      </c>
      <c r="O91" s="27">
        <v>0.2</v>
      </c>
      <c r="P91" s="27">
        <v>0.2</v>
      </c>
      <c r="Q91" s="27">
        <v>0.2</v>
      </c>
      <c r="R91" s="27">
        <v>0.2</v>
      </c>
      <c r="S91" s="27">
        <v>0.2</v>
      </c>
      <c r="T91" s="27">
        <v>0.2</v>
      </c>
      <c r="U91" s="27">
        <v>0.2</v>
      </c>
      <c r="V91" s="27">
        <v>0.2</v>
      </c>
      <c r="W91" s="27">
        <v>0.2</v>
      </c>
      <c r="X91" s="27">
        <v>0.2</v>
      </c>
      <c r="Y91" s="27">
        <v>0.2</v>
      </c>
      <c r="Z91" s="27">
        <v>0.2</v>
      </c>
      <c r="AA91" s="27">
        <v>0.2</v>
      </c>
      <c r="AB91" s="27">
        <v>0.2</v>
      </c>
      <c r="AC91" s="27">
        <v>4.8</v>
      </c>
      <c r="AD91" s="27">
        <v>33.6</v>
      </c>
      <c r="AE91" s="27">
        <v>1752</v>
      </c>
    </row>
    <row r="92" spans="1:31">
      <c r="A92" s="27" t="s">
        <v>136</v>
      </c>
      <c r="B92" s="27" t="s">
        <v>135</v>
      </c>
      <c r="C92" s="27" t="s">
        <v>137</v>
      </c>
      <c r="D92" s="27" t="s">
        <v>128</v>
      </c>
      <c r="E92" s="27">
        <v>1</v>
      </c>
      <c r="F92" s="27">
        <v>1</v>
      </c>
      <c r="G92" s="27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  <c r="Q92" s="27">
        <v>1</v>
      </c>
      <c r="R92" s="27">
        <v>1</v>
      </c>
      <c r="S92" s="27">
        <v>1</v>
      </c>
      <c r="T92" s="27">
        <v>1</v>
      </c>
      <c r="U92" s="27">
        <v>1</v>
      </c>
      <c r="V92" s="27">
        <v>1</v>
      </c>
      <c r="W92" s="27">
        <v>1</v>
      </c>
      <c r="X92" s="27">
        <v>1</v>
      </c>
      <c r="Y92" s="27">
        <v>1</v>
      </c>
      <c r="Z92" s="27">
        <v>1</v>
      </c>
      <c r="AA92" s="27">
        <v>1</v>
      </c>
      <c r="AB92" s="27">
        <v>1</v>
      </c>
      <c r="AC92" s="27">
        <v>24</v>
      </c>
      <c r="AD92" s="27">
        <v>168</v>
      </c>
      <c r="AE92" s="27">
        <v>6924</v>
      </c>
    </row>
    <row r="93" spans="1:31">
      <c r="C93" s="27" t="s">
        <v>138</v>
      </c>
      <c r="D93" s="27" t="s">
        <v>128</v>
      </c>
      <c r="E93" s="27">
        <v>0.5</v>
      </c>
      <c r="F93" s="27">
        <v>0.5</v>
      </c>
      <c r="G93" s="27">
        <v>0.5</v>
      </c>
      <c r="H93" s="27">
        <v>0.5</v>
      </c>
      <c r="I93" s="27">
        <v>0.5</v>
      </c>
      <c r="J93" s="27">
        <v>0.5</v>
      </c>
      <c r="K93" s="27">
        <v>0.5</v>
      </c>
      <c r="L93" s="27">
        <v>0.5</v>
      </c>
      <c r="M93" s="27">
        <v>0.5</v>
      </c>
      <c r="N93" s="27">
        <v>0.5</v>
      </c>
      <c r="O93" s="27">
        <v>0.5</v>
      </c>
      <c r="P93" s="27">
        <v>0.5</v>
      </c>
      <c r="Q93" s="27">
        <v>0.5</v>
      </c>
      <c r="R93" s="27">
        <v>0.5</v>
      </c>
      <c r="S93" s="27">
        <v>0.5</v>
      </c>
      <c r="T93" s="27">
        <v>0.5</v>
      </c>
      <c r="U93" s="27">
        <v>0.5</v>
      </c>
      <c r="V93" s="27">
        <v>0.5</v>
      </c>
      <c r="W93" s="27">
        <v>0.5</v>
      </c>
      <c r="X93" s="27">
        <v>0.5</v>
      </c>
      <c r="Y93" s="27">
        <v>0.5</v>
      </c>
      <c r="Z93" s="27">
        <v>0.5</v>
      </c>
      <c r="AA93" s="27">
        <v>0.5</v>
      </c>
      <c r="AB93" s="27">
        <v>0.5</v>
      </c>
      <c r="AC93" s="27">
        <v>12</v>
      </c>
      <c r="AD93" s="27">
        <v>84</v>
      </c>
    </row>
    <row r="94" spans="1:31">
      <c r="C94" s="27" t="s">
        <v>127</v>
      </c>
      <c r="D94" s="27" t="s">
        <v>128</v>
      </c>
      <c r="E94" s="27">
        <v>1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7">
        <v>1</v>
      </c>
      <c r="S94" s="27">
        <v>1</v>
      </c>
      <c r="T94" s="27">
        <v>1</v>
      </c>
      <c r="U94" s="27">
        <v>1</v>
      </c>
      <c r="V94" s="27">
        <v>1</v>
      </c>
      <c r="W94" s="27">
        <v>1</v>
      </c>
      <c r="X94" s="27">
        <v>1</v>
      </c>
      <c r="Y94" s="27">
        <v>1</v>
      </c>
      <c r="Z94" s="27">
        <v>1</v>
      </c>
      <c r="AA94" s="27">
        <v>1</v>
      </c>
      <c r="AB94" s="27">
        <v>1</v>
      </c>
      <c r="AC94" s="27">
        <v>24</v>
      </c>
      <c r="AD94" s="27">
        <v>168</v>
      </c>
    </row>
    <row r="95" spans="1:31">
      <c r="A95" s="27" t="s">
        <v>275</v>
      </c>
      <c r="B95" s="27" t="s">
        <v>135</v>
      </c>
      <c r="C95" s="27" t="s">
        <v>127</v>
      </c>
      <c r="D95" s="27" t="s">
        <v>128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</row>
    <row r="96" spans="1:31">
      <c r="A96" s="27" t="s">
        <v>276</v>
      </c>
      <c r="B96" s="27" t="s">
        <v>126</v>
      </c>
      <c r="C96" s="27" t="s">
        <v>127</v>
      </c>
      <c r="D96" s="27" t="s">
        <v>128</v>
      </c>
      <c r="E96" s="27">
        <v>0.05</v>
      </c>
      <c r="F96" s="27">
        <v>0.05</v>
      </c>
      <c r="G96" s="27">
        <v>0.05</v>
      </c>
      <c r="H96" s="27">
        <v>0.05</v>
      </c>
      <c r="I96" s="27">
        <v>0.05</v>
      </c>
      <c r="J96" s="27">
        <v>0.05</v>
      </c>
      <c r="K96" s="27">
        <v>0.05</v>
      </c>
      <c r="L96" s="27">
        <v>0.05</v>
      </c>
      <c r="M96" s="27">
        <v>0.05</v>
      </c>
      <c r="N96" s="27">
        <v>0.05</v>
      </c>
      <c r="O96" s="27">
        <v>0.05</v>
      </c>
      <c r="P96" s="27">
        <v>0.05</v>
      </c>
      <c r="Q96" s="27">
        <v>0.05</v>
      </c>
      <c r="R96" s="27">
        <v>0.05</v>
      </c>
      <c r="S96" s="27">
        <v>0.05</v>
      </c>
      <c r="T96" s="27">
        <v>0.05</v>
      </c>
      <c r="U96" s="27">
        <v>0.05</v>
      </c>
      <c r="V96" s="27">
        <v>0.05</v>
      </c>
      <c r="W96" s="27">
        <v>0.05</v>
      </c>
      <c r="X96" s="27">
        <v>0.05</v>
      </c>
      <c r="Y96" s="27">
        <v>0.05</v>
      </c>
      <c r="Z96" s="27">
        <v>0.05</v>
      </c>
      <c r="AA96" s="27">
        <v>0.05</v>
      </c>
      <c r="AB96" s="27">
        <v>0.05</v>
      </c>
      <c r="AC96" s="27">
        <v>1.2</v>
      </c>
      <c r="AD96" s="27">
        <v>8.4</v>
      </c>
      <c r="AE96" s="27">
        <v>438</v>
      </c>
    </row>
    <row r="97" spans="1:31">
      <c r="A97" s="27" t="s">
        <v>277</v>
      </c>
      <c r="B97" s="27" t="s">
        <v>126</v>
      </c>
      <c r="C97" s="27" t="s">
        <v>127</v>
      </c>
      <c r="D97" s="27" t="s">
        <v>128</v>
      </c>
      <c r="E97" s="27">
        <v>0.2</v>
      </c>
      <c r="F97" s="27">
        <v>0.2</v>
      </c>
      <c r="G97" s="27">
        <v>0.2</v>
      </c>
      <c r="H97" s="27">
        <v>0.2</v>
      </c>
      <c r="I97" s="27">
        <v>0.2</v>
      </c>
      <c r="J97" s="27">
        <v>0.2</v>
      </c>
      <c r="K97" s="27">
        <v>0.2</v>
      </c>
      <c r="L97" s="27">
        <v>0.2</v>
      </c>
      <c r="M97" s="27">
        <v>0.2</v>
      </c>
      <c r="N97" s="27">
        <v>0.2</v>
      </c>
      <c r="O97" s="27">
        <v>0.2</v>
      </c>
      <c r="P97" s="27">
        <v>0.2</v>
      </c>
      <c r="Q97" s="27">
        <v>0.2</v>
      </c>
      <c r="R97" s="27">
        <v>0.2</v>
      </c>
      <c r="S97" s="27">
        <v>0.2</v>
      </c>
      <c r="T97" s="27">
        <v>0.2</v>
      </c>
      <c r="U97" s="27">
        <v>0.2</v>
      </c>
      <c r="V97" s="27">
        <v>0.2</v>
      </c>
      <c r="W97" s="27">
        <v>0.2</v>
      </c>
      <c r="X97" s="27">
        <v>0.2</v>
      </c>
      <c r="Y97" s="27">
        <v>0.2</v>
      </c>
      <c r="Z97" s="27">
        <v>0.2</v>
      </c>
      <c r="AA97" s="27">
        <v>0.2</v>
      </c>
      <c r="AB97" s="27">
        <v>0.2</v>
      </c>
      <c r="AC97" s="27">
        <v>4.8</v>
      </c>
      <c r="AD97" s="27">
        <v>33.6</v>
      </c>
      <c r="AE97" s="27">
        <v>1752</v>
      </c>
    </row>
    <row r="98" spans="1:31">
      <c r="A98" s="27" t="s">
        <v>278</v>
      </c>
      <c r="B98" s="27" t="s">
        <v>129</v>
      </c>
      <c r="C98" s="27" t="s">
        <v>127</v>
      </c>
      <c r="D98" s="27" t="s">
        <v>128</v>
      </c>
      <c r="E98" s="27">
        <v>43.3</v>
      </c>
      <c r="F98" s="27">
        <v>43.3</v>
      </c>
      <c r="G98" s="27">
        <v>43.3</v>
      </c>
      <c r="H98" s="27">
        <v>43.3</v>
      </c>
      <c r="I98" s="27">
        <v>43.3</v>
      </c>
      <c r="J98" s="27">
        <v>43.3</v>
      </c>
      <c r="K98" s="27">
        <v>43.3</v>
      </c>
      <c r="L98" s="27">
        <v>43.3</v>
      </c>
      <c r="M98" s="27">
        <v>43.3</v>
      </c>
      <c r="N98" s="27">
        <v>43.3</v>
      </c>
      <c r="O98" s="27">
        <v>43.3</v>
      </c>
      <c r="P98" s="27">
        <v>43.3</v>
      </c>
      <c r="Q98" s="27">
        <v>43.3</v>
      </c>
      <c r="R98" s="27">
        <v>43.3</v>
      </c>
      <c r="S98" s="27">
        <v>43.3</v>
      </c>
      <c r="T98" s="27">
        <v>43.3</v>
      </c>
      <c r="U98" s="27">
        <v>43.3</v>
      </c>
      <c r="V98" s="27">
        <v>43.3</v>
      </c>
      <c r="W98" s="27">
        <v>43.3</v>
      </c>
      <c r="X98" s="27">
        <v>43.3</v>
      </c>
      <c r="Y98" s="27">
        <v>43.3</v>
      </c>
      <c r="Z98" s="27">
        <v>43.3</v>
      </c>
      <c r="AA98" s="27">
        <v>43.3</v>
      </c>
      <c r="AB98" s="27">
        <v>43.3</v>
      </c>
      <c r="AC98" s="27">
        <v>1039.2</v>
      </c>
      <c r="AD98" s="27">
        <v>7274.4</v>
      </c>
      <c r="AE98" s="27">
        <v>379308</v>
      </c>
    </row>
    <row r="99" spans="1:31">
      <c r="A99" s="27" t="s">
        <v>279</v>
      </c>
      <c r="B99" s="27" t="s">
        <v>129</v>
      </c>
      <c r="C99" s="27" t="s">
        <v>127</v>
      </c>
      <c r="D99" s="27" t="s">
        <v>128</v>
      </c>
      <c r="E99" s="27">
        <v>55</v>
      </c>
      <c r="F99" s="27">
        <v>55</v>
      </c>
      <c r="G99" s="27">
        <v>55</v>
      </c>
      <c r="H99" s="27">
        <v>55</v>
      </c>
      <c r="I99" s="27">
        <v>55</v>
      </c>
      <c r="J99" s="27">
        <v>55</v>
      </c>
      <c r="K99" s="27">
        <v>55</v>
      </c>
      <c r="L99" s="27">
        <v>55</v>
      </c>
      <c r="M99" s="27">
        <v>55</v>
      </c>
      <c r="N99" s="27">
        <v>55</v>
      </c>
      <c r="O99" s="27">
        <v>55</v>
      </c>
      <c r="P99" s="27">
        <v>55</v>
      </c>
      <c r="Q99" s="27">
        <v>55</v>
      </c>
      <c r="R99" s="27">
        <v>55</v>
      </c>
      <c r="S99" s="27">
        <v>55</v>
      </c>
      <c r="T99" s="27">
        <v>55</v>
      </c>
      <c r="U99" s="27">
        <v>55</v>
      </c>
      <c r="V99" s="27">
        <v>55</v>
      </c>
      <c r="W99" s="27">
        <v>55</v>
      </c>
      <c r="X99" s="27">
        <v>55</v>
      </c>
      <c r="Y99" s="27">
        <v>55</v>
      </c>
      <c r="Z99" s="27">
        <v>55</v>
      </c>
      <c r="AA99" s="27">
        <v>55</v>
      </c>
      <c r="AB99" s="27">
        <v>55</v>
      </c>
      <c r="AC99" s="27">
        <v>1320</v>
      </c>
      <c r="AD99" s="27">
        <v>9240</v>
      </c>
      <c r="AE99" s="27">
        <v>481800</v>
      </c>
    </row>
    <row r="100" spans="1:31">
      <c r="A100" s="27" t="s">
        <v>280</v>
      </c>
      <c r="B100" s="27" t="s">
        <v>131</v>
      </c>
      <c r="C100" s="27" t="s">
        <v>127</v>
      </c>
      <c r="D100" s="27" t="s">
        <v>128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0.67</v>
      </c>
      <c r="AD100" s="27">
        <v>4.67</v>
      </c>
      <c r="AE100" s="27">
        <v>243.33</v>
      </c>
    </row>
    <row r="101" spans="1:31">
      <c r="A101" s="27" t="s">
        <v>281</v>
      </c>
      <c r="B101" s="27" t="s">
        <v>131</v>
      </c>
      <c r="C101" s="27" t="s">
        <v>127</v>
      </c>
      <c r="D101" s="27" t="s">
        <v>128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1</v>
      </c>
      <c r="AD101" s="27">
        <v>7</v>
      </c>
      <c r="AE101" s="27">
        <v>365</v>
      </c>
    </row>
    <row r="102" spans="1:31">
      <c r="A102" s="27" t="s">
        <v>282</v>
      </c>
      <c r="B102" s="27" t="s">
        <v>135</v>
      </c>
      <c r="C102" s="27" t="s">
        <v>127</v>
      </c>
      <c r="D102" s="27" t="s">
        <v>283</v>
      </c>
      <c r="E102" s="27">
        <v>0</v>
      </c>
      <c r="F102" s="27">
        <v>0</v>
      </c>
      <c r="G102" s="27">
        <v>0</v>
      </c>
      <c r="H102" s="27">
        <v>0</v>
      </c>
      <c r="I102" s="27">
        <v>725</v>
      </c>
      <c r="J102" s="27">
        <v>417</v>
      </c>
      <c r="K102" s="27">
        <v>290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1432</v>
      </c>
      <c r="AD102" s="27">
        <v>1432</v>
      </c>
      <c r="AE102" s="27">
        <v>74668.570000000007</v>
      </c>
    </row>
    <row r="103" spans="1:31">
      <c r="D103" s="27" t="s">
        <v>228</v>
      </c>
      <c r="E103" s="27">
        <v>0</v>
      </c>
      <c r="F103" s="27">
        <v>0</v>
      </c>
      <c r="G103" s="27">
        <v>0</v>
      </c>
      <c r="H103" s="27">
        <v>0</v>
      </c>
      <c r="I103" s="27">
        <v>125</v>
      </c>
      <c r="J103" s="27">
        <v>117</v>
      </c>
      <c r="K103" s="27">
        <v>90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125</v>
      </c>
      <c r="Y103" s="27">
        <v>117</v>
      </c>
      <c r="Z103" s="27">
        <v>90</v>
      </c>
      <c r="AA103" s="27">
        <v>0</v>
      </c>
      <c r="AB103" s="27">
        <v>0</v>
      </c>
      <c r="AC103" s="27">
        <v>664</v>
      </c>
    </row>
    <row r="104" spans="1:31">
      <c r="A104" s="27" t="s">
        <v>284</v>
      </c>
      <c r="B104" s="27" t="s">
        <v>126</v>
      </c>
      <c r="C104" s="27" t="s">
        <v>127</v>
      </c>
      <c r="D104" s="27" t="s">
        <v>128</v>
      </c>
      <c r="E104" s="27">
        <v>0.2</v>
      </c>
      <c r="F104" s="27">
        <v>0.2</v>
      </c>
      <c r="G104" s="27">
        <v>0.2</v>
      </c>
      <c r="H104" s="27">
        <v>0.2</v>
      </c>
      <c r="I104" s="27">
        <v>0.2</v>
      </c>
      <c r="J104" s="27">
        <v>0.2</v>
      </c>
      <c r="K104" s="27">
        <v>0.2</v>
      </c>
      <c r="L104" s="27">
        <v>0.4</v>
      </c>
      <c r="M104" s="27">
        <v>0.4</v>
      </c>
      <c r="N104" s="27">
        <v>0.4</v>
      </c>
      <c r="O104" s="27">
        <v>0.4</v>
      </c>
      <c r="P104" s="27">
        <v>0.4</v>
      </c>
      <c r="Q104" s="27">
        <v>0.4</v>
      </c>
      <c r="R104" s="27">
        <v>0.4</v>
      </c>
      <c r="S104" s="27">
        <v>0.4</v>
      </c>
      <c r="T104" s="27">
        <v>0.4</v>
      </c>
      <c r="U104" s="27">
        <v>0.4</v>
      </c>
      <c r="V104" s="27">
        <v>0.4</v>
      </c>
      <c r="W104" s="27">
        <v>0.4</v>
      </c>
      <c r="X104" s="27">
        <v>0.4</v>
      </c>
      <c r="Y104" s="27">
        <v>0.4</v>
      </c>
      <c r="Z104" s="27">
        <v>0.2</v>
      </c>
      <c r="AA104" s="27">
        <v>0.2</v>
      </c>
      <c r="AB104" s="27">
        <v>0.2</v>
      </c>
      <c r="AC104" s="27">
        <v>7.6</v>
      </c>
      <c r="AD104" s="27">
        <v>53.2</v>
      </c>
      <c r="AE104" s="27">
        <v>2774</v>
      </c>
    </row>
    <row r="105" spans="1:31">
      <c r="A105" s="27" t="s">
        <v>285</v>
      </c>
      <c r="B105" s="27" t="s">
        <v>135</v>
      </c>
      <c r="C105" s="27" t="s">
        <v>127</v>
      </c>
      <c r="D105" s="27" t="s">
        <v>128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50</v>
      </c>
      <c r="L105" s="27">
        <v>70</v>
      </c>
      <c r="M105" s="27">
        <v>70</v>
      </c>
      <c r="N105" s="27">
        <v>80</v>
      </c>
      <c r="O105" s="27">
        <v>70</v>
      </c>
      <c r="P105" s="27">
        <v>50</v>
      </c>
      <c r="Q105" s="27">
        <v>50</v>
      </c>
      <c r="R105" s="27">
        <v>80</v>
      </c>
      <c r="S105" s="27">
        <v>90</v>
      </c>
      <c r="T105" s="27">
        <v>80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690</v>
      </c>
      <c r="AD105" s="27">
        <v>4830</v>
      </c>
      <c r="AE105" s="27">
        <v>251850</v>
      </c>
    </row>
    <row r="106" spans="1:31">
      <c r="A106" s="27" t="s">
        <v>656</v>
      </c>
      <c r="B106" s="27" t="s">
        <v>129</v>
      </c>
      <c r="C106" s="27" t="s">
        <v>127</v>
      </c>
      <c r="D106" s="27" t="s">
        <v>128</v>
      </c>
      <c r="E106" s="27">
        <v>60</v>
      </c>
      <c r="F106" s="27">
        <v>60</v>
      </c>
      <c r="G106" s="27">
        <v>60</v>
      </c>
      <c r="H106" s="27">
        <v>60</v>
      </c>
      <c r="I106" s="27">
        <v>60</v>
      </c>
      <c r="J106" s="27">
        <v>60</v>
      </c>
      <c r="K106" s="27">
        <v>60</v>
      </c>
      <c r="L106" s="27">
        <v>60</v>
      </c>
      <c r="M106" s="27">
        <v>60</v>
      </c>
      <c r="N106" s="27">
        <v>60</v>
      </c>
      <c r="O106" s="27">
        <v>60</v>
      </c>
      <c r="P106" s="27">
        <v>60</v>
      </c>
      <c r="Q106" s="27">
        <v>60</v>
      </c>
      <c r="R106" s="27">
        <v>60</v>
      </c>
      <c r="S106" s="27">
        <v>60</v>
      </c>
      <c r="T106" s="27">
        <v>60</v>
      </c>
      <c r="U106" s="27">
        <v>60</v>
      </c>
      <c r="V106" s="27">
        <v>60</v>
      </c>
      <c r="W106" s="27">
        <v>60</v>
      </c>
      <c r="X106" s="27">
        <v>60</v>
      </c>
      <c r="Y106" s="27">
        <v>60</v>
      </c>
      <c r="Z106" s="27">
        <v>60</v>
      </c>
      <c r="AA106" s="27">
        <v>60</v>
      </c>
      <c r="AB106" s="27">
        <v>60</v>
      </c>
      <c r="AC106" s="27">
        <v>1440</v>
      </c>
      <c r="AD106" s="27">
        <v>10080</v>
      </c>
      <c r="AE106" s="27">
        <v>525600</v>
      </c>
    </row>
    <row r="107" spans="1:31">
      <c r="A107" s="27" t="s">
        <v>657</v>
      </c>
      <c r="B107" s="27" t="s">
        <v>129</v>
      </c>
      <c r="C107" s="27" t="s">
        <v>127</v>
      </c>
      <c r="D107" s="27" t="s">
        <v>128</v>
      </c>
      <c r="E107" s="27">
        <v>60</v>
      </c>
      <c r="F107" s="27">
        <v>60</v>
      </c>
      <c r="G107" s="27">
        <v>60</v>
      </c>
      <c r="H107" s="27">
        <v>60</v>
      </c>
      <c r="I107" s="27">
        <v>60</v>
      </c>
      <c r="J107" s="27">
        <v>60</v>
      </c>
      <c r="K107" s="27">
        <v>60</v>
      </c>
      <c r="L107" s="27">
        <v>60</v>
      </c>
      <c r="M107" s="27">
        <v>60</v>
      </c>
      <c r="N107" s="27">
        <v>60</v>
      </c>
      <c r="O107" s="27">
        <v>60</v>
      </c>
      <c r="P107" s="27">
        <v>60</v>
      </c>
      <c r="Q107" s="27">
        <v>60</v>
      </c>
      <c r="R107" s="27">
        <v>60</v>
      </c>
      <c r="S107" s="27">
        <v>60</v>
      </c>
      <c r="T107" s="27">
        <v>60</v>
      </c>
      <c r="U107" s="27">
        <v>60</v>
      </c>
      <c r="V107" s="27">
        <v>60</v>
      </c>
      <c r="W107" s="27">
        <v>60</v>
      </c>
      <c r="X107" s="27">
        <v>60</v>
      </c>
      <c r="Y107" s="27">
        <v>60</v>
      </c>
      <c r="Z107" s="27">
        <v>60</v>
      </c>
      <c r="AA107" s="27">
        <v>60</v>
      </c>
      <c r="AB107" s="27">
        <v>60</v>
      </c>
      <c r="AC107" s="27">
        <v>1440</v>
      </c>
      <c r="AD107" s="27">
        <v>10080</v>
      </c>
      <c r="AE107" s="27">
        <v>525600</v>
      </c>
    </row>
    <row r="108" spans="1:31">
      <c r="A108" s="27" t="s">
        <v>658</v>
      </c>
      <c r="B108" s="27" t="s">
        <v>129</v>
      </c>
      <c r="C108" s="27" t="s">
        <v>127</v>
      </c>
      <c r="D108" s="27" t="s">
        <v>128</v>
      </c>
      <c r="E108" s="27">
        <v>22</v>
      </c>
      <c r="F108" s="27">
        <v>22</v>
      </c>
      <c r="G108" s="27">
        <v>22</v>
      </c>
      <c r="H108" s="27">
        <v>22</v>
      </c>
      <c r="I108" s="27">
        <v>22</v>
      </c>
      <c r="J108" s="27">
        <v>22</v>
      </c>
      <c r="K108" s="27">
        <v>22</v>
      </c>
      <c r="L108" s="27">
        <v>22</v>
      </c>
      <c r="M108" s="27">
        <v>22</v>
      </c>
      <c r="N108" s="27">
        <v>22</v>
      </c>
      <c r="O108" s="27">
        <v>22</v>
      </c>
      <c r="P108" s="27">
        <v>22</v>
      </c>
      <c r="Q108" s="27">
        <v>22</v>
      </c>
      <c r="R108" s="27">
        <v>22</v>
      </c>
      <c r="S108" s="27">
        <v>22</v>
      </c>
      <c r="T108" s="27">
        <v>22</v>
      </c>
      <c r="U108" s="27">
        <v>22</v>
      </c>
      <c r="V108" s="27">
        <v>22</v>
      </c>
      <c r="W108" s="27">
        <v>22</v>
      </c>
      <c r="X108" s="27">
        <v>22</v>
      </c>
      <c r="Y108" s="27">
        <v>22</v>
      </c>
      <c r="Z108" s="27">
        <v>22</v>
      </c>
      <c r="AA108" s="27">
        <v>22</v>
      </c>
      <c r="AB108" s="27">
        <v>22</v>
      </c>
      <c r="AC108" s="27">
        <v>528</v>
      </c>
      <c r="AD108" s="27">
        <v>3696</v>
      </c>
      <c r="AE108" s="27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44"/>
  <sheetViews>
    <sheetView workbookViewId="0">
      <pane xSplit="2" ySplit="2" topLeftCell="C211" activePane="bottomRight" state="frozen"/>
      <selection pane="topRight" activeCell="C1" sqref="C1"/>
      <selection pane="bottomLeft" activeCell="A2" sqref="A2"/>
      <selection pane="bottomRight" activeCell="B229" sqref="B229"/>
    </sheetView>
  </sheetViews>
  <sheetFormatPr defaultRowHeight="11.25"/>
  <cols>
    <col min="1" max="1" width="2.5" style="54" customWidth="1"/>
    <col min="2" max="2" width="30.1640625" style="43" customWidth="1"/>
    <col min="3" max="18" width="17" style="44" customWidth="1"/>
    <col min="19" max="16384" width="9.33203125" style="44"/>
  </cols>
  <sheetData>
    <row r="1" spans="1:18" ht="20.25">
      <c r="A1" s="30" t="s">
        <v>169</v>
      </c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s="43" customFormat="1">
      <c r="A2" s="100"/>
      <c r="B2" s="100"/>
      <c r="C2" s="18" t="s">
        <v>104</v>
      </c>
      <c r="D2" s="18" t="s">
        <v>105</v>
      </c>
      <c r="E2" s="18" t="s">
        <v>106</v>
      </c>
      <c r="F2" s="18" t="s">
        <v>107</v>
      </c>
      <c r="G2" s="18" t="s">
        <v>108</v>
      </c>
      <c r="H2" s="18" t="s">
        <v>109</v>
      </c>
      <c r="I2" s="18" t="s">
        <v>110</v>
      </c>
      <c r="J2" s="18" t="s">
        <v>111</v>
      </c>
      <c r="K2" s="18" t="s">
        <v>112</v>
      </c>
      <c r="L2" s="18" t="s">
        <v>113</v>
      </c>
      <c r="M2" s="18" t="s">
        <v>317</v>
      </c>
      <c r="N2" s="18" t="s">
        <v>114</v>
      </c>
      <c r="O2" s="18" t="s">
        <v>115</v>
      </c>
      <c r="P2" s="18" t="s">
        <v>116</v>
      </c>
      <c r="Q2" s="18" t="s">
        <v>117</v>
      </c>
      <c r="R2" s="18" t="s">
        <v>118</v>
      </c>
    </row>
    <row r="3" spans="1:18">
      <c r="A3" s="38" t="s">
        <v>10</v>
      </c>
      <c r="B3" s="39"/>
    </row>
    <row r="4" spans="1:18">
      <c r="A4" s="40"/>
      <c r="B4" s="41" t="s">
        <v>12</v>
      </c>
      <c r="C4" s="45" t="s">
        <v>13</v>
      </c>
      <c r="D4" s="45" t="s">
        <v>14</v>
      </c>
      <c r="E4" s="45" t="s">
        <v>15</v>
      </c>
      <c r="F4" s="45" t="s">
        <v>16</v>
      </c>
      <c r="G4" s="45" t="s">
        <v>17</v>
      </c>
      <c r="H4" s="45" t="s">
        <v>17</v>
      </c>
      <c r="I4" s="45" t="s">
        <v>18</v>
      </c>
      <c r="J4" s="45" t="s">
        <v>19</v>
      </c>
      <c r="K4" s="45" t="s">
        <v>20</v>
      </c>
      <c r="L4" s="45" t="s">
        <v>21</v>
      </c>
      <c r="M4" s="45" t="s">
        <v>22</v>
      </c>
      <c r="N4" s="45" t="s">
        <v>23</v>
      </c>
      <c r="O4" s="45" t="s">
        <v>24</v>
      </c>
      <c r="P4" s="45" t="s">
        <v>25</v>
      </c>
      <c r="Q4" s="45" t="s">
        <v>26</v>
      </c>
      <c r="R4" s="45" t="s">
        <v>27</v>
      </c>
    </row>
    <row r="5" spans="1:18">
      <c r="A5" s="40"/>
      <c r="B5" s="41" t="s">
        <v>28</v>
      </c>
      <c r="C5" s="45" t="s">
        <v>29</v>
      </c>
      <c r="D5" s="45" t="s">
        <v>29</v>
      </c>
      <c r="E5" s="45" t="s">
        <v>29</v>
      </c>
      <c r="F5" s="45" t="s">
        <v>29</v>
      </c>
      <c r="G5" s="45" t="s">
        <v>29</v>
      </c>
      <c r="H5" s="45" t="s">
        <v>29</v>
      </c>
      <c r="I5" s="45" t="s">
        <v>29</v>
      </c>
      <c r="J5" s="45" t="s">
        <v>29</v>
      </c>
      <c r="K5" s="45" t="s">
        <v>29</v>
      </c>
      <c r="L5" s="45" t="s">
        <v>29</v>
      </c>
      <c r="M5" s="45" t="s">
        <v>29</v>
      </c>
      <c r="N5" s="45" t="s">
        <v>29</v>
      </c>
      <c r="O5" s="45" t="s">
        <v>29</v>
      </c>
      <c r="P5" s="45" t="s">
        <v>29</v>
      </c>
      <c r="Q5" s="45" t="s">
        <v>29</v>
      </c>
      <c r="R5" s="45" t="s">
        <v>29</v>
      </c>
    </row>
    <row r="6" spans="1:18">
      <c r="A6" s="40"/>
      <c r="B6" s="41" t="s">
        <v>31</v>
      </c>
      <c r="C6" s="46">
        <v>57.6</v>
      </c>
      <c r="D6" s="46">
        <v>407.6</v>
      </c>
      <c r="E6" s="46">
        <v>89.8</v>
      </c>
      <c r="F6" s="46">
        <v>463.5</v>
      </c>
      <c r="G6" s="46">
        <v>433.8</v>
      </c>
      <c r="H6" s="46">
        <v>69.3</v>
      </c>
      <c r="I6" s="46">
        <v>19.899999999999999</v>
      </c>
      <c r="J6" s="46">
        <v>812.2</v>
      </c>
      <c r="K6" s="46">
        <v>25.7</v>
      </c>
      <c r="L6" s="46">
        <v>92.6</v>
      </c>
      <c r="M6" s="46">
        <v>817.7</v>
      </c>
      <c r="N6" s="46">
        <v>206.2</v>
      </c>
      <c r="O6" s="46">
        <v>229.9</v>
      </c>
      <c r="P6" s="46">
        <v>3.5</v>
      </c>
      <c r="Q6" s="46">
        <v>32.299999999999997</v>
      </c>
      <c r="R6" s="46">
        <v>2.09</v>
      </c>
    </row>
    <row r="7" spans="1:18">
      <c r="A7" s="38" t="s">
        <v>42</v>
      </c>
      <c r="B7" s="39"/>
    </row>
    <row r="8" spans="1:18">
      <c r="A8" s="40"/>
      <c r="B8" s="38" t="s">
        <v>43</v>
      </c>
    </row>
    <row r="9" spans="1:18">
      <c r="A9" s="40"/>
      <c r="B9" s="42" t="s">
        <v>44</v>
      </c>
      <c r="C9" s="45" t="str">
        <f>BuildingSummary!$C26</f>
        <v>Wood-Framed</v>
      </c>
      <c r="D9" s="45" t="str">
        <f>BuildingSummary!$C26</f>
        <v>Wood-Framed</v>
      </c>
      <c r="E9" s="45" t="str">
        <f>BuildingSummary!$C26</f>
        <v>Wood-Framed</v>
      </c>
      <c r="F9" s="45" t="str">
        <f>BuildingSummary!$C26</f>
        <v>Wood-Framed</v>
      </c>
      <c r="G9" s="45" t="str">
        <f>BuildingSummary!$C26</f>
        <v>Wood-Framed</v>
      </c>
      <c r="H9" s="45" t="str">
        <f>BuildingSummary!$C26</f>
        <v>Wood-Framed</v>
      </c>
      <c r="I9" s="45" t="str">
        <f>BuildingSummary!$C26</f>
        <v>Wood-Framed</v>
      </c>
      <c r="J9" s="45" t="str">
        <f>BuildingSummary!$C26</f>
        <v>Wood-Framed</v>
      </c>
      <c r="K9" s="45" t="str">
        <f>BuildingSummary!$C26</f>
        <v>Wood-Framed</v>
      </c>
      <c r="L9" s="45" t="str">
        <f>BuildingSummary!$C26</f>
        <v>Wood-Framed</v>
      </c>
      <c r="M9" s="45" t="str">
        <f>BuildingSummary!$C26</f>
        <v>Wood-Framed</v>
      </c>
      <c r="N9" s="45" t="str">
        <f>BuildingSummary!$C26</f>
        <v>Wood-Framed</v>
      </c>
      <c r="O9" s="45" t="str">
        <f>BuildingSummary!$C26</f>
        <v>Wood-Framed</v>
      </c>
      <c r="P9" s="45" t="str">
        <f>BuildingSummary!$C26</f>
        <v>Wood-Framed</v>
      </c>
      <c r="Q9" s="45" t="str">
        <f>BuildingSummary!$C26</f>
        <v>Wood-Framed</v>
      </c>
      <c r="R9" s="45" t="str">
        <f>BuildingSummary!$C26</f>
        <v>Wood-Framed</v>
      </c>
    </row>
    <row r="10" spans="1:18">
      <c r="A10" s="40"/>
      <c r="B10" s="41" t="s">
        <v>212</v>
      </c>
      <c r="C10" s="46">
        <f>1/Miami!$D$39</f>
        <v>1.9801980198019802</v>
      </c>
      <c r="D10" s="46">
        <f>1/Houston!$D$39</f>
        <v>1.9801980198019802</v>
      </c>
      <c r="E10" s="46">
        <f>1/Phoenix!$D$39</f>
        <v>1.9801980198019802</v>
      </c>
      <c r="F10" s="46">
        <f>1/Atlanta!$D$39</f>
        <v>1.9801980198019802</v>
      </c>
      <c r="G10" s="46">
        <f>1/LosAngeles!$D$39</f>
        <v>1.9801980198019802</v>
      </c>
      <c r="H10" s="46">
        <f>1/LasVegas!$D$39</f>
        <v>1.9801980198019802</v>
      </c>
      <c r="I10" s="46">
        <f>1/SanFrancisco!$D$39</f>
        <v>1.9801980198019802</v>
      </c>
      <c r="J10" s="46">
        <f>1/Baltimore!$D$39</f>
        <v>1.9801980198019802</v>
      </c>
      <c r="K10" s="46">
        <f>1/Albuquerque!$D$39</f>
        <v>1.9801980198019802</v>
      </c>
      <c r="L10" s="46">
        <f>1/Seattle!$D$39</f>
        <v>1.9801980198019802</v>
      </c>
      <c r="M10" s="46">
        <f>1/Chicago!$D$39</f>
        <v>1.9801980198019802</v>
      </c>
      <c r="N10" s="46">
        <f>1/Boulder!$D$39</f>
        <v>1.9801980198019802</v>
      </c>
      <c r="O10" s="46">
        <f>1/Minneapolis!$D$39</f>
        <v>1.9801980198019802</v>
      </c>
      <c r="P10" s="46">
        <f>1/Helena!$D$39</f>
        <v>1.9801980198019802</v>
      </c>
      <c r="Q10" s="46">
        <f>1/Duluth!$D$39</f>
        <v>1.9801980198019802</v>
      </c>
      <c r="R10" s="46">
        <f>1/Fairbanks!$D$39</f>
        <v>3.4482758620689657</v>
      </c>
    </row>
    <row r="11" spans="1:18">
      <c r="A11" s="40"/>
      <c r="B11" s="38" t="s">
        <v>46</v>
      </c>
    </row>
    <row r="12" spans="1:18">
      <c r="A12" s="40"/>
      <c r="B12" s="42" t="s">
        <v>44</v>
      </c>
      <c r="C12" s="45" t="str">
        <f>BuildingSummary!$C31</f>
        <v>Attic</v>
      </c>
      <c r="D12" s="45" t="str">
        <f>BuildingSummary!$C31</f>
        <v>Attic</v>
      </c>
      <c r="E12" s="45" t="str">
        <f>BuildingSummary!$C31</f>
        <v>Attic</v>
      </c>
      <c r="F12" s="45" t="str">
        <f>BuildingSummary!$C31</f>
        <v>Attic</v>
      </c>
      <c r="G12" s="45" t="str">
        <f>BuildingSummary!$C31</f>
        <v>Attic</v>
      </c>
      <c r="H12" s="45" t="str">
        <f>BuildingSummary!$C31</f>
        <v>Attic</v>
      </c>
      <c r="I12" s="45" t="str">
        <f>BuildingSummary!$C31</f>
        <v>Attic</v>
      </c>
      <c r="J12" s="45" t="str">
        <f>BuildingSummary!$C31</f>
        <v>Attic</v>
      </c>
      <c r="K12" s="45" t="str">
        <f>BuildingSummary!$C31</f>
        <v>Attic</v>
      </c>
      <c r="L12" s="45" t="str">
        <f>BuildingSummary!$C31</f>
        <v>Attic</v>
      </c>
      <c r="M12" s="45" t="str">
        <f>BuildingSummary!$C31</f>
        <v>Attic</v>
      </c>
      <c r="N12" s="45" t="str">
        <f>BuildingSummary!$C31</f>
        <v>Attic</v>
      </c>
      <c r="O12" s="45" t="str">
        <f>BuildingSummary!$C31</f>
        <v>Attic</v>
      </c>
      <c r="P12" s="45" t="str">
        <f>BuildingSummary!$C31</f>
        <v>Attic</v>
      </c>
      <c r="Q12" s="45" t="str">
        <f>BuildingSummary!$C31</f>
        <v>Attic</v>
      </c>
      <c r="R12" s="45" t="str">
        <f>BuildingSummary!$C31</f>
        <v>Attic</v>
      </c>
    </row>
    <row r="13" spans="1:18">
      <c r="A13" s="40"/>
      <c r="B13" s="41" t="s">
        <v>212</v>
      </c>
      <c r="C13" s="46">
        <f>1/Miami!$D$47</f>
        <v>0.24783147459727384</v>
      </c>
      <c r="D13" s="46">
        <f>1/Houston!$D$47</f>
        <v>0.24783147459727384</v>
      </c>
      <c r="E13" s="46">
        <f>1/Phoenix!$D$47</f>
        <v>0.24783147459727384</v>
      </c>
      <c r="F13" s="46">
        <f>1/Atlanta!$D$47</f>
        <v>0.24783147459727384</v>
      </c>
      <c r="G13" s="46">
        <f>1/LosAngeles!$D$47</f>
        <v>0.24783147459727384</v>
      </c>
      <c r="H13" s="46">
        <f>1/LasVegas!$D$47</f>
        <v>0.24783147459727384</v>
      </c>
      <c r="I13" s="46">
        <f>1/SanFrancisco!$D$47</f>
        <v>0.24783147459727384</v>
      </c>
      <c r="J13" s="46">
        <f>1/Baltimore!$D$47</f>
        <v>0.24783147459727384</v>
      </c>
      <c r="K13" s="46">
        <f>1/Albuquerque!$D$47</f>
        <v>0.24783147459727384</v>
      </c>
      <c r="L13" s="46">
        <f>1/Seattle!$D$47</f>
        <v>0.24783147459727384</v>
      </c>
      <c r="M13" s="46">
        <f>1/Chicago!$D$47</f>
        <v>0.24783147459727384</v>
      </c>
      <c r="N13" s="46">
        <f>1/Boulder!$D$47</f>
        <v>0.24783147459727384</v>
      </c>
      <c r="O13" s="46">
        <f>1/Minneapolis!$D$47</f>
        <v>0.24783147459727384</v>
      </c>
      <c r="P13" s="46">
        <f>1/Helena!$D$47</f>
        <v>0.24783147459727384</v>
      </c>
      <c r="Q13" s="46">
        <f>1/Duluth!$D$47</f>
        <v>0.24783147459727384</v>
      </c>
      <c r="R13" s="46">
        <f>1/Fairbanks!$D$47</f>
        <v>0.24783147459727384</v>
      </c>
    </row>
    <row r="14" spans="1:18">
      <c r="A14" s="40"/>
      <c r="B14" s="38" t="s">
        <v>48</v>
      </c>
    </row>
    <row r="15" spans="1:18">
      <c r="A15" s="40"/>
      <c r="B15" s="41" t="s">
        <v>213</v>
      </c>
      <c r="C15" s="46">
        <f>Miami!$E$53</f>
        <v>6.49</v>
      </c>
      <c r="D15" s="46">
        <f>Houston!$E$53</f>
        <v>6.49</v>
      </c>
      <c r="E15" s="46">
        <f>Phoenix!$E$53</f>
        <v>6.49</v>
      </c>
      <c r="F15" s="46">
        <f>Atlanta!$E$53</f>
        <v>3.18</v>
      </c>
      <c r="G15" s="46">
        <f>LosAngeles!$E$53</f>
        <v>3.18</v>
      </c>
      <c r="H15" s="46">
        <f>LasVegas!$E$53</f>
        <v>3.18</v>
      </c>
      <c r="I15" s="46">
        <f>SanFrancisco!$E$53</f>
        <v>6.49</v>
      </c>
      <c r="J15" s="46">
        <f>Baltimore!$E$53</f>
        <v>3.18</v>
      </c>
      <c r="K15" s="46">
        <f>Albuquerque!$E$53</f>
        <v>3.18</v>
      </c>
      <c r="L15" s="46">
        <f>Seattle!$E$53</f>
        <v>3.18</v>
      </c>
      <c r="M15" s="46">
        <f>Chicago!$E$53</f>
        <v>3.18</v>
      </c>
      <c r="N15" s="46">
        <f>Boulder!$E$53</f>
        <v>3.18</v>
      </c>
      <c r="O15" s="46">
        <f>Minneapolis!$E$53</f>
        <v>3.18</v>
      </c>
      <c r="P15" s="46">
        <f>Helena!$E$53</f>
        <v>3.18</v>
      </c>
      <c r="Q15" s="46">
        <f>Duluth!$E$53</f>
        <v>3.18</v>
      </c>
      <c r="R15" s="46">
        <f>Fairbanks!$E$53</f>
        <v>2.58</v>
      </c>
    </row>
    <row r="16" spans="1:18">
      <c r="A16" s="40"/>
      <c r="B16" s="41" t="s">
        <v>49</v>
      </c>
      <c r="C16" s="46">
        <f>Miami!$F$53</f>
        <v>0.25</v>
      </c>
      <c r="D16" s="46">
        <f>Houston!$F$53</f>
        <v>0.25</v>
      </c>
      <c r="E16" s="46">
        <f>Phoenix!$F$53</f>
        <v>0.25</v>
      </c>
      <c r="F16" s="46">
        <f>Atlanta!$F$53</f>
        <v>0.26200000000000001</v>
      </c>
      <c r="G16" s="46">
        <f>LosAngeles!$F$53</f>
        <v>0.26200000000000001</v>
      </c>
      <c r="H16" s="46">
        <f>LasVegas!$F$53</f>
        <v>0.26200000000000001</v>
      </c>
      <c r="I16" s="46">
        <f>SanFrancisco!$F$53</f>
        <v>0.39100000000000001</v>
      </c>
      <c r="J16" s="46">
        <f>Baltimore!$F$53</f>
        <v>0.40200000000000002</v>
      </c>
      <c r="K16" s="46">
        <f>Albuquerque!$F$53</f>
        <v>0.40200000000000002</v>
      </c>
      <c r="L16" s="46">
        <f>Seattle!$F$53</f>
        <v>0.40200000000000002</v>
      </c>
      <c r="M16" s="46">
        <f>Chicago!$F$53</f>
        <v>0.40200000000000002</v>
      </c>
      <c r="N16" s="46">
        <f>Boulder!$F$53</f>
        <v>0.40200000000000002</v>
      </c>
      <c r="O16" s="46">
        <f>Minneapolis!$F$53</f>
        <v>0.40200000000000002</v>
      </c>
      <c r="P16" s="46">
        <f>Helena!$F$53</f>
        <v>0.40200000000000002</v>
      </c>
      <c r="Q16" s="46">
        <f>Duluth!$F$53</f>
        <v>0.501</v>
      </c>
      <c r="R16" s="46">
        <f>Fairbanks!$F$53</f>
        <v>0.504</v>
      </c>
    </row>
    <row r="17" spans="1:18">
      <c r="A17" s="40"/>
      <c r="B17" s="41" t="s">
        <v>50</v>
      </c>
      <c r="C17" s="46">
        <f>Miami!$G$53</f>
        <v>0.25</v>
      </c>
      <c r="D17" s="46">
        <f>Houston!$G$53</f>
        <v>0.25</v>
      </c>
      <c r="E17" s="46">
        <f>Phoenix!$G$53</f>
        <v>0.25</v>
      </c>
      <c r="F17" s="46">
        <f>Atlanta!$G$53</f>
        <v>0.318</v>
      </c>
      <c r="G17" s="46">
        <f>LosAngeles!$G$53</f>
        <v>0.318</v>
      </c>
      <c r="H17" s="46">
        <f>LasVegas!$G$53</f>
        <v>0.318</v>
      </c>
      <c r="I17" s="46">
        <f>SanFrancisco!$G$53</f>
        <v>0.39</v>
      </c>
      <c r="J17" s="46">
        <f>Baltimore!$G$53</f>
        <v>0.495</v>
      </c>
      <c r="K17" s="46">
        <f>Albuquerque!$G$53</f>
        <v>0.495</v>
      </c>
      <c r="L17" s="46">
        <f>Seattle!$G$53</f>
        <v>0.495</v>
      </c>
      <c r="M17" s="46">
        <f>Chicago!$G$53</f>
        <v>0.495</v>
      </c>
      <c r="N17" s="46">
        <f>Boulder!$G$53</f>
        <v>0.495</v>
      </c>
      <c r="O17" s="46">
        <f>Minneapolis!$G$53</f>
        <v>0.495</v>
      </c>
      <c r="P17" s="46">
        <f>Helena!$G$53</f>
        <v>0.495</v>
      </c>
      <c r="Q17" s="46">
        <f>Duluth!$G$53</f>
        <v>0.49</v>
      </c>
      <c r="R17" s="46">
        <f>Fairbanks!$G$53</f>
        <v>0.49</v>
      </c>
    </row>
    <row r="18" spans="1:18">
      <c r="A18" s="40"/>
      <c r="B18" s="38" t="s">
        <v>51</v>
      </c>
    </row>
    <row r="19" spans="1:18">
      <c r="A19" s="40"/>
      <c r="B19" s="41" t="s">
        <v>213</v>
      </c>
      <c r="C19" s="45" t="s">
        <v>227</v>
      </c>
      <c r="D19" s="45" t="s">
        <v>227</v>
      </c>
      <c r="E19" s="45" t="s">
        <v>227</v>
      </c>
      <c r="F19" s="45" t="s">
        <v>227</v>
      </c>
      <c r="G19" s="45" t="s">
        <v>227</v>
      </c>
      <c r="H19" s="45" t="s">
        <v>227</v>
      </c>
      <c r="I19" s="45" t="s">
        <v>227</v>
      </c>
      <c r="J19" s="45" t="s">
        <v>227</v>
      </c>
      <c r="K19" s="45" t="s">
        <v>227</v>
      </c>
      <c r="L19" s="45" t="s">
        <v>227</v>
      </c>
      <c r="M19" s="45" t="s">
        <v>227</v>
      </c>
      <c r="N19" s="45" t="s">
        <v>227</v>
      </c>
      <c r="O19" s="45" t="s">
        <v>227</v>
      </c>
      <c r="P19" s="45" t="s">
        <v>227</v>
      </c>
      <c r="Q19" s="45" t="s">
        <v>227</v>
      </c>
      <c r="R19" s="45" t="s">
        <v>227</v>
      </c>
    </row>
    <row r="20" spans="1:18">
      <c r="A20" s="40"/>
      <c r="B20" s="41" t="s">
        <v>49</v>
      </c>
      <c r="C20" s="45" t="s">
        <v>227</v>
      </c>
      <c r="D20" s="45" t="s">
        <v>227</v>
      </c>
      <c r="E20" s="45" t="s">
        <v>227</v>
      </c>
      <c r="F20" s="45" t="s">
        <v>227</v>
      </c>
      <c r="G20" s="45" t="s">
        <v>227</v>
      </c>
      <c r="H20" s="45" t="s">
        <v>227</v>
      </c>
      <c r="I20" s="45" t="s">
        <v>227</v>
      </c>
      <c r="J20" s="45" t="s">
        <v>227</v>
      </c>
      <c r="K20" s="45" t="s">
        <v>227</v>
      </c>
      <c r="L20" s="45" t="s">
        <v>227</v>
      </c>
      <c r="M20" s="45" t="s">
        <v>227</v>
      </c>
      <c r="N20" s="45" t="s">
        <v>227</v>
      </c>
      <c r="O20" s="45" t="s">
        <v>227</v>
      </c>
      <c r="P20" s="45" t="s">
        <v>227</v>
      </c>
      <c r="Q20" s="45" t="s">
        <v>227</v>
      </c>
      <c r="R20" s="45" t="s">
        <v>227</v>
      </c>
    </row>
    <row r="21" spans="1:18">
      <c r="A21" s="40"/>
      <c r="B21" s="41" t="s">
        <v>50</v>
      </c>
      <c r="C21" s="45" t="s">
        <v>227</v>
      </c>
      <c r="D21" s="45" t="s">
        <v>227</v>
      </c>
      <c r="E21" s="45" t="s">
        <v>227</v>
      </c>
      <c r="F21" s="45" t="s">
        <v>227</v>
      </c>
      <c r="G21" s="45" t="s">
        <v>227</v>
      </c>
      <c r="H21" s="45" t="s">
        <v>227</v>
      </c>
      <c r="I21" s="45" t="s">
        <v>227</v>
      </c>
      <c r="J21" s="45" t="s">
        <v>227</v>
      </c>
      <c r="K21" s="45" t="s">
        <v>227</v>
      </c>
      <c r="L21" s="45" t="s">
        <v>227</v>
      </c>
      <c r="M21" s="45" t="s">
        <v>227</v>
      </c>
      <c r="N21" s="45" t="s">
        <v>227</v>
      </c>
      <c r="O21" s="45" t="s">
        <v>227</v>
      </c>
      <c r="P21" s="45" t="s">
        <v>227</v>
      </c>
      <c r="Q21" s="45" t="s">
        <v>227</v>
      </c>
      <c r="R21" s="45" t="s">
        <v>227</v>
      </c>
    </row>
    <row r="22" spans="1:18">
      <c r="A22" s="40"/>
      <c r="B22" s="38" t="s">
        <v>52</v>
      </c>
    </row>
    <row r="23" spans="1:18">
      <c r="A23" s="40"/>
      <c r="B23" s="41" t="s">
        <v>53</v>
      </c>
      <c r="C23" s="45" t="str">
        <f>BuildingSummary!$C46</f>
        <v>Mass Floor</v>
      </c>
      <c r="D23" s="45" t="str">
        <f>BuildingSummary!$C46</f>
        <v>Mass Floor</v>
      </c>
      <c r="E23" s="45" t="str">
        <f>BuildingSummary!$C46</f>
        <v>Mass Floor</v>
      </c>
      <c r="F23" s="45" t="str">
        <f>BuildingSummary!$C46</f>
        <v>Mass Floor</v>
      </c>
      <c r="G23" s="45" t="str">
        <f>BuildingSummary!$C46</f>
        <v>Mass Floor</v>
      </c>
      <c r="H23" s="45" t="str">
        <f>BuildingSummary!$C46</f>
        <v>Mass Floor</v>
      </c>
      <c r="I23" s="45" t="str">
        <f>BuildingSummary!$C46</f>
        <v>Mass Floor</v>
      </c>
      <c r="J23" s="45" t="str">
        <f>BuildingSummary!$C46</f>
        <v>Mass Floor</v>
      </c>
      <c r="K23" s="45" t="str">
        <f>BuildingSummary!$C46</f>
        <v>Mass Floor</v>
      </c>
      <c r="L23" s="45" t="str">
        <f>BuildingSummary!$C46</f>
        <v>Mass Floor</v>
      </c>
      <c r="M23" s="45" t="str">
        <f>BuildingSummary!$C46</f>
        <v>Mass Floor</v>
      </c>
      <c r="N23" s="45" t="str">
        <f>BuildingSummary!$C46</f>
        <v>Mass Floor</v>
      </c>
      <c r="O23" s="45" t="str">
        <f>BuildingSummary!$C46</f>
        <v>Mass Floor</v>
      </c>
      <c r="P23" s="45" t="str">
        <f>BuildingSummary!$C46</f>
        <v>Mass Floor</v>
      </c>
      <c r="Q23" s="45" t="str">
        <f>BuildingSummary!$C46</f>
        <v>Mass Floor</v>
      </c>
      <c r="R23" s="45" t="str">
        <f>BuildingSummary!$C46</f>
        <v>Mass Floor</v>
      </c>
    </row>
    <row r="24" spans="1:18">
      <c r="A24" s="40"/>
      <c r="B24" s="42" t="s">
        <v>55</v>
      </c>
      <c r="C24" s="45" t="str">
        <f>BuildingSummary!$C47</f>
        <v>4-in slab-on-grade</v>
      </c>
      <c r="D24" s="45" t="str">
        <f>BuildingSummary!$C47</f>
        <v>4-in slab-on-grade</v>
      </c>
      <c r="E24" s="45" t="str">
        <f>BuildingSummary!$C47</f>
        <v>4-in slab-on-grade</v>
      </c>
      <c r="F24" s="45" t="str">
        <f>BuildingSummary!$C47</f>
        <v>4-in slab-on-grade</v>
      </c>
      <c r="G24" s="45" t="str">
        <f>BuildingSummary!$C47</f>
        <v>4-in slab-on-grade</v>
      </c>
      <c r="H24" s="45" t="str">
        <f>BuildingSummary!$C47</f>
        <v>4-in slab-on-grade</v>
      </c>
      <c r="I24" s="45" t="str">
        <f>BuildingSummary!$C47</f>
        <v>4-in slab-on-grade</v>
      </c>
      <c r="J24" s="45" t="str">
        <f>BuildingSummary!$C47</f>
        <v>4-in slab-on-grade</v>
      </c>
      <c r="K24" s="45" t="str">
        <f>BuildingSummary!$C47</f>
        <v>4-in slab-on-grade</v>
      </c>
      <c r="L24" s="45" t="str">
        <f>BuildingSummary!$C47</f>
        <v>4-in slab-on-grade</v>
      </c>
      <c r="M24" s="45" t="str">
        <f>BuildingSummary!$C47</f>
        <v>4-in slab-on-grade</v>
      </c>
      <c r="N24" s="45" t="str">
        <f>BuildingSummary!$C47</f>
        <v>4-in slab-on-grade</v>
      </c>
      <c r="O24" s="45" t="str">
        <f>BuildingSummary!$C47</f>
        <v>4-in slab-on-grade</v>
      </c>
      <c r="P24" s="45" t="str">
        <f>BuildingSummary!$C47</f>
        <v>4-in slab-on-grade</v>
      </c>
      <c r="Q24" s="45" t="str">
        <f>BuildingSummary!$C47</f>
        <v>4-in slab-on-grade</v>
      </c>
      <c r="R24" s="45" t="str">
        <f>BuildingSummary!$C47</f>
        <v>4-in slab-on-grade</v>
      </c>
    </row>
    <row r="25" spans="1:18">
      <c r="A25" s="40"/>
      <c r="B25" s="41" t="s">
        <v>212</v>
      </c>
      <c r="C25" s="46">
        <f>1/Miami!$D$42</f>
        <v>0.32051282051282048</v>
      </c>
      <c r="D25" s="46">
        <f>1/Houston!$D$42</f>
        <v>0.32051282051282048</v>
      </c>
      <c r="E25" s="46">
        <f>1/Phoenix!$D$42</f>
        <v>0.32051282051282048</v>
      </c>
      <c r="F25" s="46">
        <f>1/Atlanta!$D$42</f>
        <v>0.32051282051282048</v>
      </c>
      <c r="G25" s="46">
        <f>1/LosAngeles!$D$42</f>
        <v>0.32051282051282048</v>
      </c>
      <c r="H25" s="46">
        <f>1/LasVegas!$D$42</f>
        <v>0.32051282051282048</v>
      </c>
      <c r="I25" s="46">
        <f>1/SanFrancisco!$D$42</f>
        <v>0.32051282051282048</v>
      </c>
      <c r="J25" s="46">
        <f>1/Baltimore!$D$42</f>
        <v>0.32051282051282048</v>
      </c>
      <c r="K25" s="46">
        <f>1/Albuquerque!$D$42</f>
        <v>0.32051282051282048</v>
      </c>
      <c r="L25" s="46">
        <f>1/Seattle!$D$42</f>
        <v>0.32051282051282048</v>
      </c>
      <c r="M25" s="46">
        <f>1/Chicago!$D$42</f>
        <v>0.32051282051282048</v>
      </c>
      <c r="N25" s="46">
        <f>1/Boulder!$D$42</f>
        <v>0.32051282051282048</v>
      </c>
      <c r="O25" s="46">
        <f>1/Minneapolis!$D$42</f>
        <v>0.32051282051282048</v>
      </c>
      <c r="P25" s="46">
        <f>1/Helena!$D$42</f>
        <v>0.32051282051282048</v>
      </c>
      <c r="Q25" s="46">
        <f>1/Duluth!$D$42</f>
        <v>0.32051282051282048</v>
      </c>
      <c r="R25" s="46">
        <f>1/Fairbanks!$D$42</f>
        <v>0.32051282051282048</v>
      </c>
    </row>
    <row r="26" spans="1:18">
      <c r="A26" s="38" t="s">
        <v>61</v>
      </c>
      <c r="B26" s="39"/>
    </row>
    <row r="27" spans="1:18">
      <c r="A27" s="40"/>
      <c r="B27" s="38" t="s">
        <v>66</v>
      </c>
    </row>
    <row r="28" spans="1:18">
      <c r="A28" s="40"/>
      <c r="B28" s="41" t="s">
        <v>214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8">
      <c r="A29" s="40"/>
      <c r="B29" s="41" t="str">
        <f>Miami!A64</f>
        <v>PSZ-AC_1:1_COOLC DXCOIL</v>
      </c>
      <c r="C29" s="46">
        <f>Miami!$C$64*10^(-3)</f>
        <v>29.027139999999999</v>
      </c>
      <c r="D29" s="46">
        <f>Houston!$C$64*10^(-3)</f>
        <v>30.180380000000003</v>
      </c>
      <c r="E29" s="46">
        <f>Phoenix!$C$64*10^(-3)</f>
        <v>32.305549999999997</v>
      </c>
      <c r="F29" s="46">
        <f>Atlanta!$C$64*10^(-3)</f>
        <v>30.609849999999998</v>
      </c>
      <c r="G29" s="46">
        <f>LosAngeles!$C$64*10^(-3)</f>
        <v>21.417849999999998</v>
      </c>
      <c r="H29" s="46">
        <f>LasVegas!$C$64*10^(-3)</f>
        <v>29.778650000000003</v>
      </c>
      <c r="I29" s="46">
        <f>SanFrancisco!$C$64*10^(-3)</f>
        <v>18.63748</v>
      </c>
      <c r="J29" s="46">
        <f>Baltimore!$C$64*10^(-3)</f>
        <v>30.966070000000002</v>
      </c>
      <c r="K29" s="46">
        <f>Albuquerque!$C$64*10^(-3)</f>
        <v>23.669349999999998</v>
      </c>
      <c r="L29" s="46">
        <f>Seattle!$C$64*10^(-3)</f>
        <v>23.171110000000002</v>
      </c>
      <c r="M29" s="46">
        <f>Chicago!$C$64*10^(-3)</f>
        <v>31.142140000000001</v>
      </c>
      <c r="N29" s="46">
        <f>Boulder!$C$64*10^(-3)</f>
        <v>23.463720000000002</v>
      </c>
      <c r="O29" s="46">
        <f>Minneapolis!$C$64*10^(-3)</f>
        <v>31.433410000000002</v>
      </c>
      <c r="P29" s="46">
        <f>Helena!$C$64*10^(-3)</f>
        <v>22.525930000000002</v>
      </c>
      <c r="Q29" s="46">
        <f>Duluth!$C$64*10^(-3)</f>
        <v>30.270389999999999</v>
      </c>
      <c r="R29" s="46">
        <f>Fairbanks!$C$64*10^(-3)</f>
        <v>18.722540000000002</v>
      </c>
    </row>
    <row r="30" spans="1:18">
      <c r="A30" s="40"/>
      <c r="B30" s="41" t="str">
        <f>Miami!A65</f>
        <v>PSZ-AC_2:2_COOLC DXCOIL</v>
      </c>
      <c r="C30" s="46">
        <f>Miami!$C$65*10^(-3)</f>
        <v>58.59796</v>
      </c>
      <c r="D30" s="46">
        <f>Houston!$C$65*10^(-3)</f>
        <v>58.59796</v>
      </c>
      <c r="E30" s="46">
        <f>Phoenix!$C$65*10^(-3)</f>
        <v>44.794290000000004</v>
      </c>
      <c r="F30" s="46">
        <f>Atlanta!$C$65*10^(-3)</f>
        <v>58.59796</v>
      </c>
      <c r="G30" s="46">
        <f>LosAngeles!$C$65*10^(-3)</f>
        <v>39.062080000000002</v>
      </c>
      <c r="H30" s="46">
        <f>LasVegas!$C$65*10^(-3)</f>
        <v>39.062080000000002</v>
      </c>
      <c r="I30" s="46">
        <f>SanFrancisco!$C$65*10^(-3)</f>
        <v>39.062080000000002</v>
      </c>
      <c r="J30" s="46">
        <f>Baltimore!$C$65*10^(-3)</f>
        <v>58.59796</v>
      </c>
      <c r="K30" s="46">
        <f>Albuquerque!$C$65*10^(-3)</f>
        <v>39.062080000000002</v>
      </c>
      <c r="L30" s="46">
        <f>Seattle!$C$65*10^(-3)</f>
        <v>39.062080000000002</v>
      </c>
      <c r="M30" s="46">
        <f>Chicago!$C$65*10^(-3)</f>
        <v>58.59796</v>
      </c>
      <c r="N30" s="46">
        <f>Boulder!$C$65*10^(-3)</f>
        <v>39.062080000000002</v>
      </c>
      <c r="O30" s="46">
        <f>Minneapolis!$C$65*10^(-3)</f>
        <v>58.59796</v>
      </c>
      <c r="P30" s="46">
        <f>Helena!$C$65*10^(-3)</f>
        <v>39.062080000000002</v>
      </c>
      <c r="Q30" s="46">
        <f>Duluth!$C$65*10^(-3)</f>
        <v>45.79663</v>
      </c>
      <c r="R30" s="46">
        <f>Fairbanks!$C$65*10^(-3)</f>
        <v>39.062080000000002</v>
      </c>
    </row>
    <row r="31" spans="1:18">
      <c r="A31" s="40"/>
      <c r="B31" s="41" t="s">
        <v>230</v>
      </c>
      <c r="C31" s="45"/>
      <c r="D31" s="45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</row>
    <row r="32" spans="1:18">
      <c r="A32" s="40"/>
      <c r="B32" s="41" t="str">
        <f>Miami!A68</f>
        <v>PSZ-AC_1:1_HEATC</v>
      </c>
      <c r="C32" s="46">
        <f>Miami!$C$68*10^(-3)</f>
        <v>13.576780000000001</v>
      </c>
      <c r="D32" s="46">
        <f>Houston!$C$68*10^(-3)</f>
        <v>18.635300000000001</v>
      </c>
      <c r="E32" s="46">
        <f>Phoenix!$C$68*10^(-3)</f>
        <v>16.829619999999998</v>
      </c>
      <c r="F32" s="46">
        <f>Atlanta!$C$68*10^(-3)</f>
        <v>20.388750000000002</v>
      </c>
      <c r="G32" s="46">
        <f>LosAngeles!$C$68*10^(-3)</f>
        <v>14.06432</v>
      </c>
      <c r="H32" s="46">
        <f>LasVegas!$C$68*10^(-3)</f>
        <v>18.044130000000003</v>
      </c>
      <c r="I32" s="46">
        <f>SanFrancisco!$C$68*10^(-3)</f>
        <v>14.934280000000001</v>
      </c>
      <c r="J32" s="46">
        <f>Baltimore!$C$68*10^(-3)</f>
        <v>22.960460000000001</v>
      </c>
      <c r="K32" s="46">
        <f>Albuquerque!$C$68*10^(-3)</f>
        <v>20.918569999999999</v>
      </c>
      <c r="L32" s="46">
        <f>Seattle!$C$68*10^(-3)</f>
        <v>18.912380000000002</v>
      </c>
      <c r="M32" s="46">
        <f>Chicago!$C$68*10^(-3)</f>
        <v>26.975069999999999</v>
      </c>
      <c r="N32" s="46">
        <f>Boulder!$C$68*10^(-3)</f>
        <v>24.753820000000001</v>
      </c>
      <c r="O32" s="46">
        <f>Minneapolis!$C$68*10^(-3)</f>
        <v>29.424770000000002</v>
      </c>
      <c r="P32" s="46">
        <f>Helena!$C$68*10^(-3)</f>
        <v>28.824750000000002</v>
      </c>
      <c r="Q32" s="46">
        <f>Duluth!$C$68*10^(-3)</f>
        <v>29.25497</v>
      </c>
      <c r="R32" s="46">
        <f>Fairbanks!$C$68*10^(-3)</f>
        <v>33.325360000000003</v>
      </c>
    </row>
    <row r="33" spans="1:18">
      <c r="A33" s="40"/>
      <c r="B33" s="41" t="str">
        <f>Miami!A69</f>
        <v>PSZ-AC_2:2_HEATC</v>
      </c>
      <c r="C33" s="46">
        <f>Miami!$C$69*10^(-3)</f>
        <v>27.407859999999999</v>
      </c>
      <c r="D33" s="46">
        <f>Houston!$C$69*10^(-3)</f>
        <v>36.182139999999997</v>
      </c>
      <c r="E33" s="46">
        <f>Phoenix!$C$69*10^(-3)</f>
        <v>30.526689999999999</v>
      </c>
      <c r="F33" s="46">
        <f>Atlanta!$C$69*10^(-3)</f>
        <v>39.031210000000002</v>
      </c>
      <c r="G33" s="46">
        <f>LosAngeles!$C$69*10^(-3)</f>
        <v>28.50535</v>
      </c>
      <c r="H33" s="46">
        <f>LasVegas!$C$69*10^(-3)</f>
        <v>33.000160000000001</v>
      </c>
      <c r="I33" s="46">
        <f>SanFrancisco!$C$69*10^(-3)</f>
        <v>31.507830000000002</v>
      </c>
      <c r="J33" s="46">
        <f>Baltimore!$C$69*10^(-3)</f>
        <v>43.448730000000005</v>
      </c>
      <c r="K33" s="46">
        <f>Albuquerque!$C$69*10^(-3)</f>
        <v>34.522400000000005</v>
      </c>
      <c r="L33" s="46">
        <f>Seattle!$C$69*10^(-3)</f>
        <v>37.574890000000003</v>
      </c>
      <c r="M33" s="46">
        <f>Chicago!$C$69*10^(-3)</f>
        <v>50.757080000000002</v>
      </c>
      <c r="N33" s="46">
        <f>Boulder!$C$69*10^(-3)</f>
        <v>41.209820000000001</v>
      </c>
      <c r="O33" s="46">
        <f>Minneapolis!$C$69*10^(-3)</f>
        <v>54.853480000000005</v>
      </c>
      <c r="P33" s="46">
        <f>Helena!$C$69*10^(-3)</f>
        <v>49.984809999999996</v>
      </c>
      <c r="Q33" s="46">
        <f>Duluth!$C$69*10^(-3)</f>
        <v>56.146709999999999</v>
      </c>
      <c r="R33" s="46">
        <f>Fairbanks!$C$69*10^(-3)</f>
        <v>69.528899999999993</v>
      </c>
    </row>
    <row r="34" spans="1:18">
      <c r="A34" s="40"/>
      <c r="B34" s="38" t="s">
        <v>67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1:18">
      <c r="A35" s="40"/>
      <c r="B35" s="41" t="s">
        <v>68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</row>
    <row r="36" spans="1:18">
      <c r="A36" s="40"/>
      <c r="B36" s="41" t="str">
        <f>Miami!A64</f>
        <v>PSZ-AC_1:1_COOLC DXCOIL</v>
      </c>
      <c r="C36" s="80">
        <f>Miami!$G$64</f>
        <v>3.45</v>
      </c>
      <c r="D36" s="80">
        <f>Houston!$G$64</f>
        <v>3.45</v>
      </c>
      <c r="E36" s="80">
        <f>Phoenix!$G$64</f>
        <v>3.45</v>
      </c>
      <c r="F36" s="80">
        <f>Atlanta!$G$64</f>
        <v>3.45</v>
      </c>
      <c r="G36" s="80">
        <f>LosAngeles!$G$64</f>
        <v>3.68</v>
      </c>
      <c r="H36" s="80">
        <f>LasVegas!$G$64</f>
        <v>3.5</v>
      </c>
      <c r="I36" s="80">
        <f>SanFrancisco!$G$64</f>
        <v>4.03</v>
      </c>
      <c r="J36" s="80">
        <f>Baltimore!$G$64</f>
        <v>3.45</v>
      </c>
      <c r="K36" s="80">
        <f>Albuquerque!$G$64</f>
        <v>3.74</v>
      </c>
      <c r="L36" s="80">
        <f>Seattle!$G$64</f>
        <v>3.63</v>
      </c>
      <c r="M36" s="80">
        <f>Chicago!$G$64</f>
        <v>3.45</v>
      </c>
      <c r="N36" s="80">
        <f>Boulder!$G$64</f>
        <v>3.75</v>
      </c>
      <c r="O36" s="80">
        <f>Minneapolis!$G$64</f>
        <v>3.45</v>
      </c>
      <c r="P36" s="80">
        <f>Helena!$G$64</f>
        <v>3.79</v>
      </c>
      <c r="Q36" s="80">
        <f>Duluth!$G$64</f>
        <v>3.46</v>
      </c>
      <c r="R36" s="80">
        <f>Fairbanks!$G$64</f>
        <v>4.03</v>
      </c>
    </row>
    <row r="37" spans="1:18">
      <c r="A37" s="40"/>
      <c r="B37" s="41" t="str">
        <f>Miami!A65</f>
        <v>PSZ-AC_2:2_COOLC DXCOIL</v>
      </c>
      <c r="C37" s="80">
        <f>Miami!$G$65</f>
        <v>3.19</v>
      </c>
      <c r="D37" s="80">
        <f>Houston!$G$65</f>
        <v>3.19</v>
      </c>
      <c r="E37" s="80">
        <f>Phoenix!$G$65</f>
        <v>3.36</v>
      </c>
      <c r="F37" s="80">
        <f>Atlanta!$G$64</f>
        <v>3.45</v>
      </c>
      <c r="G37" s="80">
        <f>LosAngeles!$G$65</f>
        <v>3.74</v>
      </c>
      <c r="H37" s="80">
        <f>LasVegas!$G$65</f>
        <v>3.74</v>
      </c>
      <c r="I37" s="80">
        <f>SanFrancisco!$G$65</f>
        <v>3.74</v>
      </c>
      <c r="J37" s="80">
        <f>Baltimore!$G$65</f>
        <v>3.19</v>
      </c>
      <c r="K37" s="80">
        <f>Albuquerque!$G$65</f>
        <v>3.74</v>
      </c>
      <c r="L37" s="80">
        <f>Seattle!$G$65</f>
        <v>3.74</v>
      </c>
      <c r="M37" s="80">
        <f>Chicago!$G$65</f>
        <v>3.19</v>
      </c>
      <c r="N37" s="80">
        <f>Boulder!$G$65</f>
        <v>3.74</v>
      </c>
      <c r="O37" s="80">
        <f>Minneapolis!$G$65</f>
        <v>3.19</v>
      </c>
      <c r="P37" s="80">
        <f>Helena!$G$65</f>
        <v>3.74</v>
      </c>
      <c r="Q37" s="80">
        <f>Duluth!$G$65</f>
        <v>3.34</v>
      </c>
      <c r="R37" s="80">
        <f>Fairbanks!$G$65</f>
        <v>3.74</v>
      </c>
    </row>
    <row r="38" spans="1:18">
      <c r="A38" s="40"/>
      <c r="B38" s="41" t="s">
        <v>69</v>
      </c>
      <c r="C38" s="81"/>
      <c r="D38" s="46"/>
      <c r="E38" s="81"/>
      <c r="F38" s="81"/>
      <c r="G38" s="81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1:18">
      <c r="A39" s="40"/>
      <c r="B39" s="41" t="str">
        <f>Miami!A68</f>
        <v>PSZ-AC_1:1_HEATC</v>
      </c>
      <c r="C39" s="81">
        <f>Miami!$D$68</f>
        <v>0.8</v>
      </c>
      <c r="D39" s="81">
        <f>Houston!$D$68</f>
        <v>0.8</v>
      </c>
      <c r="E39" s="81">
        <f>Phoenix!$D$68</f>
        <v>0.8</v>
      </c>
      <c r="F39" s="81">
        <f>Atlanta!$D$68</f>
        <v>0.8</v>
      </c>
      <c r="G39" s="81">
        <f>LosAngeles!$D$68</f>
        <v>0.8</v>
      </c>
      <c r="H39" s="81">
        <f>LasVegas!$D$68</f>
        <v>0.8</v>
      </c>
      <c r="I39" s="81">
        <f>SanFrancisco!$D$68</f>
        <v>0.8</v>
      </c>
      <c r="J39" s="81">
        <f>Baltimore!$D$68</f>
        <v>0.8</v>
      </c>
      <c r="K39" s="81">
        <f>Albuquerque!$D$68</f>
        <v>0.8</v>
      </c>
      <c r="L39" s="81">
        <f>Seattle!$D$68</f>
        <v>0.8</v>
      </c>
      <c r="M39" s="81">
        <f>Chicago!$D$68</f>
        <v>0.8</v>
      </c>
      <c r="N39" s="81">
        <f>Boulder!$D$68</f>
        <v>0.8</v>
      </c>
      <c r="O39" s="81">
        <f>Minneapolis!$D$68</f>
        <v>0.8</v>
      </c>
      <c r="P39" s="81">
        <f>Helena!$D$68</f>
        <v>0.8</v>
      </c>
      <c r="Q39" s="81">
        <f>Duluth!$D$68</f>
        <v>0.8</v>
      </c>
      <c r="R39" s="81">
        <f>Fairbanks!$D$68</f>
        <v>0.8</v>
      </c>
    </row>
    <row r="40" spans="1:18">
      <c r="A40" s="40"/>
      <c r="B40" s="41" t="str">
        <f>Miami!A69</f>
        <v>PSZ-AC_2:2_HEATC</v>
      </c>
      <c r="C40" s="81">
        <f>Miami!$D$69</f>
        <v>0.8</v>
      </c>
      <c r="D40" s="81">
        <f>Houston!$D$69</f>
        <v>0.8</v>
      </c>
      <c r="E40" s="81">
        <f>Phoenix!$D$69</f>
        <v>0.8</v>
      </c>
      <c r="F40" s="81">
        <f>Atlanta!$D$69</f>
        <v>0.8</v>
      </c>
      <c r="G40" s="81">
        <f>LosAngeles!$D$69</f>
        <v>0.8</v>
      </c>
      <c r="H40" s="81">
        <f>LasVegas!$D$69</f>
        <v>0.8</v>
      </c>
      <c r="I40" s="81">
        <f>SanFrancisco!$D$69</f>
        <v>0.8</v>
      </c>
      <c r="J40" s="81">
        <f>Baltimore!$D$69</f>
        <v>0.8</v>
      </c>
      <c r="K40" s="81">
        <f>Albuquerque!$D$69</f>
        <v>0.8</v>
      </c>
      <c r="L40" s="81">
        <f>Seattle!$D$69</f>
        <v>0.8</v>
      </c>
      <c r="M40" s="81">
        <f>Chicago!$D$69</f>
        <v>0.8</v>
      </c>
      <c r="N40" s="81">
        <f>Boulder!$D$69</f>
        <v>0.8</v>
      </c>
      <c r="O40" s="81">
        <f>Minneapolis!$D$69</f>
        <v>0.8</v>
      </c>
      <c r="P40" s="81">
        <f>Helena!$D$69</f>
        <v>0.8</v>
      </c>
      <c r="Q40" s="81">
        <f>Duluth!$D$69</f>
        <v>0.8</v>
      </c>
      <c r="R40" s="81">
        <f>Fairbanks!$D$69</f>
        <v>0.78</v>
      </c>
    </row>
    <row r="41" spans="1:18">
      <c r="A41" s="40"/>
      <c r="B41" s="65" t="s">
        <v>651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1:18">
      <c r="A42" s="40"/>
      <c r="B42" s="41" t="str">
        <f>Miami!A74</f>
        <v>PSZ-AC_1:1_FAN</v>
      </c>
      <c r="C42" s="82" t="s">
        <v>652</v>
      </c>
      <c r="D42" s="45" t="s">
        <v>652</v>
      </c>
      <c r="E42" s="82" t="s">
        <v>652</v>
      </c>
      <c r="F42" s="82" t="s">
        <v>652</v>
      </c>
      <c r="G42" s="82" t="s">
        <v>653</v>
      </c>
      <c r="H42" s="82" t="s">
        <v>653</v>
      </c>
      <c r="I42" s="82" t="s">
        <v>652</v>
      </c>
      <c r="J42" s="82" t="s">
        <v>652</v>
      </c>
      <c r="K42" s="82" t="s">
        <v>653</v>
      </c>
      <c r="L42" s="82" t="s">
        <v>653</v>
      </c>
      <c r="M42" s="82" t="s">
        <v>652</v>
      </c>
      <c r="N42" s="82" t="s">
        <v>653</v>
      </c>
      <c r="O42" s="82" t="s">
        <v>652</v>
      </c>
      <c r="P42" s="82" t="s">
        <v>653</v>
      </c>
      <c r="Q42" s="82" t="s">
        <v>652</v>
      </c>
      <c r="R42" s="82" t="s">
        <v>652</v>
      </c>
    </row>
    <row r="43" spans="1:18">
      <c r="A43" s="40"/>
      <c r="B43" s="41" t="str">
        <f>Miami!A75</f>
        <v>PSZ-AC_2:2_FAN</v>
      </c>
      <c r="C43" s="82" t="s">
        <v>652</v>
      </c>
      <c r="D43" s="45" t="s">
        <v>652</v>
      </c>
      <c r="E43" s="82" t="s">
        <v>653</v>
      </c>
      <c r="F43" s="82" t="s">
        <v>652</v>
      </c>
      <c r="G43" s="82" t="s">
        <v>653</v>
      </c>
      <c r="H43" s="82" t="s">
        <v>653</v>
      </c>
      <c r="I43" s="82" t="s">
        <v>653</v>
      </c>
      <c r="J43" s="82" t="s">
        <v>652</v>
      </c>
      <c r="K43" s="82" t="s">
        <v>653</v>
      </c>
      <c r="L43" s="82" t="s">
        <v>653</v>
      </c>
      <c r="M43" s="82" t="s">
        <v>653</v>
      </c>
      <c r="N43" s="82" t="s">
        <v>653</v>
      </c>
      <c r="O43" s="82" t="s">
        <v>653</v>
      </c>
      <c r="P43" s="82" t="s">
        <v>653</v>
      </c>
      <c r="Q43" s="82" t="s">
        <v>653</v>
      </c>
      <c r="R43" s="82" t="s">
        <v>652</v>
      </c>
    </row>
    <row r="44" spans="1:18">
      <c r="A44" s="40"/>
      <c r="B44" s="38" t="s">
        <v>215</v>
      </c>
    </row>
    <row r="45" spans="1:18">
      <c r="A45" s="40"/>
      <c r="B45" s="41" t="str">
        <f>Miami!A72</f>
        <v>DINING EXHAUST FAN</v>
      </c>
      <c r="C45" s="45">
        <f>Miami!$E$72</f>
        <v>0.83</v>
      </c>
      <c r="D45" s="45">
        <f>Houston!$E$72</f>
        <v>0.83</v>
      </c>
      <c r="E45" s="45">
        <f>Phoenix!$E$72</f>
        <v>0.83</v>
      </c>
      <c r="F45" s="45">
        <f>Atlanta!$E$72</f>
        <v>0.83</v>
      </c>
      <c r="G45" s="45">
        <f>LosAngeles!$E$72</f>
        <v>0.83</v>
      </c>
      <c r="H45" s="45">
        <f>LasVegas!$E$72</f>
        <v>0.83</v>
      </c>
      <c r="I45" s="45">
        <f>SanFrancisco!$E$72</f>
        <v>0.83</v>
      </c>
      <c r="J45" s="45">
        <f>Baltimore!$E$72</f>
        <v>0.83</v>
      </c>
      <c r="K45" s="45">
        <f>Albuquerque!$E$72</f>
        <v>0.83</v>
      </c>
      <c r="L45" s="45">
        <f>Seattle!$E$72</f>
        <v>0.83</v>
      </c>
      <c r="M45" s="45">
        <f>Chicago!$E$72</f>
        <v>0.83</v>
      </c>
      <c r="N45" s="45">
        <f>Boulder!$E$72</f>
        <v>0.83</v>
      </c>
      <c r="O45" s="45">
        <f>Minneapolis!$E$72</f>
        <v>0.83</v>
      </c>
      <c r="P45" s="45">
        <f>Helena!$E$72</f>
        <v>0.83</v>
      </c>
      <c r="Q45" s="45">
        <f>Duluth!$E$72</f>
        <v>0.83</v>
      </c>
      <c r="R45" s="45">
        <f>Fairbanks!$E$72</f>
        <v>0.83</v>
      </c>
    </row>
    <row r="46" spans="1:18">
      <c r="A46" s="40"/>
      <c r="B46" s="41" t="str">
        <f>Miami!A73</f>
        <v>KITCHEN EXHAUST FAN</v>
      </c>
      <c r="C46" s="45">
        <f>Miami!$E$73</f>
        <v>0.01</v>
      </c>
      <c r="D46" s="45">
        <f>Houston!$E$73</f>
        <v>0.01</v>
      </c>
      <c r="E46" s="45">
        <f>Phoenix!$E$73</f>
        <v>0.01</v>
      </c>
      <c r="F46" s="45">
        <f>Atlanta!$E$73</f>
        <v>0.01</v>
      </c>
      <c r="G46" s="45">
        <f>LosAngeles!$E$73</f>
        <v>0.01</v>
      </c>
      <c r="H46" s="45">
        <f>LasVegas!$E$73</f>
        <v>0.01</v>
      </c>
      <c r="I46" s="45">
        <f>SanFrancisco!$E$73</f>
        <v>0.01</v>
      </c>
      <c r="J46" s="45">
        <f>Baltimore!$E$73</f>
        <v>0.01</v>
      </c>
      <c r="K46" s="45">
        <f>Albuquerque!$E$73</f>
        <v>0.01</v>
      </c>
      <c r="L46" s="45">
        <f>Seattle!$E$73</f>
        <v>0.01</v>
      </c>
      <c r="M46" s="45">
        <f>Chicago!$E$73</f>
        <v>0.01</v>
      </c>
      <c r="N46" s="45">
        <f>Boulder!$E$73</f>
        <v>0.01</v>
      </c>
      <c r="O46" s="45">
        <f>Minneapolis!$E$73</f>
        <v>0.01</v>
      </c>
      <c r="P46" s="45">
        <f>Helena!$E$73</f>
        <v>0.01</v>
      </c>
      <c r="Q46" s="45">
        <f>Duluth!$E$73</f>
        <v>0.01</v>
      </c>
      <c r="R46" s="45">
        <f>Fairbanks!$E$73</f>
        <v>0.01</v>
      </c>
    </row>
    <row r="47" spans="1:18">
      <c r="A47" s="40"/>
      <c r="B47" s="41" t="str">
        <f>Miami!A74</f>
        <v>PSZ-AC_1:1_FAN</v>
      </c>
      <c r="C47" s="45">
        <f>Miami!$E$74</f>
        <v>1.17</v>
      </c>
      <c r="D47" s="45">
        <f>Houston!$E$74</f>
        <v>1.22</v>
      </c>
      <c r="E47" s="45">
        <f>Phoenix!$E$74</f>
        <v>1.3</v>
      </c>
      <c r="F47" s="45">
        <f>Atlanta!$E$74</f>
        <v>1.23</v>
      </c>
      <c r="G47" s="45">
        <f>LosAngeles!$E$74</f>
        <v>1.1599999999999999</v>
      </c>
      <c r="H47" s="45">
        <f>LasVegas!$E$74</f>
        <v>1.29</v>
      </c>
      <c r="I47" s="45">
        <f>SanFrancisco!$E$74</f>
        <v>1.1200000000000001</v>
      </c>
      <c r="J47" s="45">
        <f>Baltimore!$E$74</f>
        <v>1.25</v>
      </c>
      <c r="K47" s="45">
        <f>Albuquerque!$E$74</f>
        <v>1.43</v>
      </c>
      <c r="L47" s="45">
        <f>Seattle!$E$74</f>
        <v>1.19</v>
      </c>
      <c r="M47" s="45">
        <f>Chicago!$E$74</f>
        <v>1.25</v>
      </c>
      <c r="N47" s="45">
        <f>Boulder!$E$74</f>
        <v>1.42</v>
      </c>
      <c r="O47" s="45">
        <f>Minneapolis!$E$74</f>
        <v>1.27</v>
      </c>
      <c r="P47" s="45">
        <f>Helena!$E$74</f>
        <v>1.36</v>
      </c>
      <c r="Q47" s="45">
        <f>Duluth!$E$74</f>
        <v>1.23</v>
      </c>
      <c r="R47" s="45">
        <f>Fairbanks!$E$74</f>
        <v>1.1299999999999999</v>
      </c>
    </row>
    <row r="48" spans="1:18">
      <c r="A48" s="40"/>
      <c r="B48" s="41" t="str">
        <f>Miami!A75</f>
        <v>PSZ-AC_2:2_FAN</v>
      </c>
      <c r="C48" s="45">
        <f>Miami!$E$75</f>
        <v>2.36</v>
      </c>
      <c r="D48" s="45">
        <f>Houston!$E$75</f>
        <v>2.36</v>
      </c>
      <c r="E48" s="45">
        <f>Phoenix!$E$75</f>
        <v>2.36</v>
      </c>
      <c r="F48" s="45">
        <f>Atlanta!$E$75</f>
        <v>2.36</v>
      </c>
      <c r="G48" s="45">
        <f>LosAngeles!$E$75</f>
        <v>2.36</v>
      </c>
      <c r="H48" s="45">
        <f>LasVegas!$E$75</f>
        <v>2.36</v>
      </c>
      <c r="I48" s="45">
        <f>SanFrancisco!$E$75</f>
        <v>2.36</v>
      </c>
      <c r="J48" s="45">
        <f>Baltimore!$E$75</f>
        <v>2.36</v>
      </c>
      <c r="K48" s="45">
        <f>Albuquerque!$E$75</f>
        <v>2.36</v>
      </c>
      <c r="L48" s="45">
        <f>Seattle!$E$75</f>
        <v>2.36</v>
      </c>
      <c r="M48" s="45">
        <f>Chicago!$E$75</f>
        <v>2.36</v>
      </c>
      <c r="N48" s="45">
        <f>Boulder!$E$75</f>
        <v>2.36</v>
      </c>
      <c r="O48" s="45">
        <f>Minneapolis!$E$75</f>
        <v>2.36</v>
      </c>
      <c r="P48" s="45">
        <f>Helena!$E$75</f>
        <v>2.36</v>
      </c>
      <c r="Q48" s="45">
        <f>Duluth!$E$75</f>
        <v>2.36</v>
      </c>
      <c r="R48" s="45">
        <f>Fairbanks!$E$75</f>
        <v>2.36</v>
      </c>
    </row>
    <row r="49" spans="1:18">
      <c r="A49" s="38" t="s">
        <v>79</v>
      </c>
      <c r="B49" s="38"/>
    </row>
    <row r="50" spans="1:18">
      <c r="A50" s="40"/>
      <c r="B50" s="38" t="s">
        <v>80</v>
      </c>
    </row>
    <row r="51" spans="1:18">
      <c r="A51" s="40"/>
      <c r="B51" s="41" t="s">
        <v>216</v>
      </c>
      <c r="C51" s="79">
        <f>Miami!$B$120/(Miami!$B$28*10^6/3600)</f>
        <v>7.5649935754105169E-2</v>
      </c>
      <c r="D51" s="79">
        <f>Houston!$B$120/(Houston!$B$28*10^6/3600)</f>
        <v>0.10810350243546837</v>
      </c>
      <c r="E51" s="79">
        <f>Phoenix!$B$120/(Phoenix!$B$28*10^6/3600)</f>
        <v>9.7484680822257821E-2</v>
      </c>
      <c r="F51" s="79">
        <f>Atlanta!$B$120/(Atlanta!$B$28*10^6/3600)</f>
        <v>0.10950343965897398</v>
      </c>
      <c r="G51" s="79">
        <f>LosAngeles!$B$120/(LosAngeles!$B$28*10^6/3600)</f>
        <v>0.1251494199535963</v>
      </c>
      <c r="H51" s="79">
        <f>LasVegas!$B$120/(LasVegas!$B$28*10^6/3600)</f>
        <v>9.3602753362793167E-2</v>
      </c>
      <c r="I51" s="79">
        <f>SanFrancisco!$B$120/(SanFrancisco!$B$28*10^6/3600)</f>
        <v>0.14575314318069219</v>
      </c>
      <c r="J51" s="79">
        <f>Baltimore!$B$120/(Baltimore!$B$28*10^6/3600)</f>
        <v>7.175465017551419E-2</v>
      </c>
      <c r="K51" s="79">
        <f>Albuquerque!$B$120/(Albuquerque!$B$28*10^6/3600)</f>
        <v>3.784078897125627E-2</v>
      </c>
      <c r="L51" s="79">
        <f>Seattle!$B$120/(Seattle!$B$28*10^6/3600)</f>
        <v>7.2364412671160575E-2</v>
      </c>
      <c r="M51" s="79">
        <f>Chicago!$B$120/(Chicago!$B$28*10^6/3600)</f>
        <v>5.3773611184384063E-2</v>
      </c>
      <c r="N51" s="79">
        <f>Boulder!$B$120/(Boulder!$B$28*10^6/3600)</f>
        <v>3.7865078420767986E-2</v>
      </c>
      <c r="O51" s="79">
        <f>Minneapolis!$B$120/(Minneapolis!$B$28*10^6/3600)</f>
        <v>5.216694019231026E-2</v>
      </c>
      <c r="P51" s="79">
        <f>Helena!$B$120/(Helena!$B$28*10^6/3600)</f>
        <v>6.7134438620689657E-2</v>
      </c>
      <c r="Q51" s="79">
        <f>Duluth!$B$120/(Duluth!$B$28*10^6/3600)</f>
        <v>5.0520460090623907E-2</v>
      </c>
      <c r="R51" s="79">
        <f>Fairbanks!$B$120/(Fairbanks!$B$28*10^6/3600)</f>
        <v>8.6807426558327169E-2</v>
      </c>
    </row>
    <row r="52" spans="1:18">
      <c r="A52" s="40"/>
      <c r="B52" s="41" t="s">
        <v>217</v>
      </c>
      <c r="C52" s="45">
        <f>Miami!$B$121</f>
        <v>89.39</v>
      </c>
      <c r="D52" s="45">
        <f>Houston!$B$121</f>
        <v>117.01</v>
      </c>
      <c r="E52" s="45">
        <f>Phoenix!$B$121</f>
        <v>103.3</v>
      </c>
      <c r="F52" s="45">
        <f>Atlanta!$B$121</f>
        <v>106.88</v>
      </c>
      <c r="G52" s="45">
        <f>LosAngeles!$B$121</f>
        <v>108.34</v>
      </c>
      <c r="H52" s="45">
        <f>LasVegas!$B$121</f>
        <v>92.18</v>
      </c>
      <c r="I52" s="45">
        <f>SanFrancisco!$B$121</f>
        <v>123.1</v>
      </c>
      <c r="J52" s="45">
        <f>Baltimore!$B$121</f>
        <v>67.69</v>
      </c>
      <c r="K52" s="45">
        <f>Albuquerque!$B$121</f>
        <v>34.36</v>
      </c>
      <c r="L52" s="45">
        <f>Seattle!$B$121</f>
        <v>61.48</v>
      </c>
      <c r="M52" s="45">
        <f>Chicago!$B$121</f>
        <v>48.74</v>
      </c>
      <c r="N52" s="45">
        <f>Boulder!$B$121</f>
        <v>33.479999999999997</v>
      </c>
      <c r="O52" s="45">
        <f>Minneapolis!$B$121</f>
        <v>46.9</v>
      </c>
      <c r="P52" s="45">
        <f>Helena!$B$121</f>
        <v>58.19</v>
      </c>
      <c r="Q52" s="45">
        <f>Duluth!$B$121</f>
        <v>43.32</v>
      </c>
      <c r="R52" s="45">
        <f>Fairbanks!$B$121</f>
        <v>73.06</v>
      </c>
    </row>
    <row r="53" spans="1:18">
      <c r="A53" s="40"/>
      <c r="B53" s="38" t="s">
        <v>81</v>
      </c>
    </row>
    <row r="54" spans="1:18">
      <c r="A54" s="40"/>
      <c r="B54" s="41" t="s">
        <v>231</v>
      </c>
      <c r="C54" s="79">
        <f>Miami!$C$120/(Miami!$C$28*10^3)</f>
        <v>1.1470467905514524E-2</v>
      </c>
      <c r="D54" s="79">
        <f>Houston!$C$120/(Houston!$C$28*10^3)</f>
        <v>8.203241178362259E-3</v>
      </c>
      <c r="E54" s="79">
        <f>Phoenix!$C$120/(Phoenix!$C$28*10^3)</f>
        <v>8.6189788445890977E-3</v>
      </c>
      <c r="F54" s="79">
        <f>Atlanta!$C$120/(Atlanta!$C$28*10^3)</f>
        <v>1.0760298263968933E-2</v>
      </c>
      <c r="G54" s="79">
        <f>LosAngeles!$C$120/(LosAngeles!$C$28*10^3)</f>
        <v>8.3953840761967595E-3</v>
      </c>
      <c r="H54" s="79">
        <f>LasVegas!$C$120/(LasVegas!$C$28*10^3)</f>
        <v>8.1814145135488871E-3</v>
      </c>
      <c r="I54" s="79">
        <f>SanFrancisco!$C$120/(SanFrancisco!$C$28*10^3)</f>
        <v>8.4139660022012949E-3</v>
      </c>
      <c r="J54" s="79">
        <f>Baltimore!$C$120/(Baltimore!$C$28*10^3)</f>
        <v>1.0045323768458809E-2</v>
      </c>
      <c r="K54" s="79">
        <f>Albuquerque!$C$120/(Albuquerque!$C$28*10^3)</f>
        <v>7.1933114562573019E-3</v>
      </c>
      <c r="L54" s="79">
        <f>Seattle!$C$120/(Seattle!$C$28*10^3)</f>
        <v>8.3036007274196796E-3</v>
      </c>
      <c r="M54" s="79">
        <f>Chicago!$C$120/(Chicago!$C$28*10^3)</f>
        <v>8.8086139262300057E-3</v>
      </c>
      <c r="N54" s="79">
        <f>Boulder!$C$120/(Boulder!$C$28*10^3)</f>
        <v>7.169397061307212E-3</v>
      </c>
      <c r="O54" s="79">
        <f>Minneapolis!$C$120/(Minneapolis!$C$28*10^3)</f>
        <v>7.9552244178094523E-3</v>
      </c>
      <c r="P54" s="79">
        <f>Helena!$C$120/(Helena!$C$28*10^3)</f>
        <v>8.6307124101530387E-3</v>
      </c>
      <c r="Q54" s="79">
        <f>Duluth!$C$120/(Duluth!$C$28*10^3)</f>
        <v>7.9377680430491333E-3</v>
      </c>
      <c r="R54" s="79">
        <f>Fairbanks!$C$120/(Fairbanks!$C$28*10^3)</f>
        <v>4.1668218472025939E-3</v>
      </c>
    </row>
    <row r="55" spans="1:18">
      <c r="A55" s="40"/>
      <c r="B55" s="41" t="s">
        <v>217</v>
      </c>
      <c r="C55" s="45">
        <f>Miami!$C$121</f>
        <v>45.85</v>
      </c>
      <c r="D55" s="45">
        <f>Houston!$C$121</f>
        <v>36.229999999999997</v>
      </c>
      <c r="E55" s="45">
        <f>Phoenix!$C$121</f>
        <v>36.47</v>
      </c>
      <c r="F55" s="45">
        <f>Atlanta!$C$121</f>
        <v>52.23</v>
      </c>
      <c r="G55" s="45">
        <f>LosAngeles!$C$121</f>
        <v>35.049999999999997</v>
      </c>
      <c r="H55" s="45">
        <f>LasVegas!$C$121</f>
        <v>36.32</v>
      </c>
      <c r="I55" s="45">
        <f>SanFrancisco!$C$121</f>
        <v>38.5</v>
      </c>
      <c r="J55" s="45">
        <f>Baltimore!$C$121</f>
        <v>56.65</v>
      </c>
      <c r="K55" s="45">
        <f>Albuquerque!$C$121</f>
        <v>36.04</v>
      </c>
      <c r="L55" s="45">
        <f>Seattle!$C$121</f>
        <v>44.22</v>
      </c>
      <c r="M55" s="45">
        <f>Chicago!$C$121</f>
        <v>56.15</v>
      </c>
      <c r="N55" s="45">
        <f>Boulder!$C$121</f>
        <v>40.19</v>
      </c>
      <c r="O55" s="45">
        <f>Minneapolis!$C$121</f>
        <v>57.08</v>
      </c>
      <c r="P55" s="45">
        <f>Helena!$C$121</f>
        <v>56.02</v>
      </c>
      <c r="Q55" s="45">
        <f>Duluth!$C$121</f>
        <v>63.17</v>
      </c>
      <c r="R55" s="45">
        <f>Fairbanks!$C$121</f>
        <v>43.15</v>
      </c>
    </row>
    <row r="56" spans="1:18">
      <c r="A56" s="40"/>
      <c r="B56" s="38" t="s">
        <v>82</v>
      </c>
    </row>
    <row r="57" spans="1:18">
      <c r="A57" s="40"/>
      <c r="B57" s="41" t="s">
        <v>218</v>
      </c>
      <c r="C57" s="45">
        <f>Miami!$E$121</f>
        <v>135.25</v>
      </c>
      <c r="D57" s="45">
        <f>Houston!$E$121</f>
        <v>153.24</v>
      </c>
      <c r="E57" s="45">
        <f>Phoenix!$E$121</f>
        <v>139.77000000000001</v>
      </c>
      <c r="F57" s="45">
        <f>Atlanta!$E$121</f>
        <v>159.11000000000001</v>
      </c>
      <c r="G57" s="45">
        <f>LosAngeles!$E$121</f>
        <v>143.38999999999999</v>
      </c>
      <c r="H57" s="45">
        <f>LasVegas!$E$121</f>
        <v>128.5</v>
      </c>
      <c r="I57" s="45">
        <f>SanFrancisco!$E$121</f>
        <v>161.6</v>
      </c>
      <c r="J57" s="45">
        <f>Baltimore!$E$121</f>
        <v>124.35</v>
      </c>
      <c r="K57" s="45">
        <f>Albuquerque!$E$121</f>
        <v>70.400000000000006</v>
      </c>
      <c r="L57" s="45">
        <f>Seattle!$E$121</f>
        <v>105.69</v>
      </c>
      <c r="M57" s="45">
        <f>Chicago!$E$121</f>
        <v>104.9</v>
      </c>
      <c r="N57" s="45">
        <f>Boulder!$E$121</f>
        <v>73.680000000000007</v>
      </c>
      <c r="O57" s="45">
        <f>Minneapolis!$E$121</f>
        <v>103.97</v>
      </c>
      <c r="P57" s="45">
        <f>Helena!$E$121</f>
        <v>114.21</v>
      </c>
      <c r="Q57" s="45">
        <f>Duluth!$E$121</f>
        <v>106.49</v>
      </c>
      <c r="R57" s="45">
        <f>Fairbanks!$E$121</f>
        <v>116.2</v>
      </c>
    </row>
    <row r="58" spans="1:18">
      <c r="A58" s="38" t="s">
        <v>83</v>
      </c>
      <c r="B58" s="39"/>
    </row>
    <row r="59" spans="1:18">
      <c r="A59" s="40"/>
      <c r="B59" s="38" t="s">
        <v>84</v>
      </c>
    </row>
    <row r="60" spans="1:18">
      <c r="A60" s="40"/>
      <c r="B60" s="41" t="s">
        <v>76</v>
      </c>
      <c r="C60" s="70">
        <f>Miami!$B$13*10^6/3600</f>
        <v>0</v>
      </c>
      <c r="D60" s="70">
        <f>Houston!$B$13*10^6/3600</f>
        <v>0</v>
      </c>
      <c r="E60" s="70">
        <f>Phoenix!$B$13*10^6/3600</f>
        <v>0</v>
      </c>
      <c r="F60" s="70">
        <f>Atlanta!$B$13*10^6/3600</f>
        <v>0</v>
      </c>
      <c r="G60" s="70">
        <f>LosAngeles!$B$13*10^6/3600</f>
        <v>0</v>
      </c>
      <c r="H60" s="70">
        <f>LasVegas!$B$13*10^6/3600</f>
        <v>0</v>
      </c>
      <c r="I60" s="70">
        <f>SanFrancisco!$B$13*10^6/3600</f>
        <v>0</v>
      </c>
      <c r="J60" s="70">
        <f>Baltimore!$B$13*10^6/3600</f>
        <v>0</v>
      </c>
      <c r="K60" s="70">
        <f>Albuquerque!$B$13*10^6/3600</f>
        <v>0</v>
      </c>
      <c r="L60" s="70">
        <f>Seattle!$B$13*10^6/3600</f>
        <v>0</v>
      </c>
      <c r="M60" s="70">
        <f>Chicago!$B$13*10^6/3600</f>
        <v>0</v>
      </c>
      <c r="N60" s="70">
        <f>Boulder!$B$13*10^6/3600</f>
        <v>0</v>
      </c>
      <c r="O60" s="70">
        <f>Minneapolis!$B$13*10^6/3600</f>
        <v>0</v>
      </c>
      <c r="P60" s="70">
        <f>Helena!$B$13*10^6/3600</f>
        <v>0</v>
      </c>
      <c r="Q60" s="70">
        <f>Duluth!$B$13*10^6/3600</f>
        <v>0</v>
      </c>
      <c r="R60" s="70">
        <f>Fairbanks!$B$13*10^6/3600</f>
        <v>0</v>
      </c>
    </row>
    <row r="61" spans="1:18">
      <c r="A61" s="40"/>
      <c r="B61" s="41" t="s">
        <v>77</v>
      </c>
      <c r="C61" s="70">
        <f>Miami!$B$14*10^6/3600</f>
        <v>75638.888888888891</v>
      </c>
      <c r="D61" s="70">
        <f>Houston!$B$14*10^6/3600</f>
        <v>53658.333333333336</v>
      </c>
      <c r="E61" s="70">
        <f>Phoenix!$B$14*10^6/3600</f>
        <v>48155.555555555555</v>
      </c>
      <c r="F61" s="70">
        <f>Atlanta!$B$14*10^6/3600</f>
        <v>29694.444444444445</v>
      </c>
      <c r="G61" s="70">
        <f>LosAngeles!$B$14*10^6/3600</f>
        <v>5088.8888888888887</v>
      </c>
      <c r="H61" s="70">
        <f>LasVegas!$B$14*10^6/3600</f>
        <v>31555.555555555555</v>
      </c>
      <c r="I61" s="70">
        <f>SanFrancisco!$B$14*10^6/3600</f>
        <v>1691.6666666666667</v>
      </c>
      <c r="J61" s="70">
        <f>Baltimore!$B$14*10^6/3600</f>
        <v>22775</v>
      </c>
      <c r="K61" s="70">
        <f>Albuquerque!$B$14*10^6/3600</f>
        <v>13597.222222222223</v>
      </c>
      <c r="L61" s="70">
        <f>Seattle!$B$14*10^6/3600</f>
        <v>2441.6666666666665</v>
      </c>
      <c r="M61" s="70">
        <f>Chicago!$B$14*10^6/3600</f>
        <v>14536.111111111111</v>
      </c>
      <c r="N61" s="70">
        <f>Boulder!$B$14*10^6/3600</f>
        <v>8761.1111111111113</v>
      </c>
      <c r="O61" s="70">
        <f>Minneapolis!$B$14*10^6/3600</f>
        <v>12780.555555555555</v>
      </c>
      <c r="P61" s="70">
        <f>Helena!$B$14*10^6/3600</f>
        <v>5072.2222222222226</v>
      </c>
      <c r="Q61" s="70">
        <f>Duluth!$B$14*10^6/3600</f>
        <v>4163.8888888888887</v>
      </c>
      <c r="R61" s="70">
        <f>Fairbanks!$B$14*10^6/3600</f>
        <v>1450</v>
      </c>
    </row>
    <row r="62" spans="1:18">
      <c r="A62" s="40"/>
      <c r="B62" s="41" t="s">
        <v>85</v>
      </c>
      <c r="C62" s="70">
        <f>Miami!$B$15*10^6/3600</f>
        <v>20850</v>
      </c>
      <c r="D62" s="70">
        <f>Houston!$B$15*10^6/3600</f>
        <v>20850</v>
      </c>
      <c r="E62" s="70">
        <f>Phoenix!$B$15*10^6/3600</f>
        <v>20850</v>
      </c>
      <c r="F62" s="70">
        <f>Atlanta!$B$15*10^6/3600</f>
        <v>20850</v>
      </c>
      <c r="G62" s="70">
        <f>LosAngeles!$B$15*10^6/3600</f>
        <v>20850</v>
      </c>
      <c r="H62" s="70">
        <f>LasVegas!$B$15*10^6/3600</f>
        <v>20850</v>
      </c>
      <c r="I62" s="70">
        <f>SanFrancisco!$B$15*10^6/3600</f>
        <v>20850</v>
      </c>
      <c r="J62" s="70">
        <f>Baltimore!$B$15*10^6/3600</f>
        <v>20850</v>
      </c>
      <c r="K62" s="70">
        <f>Albuquerque!$B$15*10^6/3600</f>
        <v>20850</v>
      </c>
      <c r="L62" s="70">
        <f>Seattle!$B$15*10^6/3600</f>
        <v>20850</v>
      </c>
      <c r="M62" s="70">
        <f>Chicago!$B$15*10^6/3600</f>
        <v>20850</v>
      </c>
      <c r="N62" s="70">
        <f>Boulder!$B$15*10^6/3600</f>
        <v>20850</v>
      </c>
      <c r="O62" s="70">
        <f>Minneapolis!$B$15*10^6/3600</f>
        <v>20850</v>
      </c>
      <c r="P62" s="70">
        <f>Helena!$B$15*10^6/3600</f>
        <v>20850</v>
      </c>
      <c r="Q62" s="70">
        <f>Duluth!$B$15*10^6/3600</f>
        <v>20850</v>
      </c>
      <c r="R62" s="70">
        <f>Fairbanks!$B$15*10^6/3600</f>
        <v>20850</v>
      </c>
    </row>
    <row r="63" spans="1:18">
      <c r="A63" s="40"/>
      <c r="B63" s="41" t="s">
        <v>86</v>
      </c>
      <c r="C63" s="70">
        <f>Miami!$B$16*10^6/3600</f>
        <v>4372.2222222222226</v>
      </c>
      <c r="D63" s="70">
        <f>Houston!$B$16*10^6/3600</f>
        <v>4369.4444444444443</v>
      </c>
      <c r="E63" s="70">
        <f>Phoenix!$B$16*10^6/3600</f>
        <v>4369.4444444444443</v>
      </c>
      <c r="F63" s="70">
        <f>Atlanta!$B$16*10^6/3600</f>
        <v>4369.4444444444443</v>
      </c>
      <c r="G63" s="70">
        <f>LosAngeles!$B$16*10^6/3600</f>
        <v>4363.8888888888887</v>
      </c>
      <c r="H63" s="70">
        <f>LasVegas!$B$16*10^6/3600</f>
        <v>4363.8888888888887</v>
      </c>
      <c r="I63" s="70">
        <f>SanFrancisco!$B$16*10^6/3600</f>
        <v>4366.666666666667</v>
      </c>
      <c r="J63" s="70">
        <f>Baltimore!$B$16*10^6/3600</f>
        <v>4363.8888888888887</v>
      </c>
      <c r="K63" s="70">
        <f>Albuquerque!$B$16*10^6/3600</f>
        <v>4366.666666666667</v>
      </c>
      <c r="L63" s="70">
        <f>Seattle!$B$16*10^6/3600</f>
        <v>4355.5555555555557</v>
      </c>
      <c r="M63" s="70">
        <f>Chicago!$B$16*10^6/3600</f>
        <v>4363.8888888888887</v>
      </c>
      <c r="N63" s="70">
        <f>Boulder!$B$16*10^6/3600</f>
        <v>4361.1111111111113</v>
      </c>
      <c r="O63" s="70">
        <f>Minneapolis!$B$16*10^6/3600</f>
        <v>4361.1111111111113</v>
      </c>
      <c r="P63" s="70">
        <f>Helena!$B$16*10^6/3600</f>
        <v>4361.1111111111113</v>
      </c>
      <c r="Q63" s="70">
        <f>Duluth!$B$16*10^6/3600</f>
        <v>4358.333333333333</v>
      </c>
      <c r="R63" s="70">
        <f>Fairbanks!$B$16*10^6/3600</f>
        <v>4330.5555555555557</v>
      </c>
    </row>
    <row r="64" spans="1:18">
      <c r="A64" s="40"/>
      <c r="B64" s="41" t="s">
        <v>87</v>
      </c>
      <c r="C64" s="70">
        <f>Miami!$B$17*10^6/3600</f>
        <v>122672.22222222222</v>
      </c>
      <c r="D64" s="70">
        <f>Houston!$B$17*10^6/3600</f>
        <v>122672.22222222222</v>
      </c>
      <c r="E64" s="70">
        <f>Phoenix!$B$17*10^6/3600</f>
        <v>122672.22222222222</v>
      </c>
      <c r="F64" s="70">
        <f>Atlanta!$B$17*10^6/3600</f>
        <v>122672.22222222222</v>
      </c>
      <c r="G64" s="70">
        <f>LosAngeles!$B$17*10^6/3600</f>
        <v>122672.22222222222</v>
      </c>
      <c r="H64" s="70">
        <f>LasVegas!$B$17*10^6/3600</f>
        <v>122672.22222222222</v>
      </c>
      <c r="I64" s="70">
        <f>SanFrancisco!$B$17*10^6/3600</f>
        <v>122672.22222222222</v>
      </c>
      <c r="J64" s="70">
        <f>Baltimore!$B$17*10^6/3600</f>
        <v>122672.22222222222</v>
      </c>
      <c r="K64" s="70">
        <f>Albuquerque!$B$17*10^6/3600</f>
        <v>122672.22222222222</v>
      </c>
      <c r="L64" s="70">
        <f>Seattle!$B$17*10^6/3600</f>
        <v>122672.22222222222</v>
      </c>
      <c r="M64" s="70">
        <f>Chicago!$B$17*10^6/3600</f>
        <v>122672.22222222222</v>
      </c>
      <c r="N64" s="70">
        <f>Boulder!$B$17*10^6/3600</f>
        <v>122672.22222222222</v>
      </c>
      <c r="O64" s="70">
        <f>Minneapolis!$B$17*10^6/3600</f>
        <v>122672.22222222222</v>
      </c>
      <c r="P64" s="70">
        <f>Helena!$B$17*10^6/3600</f>
        <v>122672.22222222222</v>
      </c>
      <c r="Q64" s="70">
        <f>Duluth!$B$17*10^6/3600</f>
        <v>122672.22222222222</v>
      </c>
      <c r="R64" s="70">
        <f>Fairbanks!$B$17*10^6/3600</f>
        <v>122672.22222222222</v>
      </c>
    </row>
    <row r="65" spans="1:18">
      <c r="A65" s="40"/>
      <c r="B65" s="41" t="s">
        <v>88</v>
      </c>
      <c r="C65" s="70">
        <f>Miami!$B$18*10^6/3600</f>
        <v>0</v>
      </c>
      <c r="D65" s="70">
        <f>Houston!$B$18*10^6/3600</f>
        <v>0</v>
      </c>
      <c r="E65" s="70">
        <f>Phoenix!$B$18*10^6/3600</f>
        <v>0</v>
      </c>
      <c r="F65" s="70">
        <f>Atlanta!$B$18*10^6/3600</f>
        <v>0</v>
      </c>
      <c r="G65" s="70">
        <f>LosAngeles!$B$18*10^6/3600</f>
        <v>0</v>
      </c>
      <c r="H65" s="70">
        <f>LasVegas!$B$18*10^6/3600</f>
        <v>0</v>
      </c>
      <c r="I65" s="70">
        <f>SanFrancisco!$B$18*10^6/3600</f>
        <v>0</v>
      </c>
      <c r="J65" s="70">
        <f>Baltimore!$B$18*10^6/3600</f>
        <v>0</v>
      </c>
      <c r="K65" s="70">
        <f>Albuquerque!$B$18*10^6/3600</f>
        <v>0</v>
      </c>
      <c r="L65" s="70">
        <f>Seattle!$B$18*10^6/3600</f>
        <v>0</v>
      </c>
      <c r="M65" s="70">
        <f>Chicago!$B$18*10^6/3600</f>
        <v>0</v>
      </c>
      <c r="N65" s="70">
        <f>Boulder!$B$18*10^6/3600</f>
        <v>0</v>
      </c>
      <c r="O65" s="70">
        <f>Minneapolis!$B$18*10^6/3600</f>
        <v>0</v>
      </c>
      <c r="P65" s="70">
        <f>Helena!$B$18*10^6/3600</f>
        <v>0</v>
      </c>
      <c r="Q65" s="70">
        <f>Duluth!$B$18*10^6/3600</f>
        <v>0</v>
      </c>
      <c r="R65" s="70">
        <f>Fairbanks!$B$18*10^6/3600</f>
        <v>0</v>
      </c>
    </row>
    <row r="66" spans="1:18">
      <c r="A66" s="40"/>
      <c r="B66" s="41" t="s">
        <v>89</v>
      </c>
      <c r="C66" s="70">
        <f>Miami!$B$19*10^6/3600</f>
        <v>31866.666666666668</v>
      </c>
      <c r="D66" s="70">
        <f>Houston!$B$19*10^6/3600</f>
        <v>31252.777777777777</v>
      </c>
      <c r="E66" s="70">
        <f>Phoenix!$B$19*10^6/3600</f>
        <v>31747.222222222223</v>
      </c>
      <c r="F66" s="70">
        <f>Atlanta!$B$19*10^6/3600</f>
        <v>30961.111111111109</v>
      </c>
      <c r="G66" s="70">
        <f>LosAngeles!$B$19*10^6/3600</f>
        <v>29783.333333333332</v>
      </c>
      <c r="H66" s="70">
        <f>LasVegas!$B$19*10^6/3600</f>
        <v>31308.333333333332</v>
      </c>
      <c r="I66" s="70">
        <f>SanFrancisco!$B$19*10^6/3600</f>
        <v>28911.111111111109</v>
      </c>
      <c r="J66" s="70">
        <f>Baltimore!$B$19*10^6/3600</f>
        <v>30672.222222222223</v>
      </c>
      <c r="K66" s="70">
        <f>Albuquerque!$B$19*10^6/3600</f>
        <v>31663.888888888891</v>
      </c>
      <c r="L66" s="70">
        <f>Seattle!$B$19*10^6/3600</f>
        <v>29522.222222222223</v>
      </c>
      <c r="M66" s="70">
        <f>Chicago!$B$19*10^6/3600</f>
        <v>30533.333333333332</v>
      </c>
      <c r="N66" s="70">
        <f>Boulder!$B$19*10^6/3600</f>
        <v>31216.666666666668</v>
      </c>
      <c r="O66" s="70">
        <f>Minneapolis!$B$19*10^6/3600</f>
        <v>30675</v>
      </c>
      <c r="P66" s="70">
        <f>Helena!$B$19*10^6/3600</f>
        <v>31105.555555555555</v>
      </c>
      <c r="Q66" s="70">
        <f>Duluth!$B$19*10^6/3600</f>
        <v>30061.111111111109</v>
      </c>
      <c r="R66" s="70">
        <f>Fairbanks!$B$19*10^6/3600</f>
        <v>29530.555555555555</v>
      </c>
    </row>
    <row r="67" spans="1:18">
      <c r="A67" s="40"/>
      <c r="B67" s="41" t="s">
        <v>90</v>
      </c>
      <c r="C67" s="70">
        <f>Miami!$B$20*10^6/3600</f>
        <v>0</v>
      </c>
      <c r="D67" s="70">
        <f>Houston!$B$20*10^6/3600</f>
        <v>0</v>
      </c>
      <c r="E67" s="70">
        <f>Phoenix!$B$20*10^6/3600</f>
        <v>0</v>
      </c>
      <c r="F67" s="70">
        <f>Atlanta!$B$20*10^6/3600</f>
        <v>0</v>
      </c>
      <c r="G67" s="70">
        <f>LosAngeles!$B$20*10^6/3600</f>
        <v>0</v>
      </c>
      <c r="H67" s="70">
        <f>LasVegas!$B$20*10^6/3600</f>
        <v>0</v>
      </c>
      <c r="I67" s="70">
        <f>SanFrancisco!$B$20*10^6/3600</f>
        <v>0</v>
      </c>
      <c r="J67" s="70">
        <f>Baltimore!$B$20*10^6/3600</f>
        <v>0</v>
      </c>
      <c r="K67" s="70">
        <f>Albuquerque!$B$20*10^6/3600</f>
        <v>0</v>
      </c>
      <c r="L67" s="70">
        <f>Seattle!$B$20*10^6/3600</f>
        <v>0</v>
      </c>
      <c r="M67" s="70">
        <f>Chicago!$B$20*10^6/3600</f>
        <v>0</v>
      </c>
      <c r="N67" s="70">
        <f>Boulder!$B$20*10^6/3600</f>
        <v>0</v>
      </c>
      <c r="O67" s="70">
        <f>Minneapolis!$B$20*10^6/3600</f>
        <v>0</v>
      </c>
      <c r="P67" s="70">
        <f>Helena!$B$20*10^6/3600</f>
        <v>0</v>
      </c>
      <c r="Q67" s="70">
        <f>Duluth!$B$20*10^6/3600</f>
        <v>0</v>
      </c>
      <c r="R67" s="70">
        <f>Fairbanks!$B$20*10^6/3600</f>
        <v>0</v>
      </c>
    </row>
    <row r="68" spans="1:18">
      <c r="A68" s="40"/>
      <c r="B68" s="41" t="s">
        <v>91</v>
      </c>
      <c r="C68" s="70">
        <f>Miami!$B$21*10^6/3600</f>
        <v>0</v>
      </c>
      <c r="D68" s="70">
        <f>Houston!$B$21*10^6/3600</f>
        <v>0</v>
      </c>
      <c r="E68" s="70">
        <f>Phoenix!$B$21*10^6/3600</f>
        <v>0</v>
      </c>
      <c r="F68" s="70">
        <f>Atlanta!$B$21*10^6/3600</f>
        <v>0</v>
      </c>
      <c r="G68" s="70">
        <f>LosAngeles!$B$21*10^6/3600</f>
        <v>0</v>
      </c>
      <c r="H68" s="70">
        <f>LasVegas!$B$21*10^6/3600</f>
        <v>0</v>
      </c>
      <c r="I68" s="70">
        <f>SanFrancisco!$B$21*10^6/3600</f>
        <v>0</v>
      </c>
      <c r="J68" s="70">
        <f>Baltimore!$B$21*10^6/3600</f>
        <v>0</v>
      </c>
      <c r="K68" s="70">
        <f>Albuquerque!$B$21*10^6/3600</f>
        <v>0</v>
      </c>
      <c r="L68" s="70">
        <f>Seattle!$B$21*10^6/3600</f>
        <v>0</v>
      </c>
      <c r="M68" s="70">
        <f>Chicago!$B$21*10^6/3600</f>
        <v>0</v>
      </c>
      <c r="N68" s="70">
        <f>Boulder!$B$21*10^6/3600</f>
        <v>0</v>
      </c>
      <c r="O68" s="70">
        <f>Minneapolis!$B$21*10^6/3600</f>
        <v>0</v>
      </c>
      <c r="P68" s="70">
        <f>Helena!$B$21*10^6/3600</f>
        <v>0</v>
      </c>
      <c r="Q68" s="70">
        <f>Duluth!$B$21*10^6/3600</f>
        <v>0</v>
      </c>
      <c r="R68" s="70">
        <f>Fairbanks!$B$21*10^6/3600</f>
        <v>0</v>
      </c>
    </row>
    <row r="69" spans="1:18">
      <c r="A69" s="40"/>
      <c r="B69" s="41" t="s">
        <v>92</v>
      </c>
      <c r="C69" s="70">
        <f>Miami!$B$22*10^6/3600</f>
        <v>0</v>
      </c>
      <c r="D69" s="70">
        <f>Houston!$B$22*10^6/3600</f>
        <v>0</v>
      </c>
      <c r="E69" s="70">
        <f>Phoenix!$B$22*10^6/3600</f>
        <v>0</v>
      </c>
      <c r="F69" s="70">
        <f>Atlanta!$B$22*10^6/3600</f>
        <v>0</v>
      </c>
      <c r="G69" s="70">
        <f>LosAngeles!$B$22*10^6/3600</f>
        <v>0</v>
      </c>
      <c r="H69" s="70">
        <f>LasVegas!$B$22*10^6/3600</f>
        <v>0</v>
      </c>
      <c r="I69" s="70">
        <f>SanFrancisco!$B$22*10^6/3600</f>
        <v>0</v>
      </c>
      <c r="J69" s="70">
        <f>Baltimore!$B$22*10^6/3600</f>
        <v>0</v>
      </c>
      <c r="K69" s="70">
        <f>Albuquerque!$B$22*10^6/3600</f>
        <v>0</v>
      </c>
      <c r="L69" s="70">
        <f>Seattle!$B$22*10^6/3600</f>
        <v>0</v>
      </c>
      <c r="M69" s="70">
        <f>Chicago!$B$22*10^6/3600</f>
        <v>0</v>
      </c>
      <c r="N69" s="70">
        <f>Boulder!$B$22*10^6/3600</f>
        <v>0</v>
      </c>
      <c r="O69" s="70">
        <f>Minneapolis!$B$22*10^6/3600</f>
        <v>0</v>
      </c>
      <c r="P69" s="70">
        <f>Helena!$B$22*10^6/3600</f>
        <v>0</v>
      </c>
      <c r="Q69" s="70">
        <f>Duluth!$B$22*10^6/3600</f>
        <v>0</v>
      </c>
      <c r="R69" s="70">
        <f>Fairbanks!$B$22*10^6/3600</f>
        <v>0</v>
      </c>
    </row>
    <row r="70" spans="1:18">
      <c r="A70" s="40"/>
      <c r="B70" s="41" t="s">
        <v>71</v>
      </c>
      <c r="C70" s="70">
        <f>Miami!$B$23*10^6/3600</f>
        <v>0</v>
      </c>
      <c r="D70" s="70">
        <f>Houston!$B$23*10^6/3600</f>
        <v>0</v>
      </c>
      <c r="E70" s="70">
        <f>Phoenix!$B$23*10^6/3600</f>
        <v>0</v>
      </c>
      <c r="F70" s="70">
        <f>Atlanta!$B$23*10^6/3600</f>
        <v>0</v>
      </c>
      <c r="G70" s="70">
        <f>LosAngeles!$B$23*10^6/3600</f>
        <v>0</v>
      </c>
      <c r="H70" s="70">
        <f>LasVegas!$B$23*10^6/3600</f>
        <v>0</v>
      </c>
      <c r="I70" s="70">
        <f>SanFrancisco!$B$23*10^6/3600</f>
        <v>0</v>
      </c>
      <c r="J70" s="70">
        <f>Baltimore!$B$23*10^6/3600</f>
        <v>0</v>
      </c>
      <c r="K70" s="70">
        <f>Albuquerque!$B$23*10^6/3600</f>
        <v>0</v>
      </c>
      <c r="L70" s="70">
        <f>Seattle!$B$23*10^6/3600</f>
        <v>0</v>
      </c>
      <c r="M70" s="70">
        <f>Chicago!$B$23*10^6/3600</f>
        <v>0</v>
      </c>
      <c r="N70" s="70">
        <f>Boulder!$B$23*10^6/3600</f>
        <v>0</v>
      </c>
      <c r="O70" s="70">
        <f>Minneapolis!$B$23*10^6/3600</f>
        <v>0</v>
      </c>
      <c r="P70" s="70">
        <f>Helena!$B$23*10^6/3600</f>
        <v>0</v>
      </c>
      <c r="Q70" s="70">
        <f>Duluth!$B$23*10^6/3600</f>
        <v>0</v>
      </c>
      <c r="R70" s="70">
        <f>Fairbanks!$B$23*10^6/3600</f>
        <v>0</v>
      </c>
    </row>
    <row r="71" spans="1:18">
      <c r="A71" s="40"/>
      <c r="B71" s="41" t="s">
        <v>93</v>
      </c>
      <c r="C71" s="70">
        <f>Miami!$B$24*10^6/3600</f>
        <v>0</v>
      </c>
      <c r="D71" s="70">
        <f>Houston!$B$24*10^6/3600</f>
        <v>0</v>
      </c>
      <c r="E71" s="70">
        <f>Phoenix!$B$24*10^6/3600</f>
        <v>0</v>
      </c>
      <c r="F71" s="70">
        <f>Atlanta!$B$24*10^6/3600</f>
        <v>0</v>
      </c>
      <c r="G71" s="70">
        <f>LosAngeles!$B$24*10^6/3600</f>
        <v>0</v>
      </c>
      <c r="H71" s="70">
        <f>LasVegas!$B$24*10^6/3600</f>
        <v>0</v>
      </c>
      <c r="I71" s="70">
        <f>SanFrancisco!$B$24*10^6/3600</f>
        <v>0</v>
      </c>
      <c r="J71" s="70">
        <f>Baltimore!$B$24*10^6/3600</f>
        <v>0</v>
      </c>
      <c r="K71" s="70">
        <f>Albuquerque!$B$24*10^6/3600</f>
        <v>0</v>
      </c>
      <c r="L71" s="70">
        <f>Seattle!$B$24*10^6/3600</f>
        <v>0</v>
      </c>
      <c r="M71" s="70">
        <f>Chicago!$B$24*10^6/3600</f>
        <v>0</v>
      </c>
      <c r="N71" s="70">
        <f>Boulder!$B$24*10^6/3600</f>
        <v>0</v>
      </c>
      <c r="O71" s="70">
        <f>Minneapolis!$B$24*10^6/3600</f>
        <v>0</v>
      </c>
      <c r="P71" s="70">
        <f>Helena!$B$24*10^6/3600</f>
        <v>0</v>
      </c>
      <c r="Q71" s="70">
        <f>Duluth!$B$24*10^6/3600</f>
        <v>0</v>
      </c>
      <c r="R71" s="70">
        <f>Fairbanks!$B$24*10^6/3600</f>
        <v>0</v>
      </c>
    </row>
    <row r="72" spans="1:18">
      <c r="A72" s="40"/>
      <c r="B72" s="41" t="s">
        <v>94</v>
      </c>
      <c r="C72" s="70">
        <f>Miami!$B$25*10^6/3600</f>
        <v>19152.777777777777</v>
      </c>
      <c r="D72" s="70">
        <f>Houston!$B$25*10^6/3600</f>
        <v>18688.888888888891</v>
      </c>
      <c r="E72" s="70">
        <f>Phoenix!$B$25*10^6/3600</f>
        <v>18411.111111111109</v>
      </c>
      <c r="F72" s="70">
        <f>Atlanta!$B$25*10^6/3600</f>
        <v>18219.444444444445</v>
      </c>
      <c r="G72" s="70">
        <f>LosAngeles!$B$25*10^6/3600</f>
        <v>18375.000000000004</v>
      </c>
      <c r="H72" s="70">
        <f>LasVegas!$B$25*10^6/3600</f>
        <v>18061.111111111109</v>
      </c>
      <c r="I72" s="70">
        <f>SanFrancisco!$B$25*10^6/3600</f>
        <v>17744.444444444445</v>
      </c>
      <c r="J72" s="70">
        <f>Baltimore!$B$25*10^6/3600</f>
        <v>17866.666666666664</v>
      </c>
      <c r="K72" s="70">
        <f>Albuquerque!$B$25*10^6/3600</f>
        <v>17816.666666666668</v>
      </c>
      <c r="L72" s="70">
        <f>Seattle!$B$25*10^6/3600</f>
        <v>17544.444444444445</v>
      </c>
      <c r="M72" s="70">
        <f>Chicago!$B$25*10^6/3600</f>
        <v>17652.777777777777</v>
      </c>
      <c r="N72" s="70">
        <f>Boulder!$B$25*10^6/3600</f>
        <v>17583.333333333332</v>
      </c>
      <c r="O72" s="70">
        <f>Minneapolis!$B$25*10^6/3600</f>
        <v>17522.222222222223</v>
      </c>
      <c r="P72" s="70">
        <f>Helena!$B$25*10^6/3600</f>
        <v>17327.777777777777</v>
      </c>
      <c r="Q72" s="70">
        <f>Duluth!$B$25*10^6/3600</f>
        <v>17130.555555555555</v>
      </c>
      <c r="R72" s="70">
        <f>Fairbanks!$B$25*10^6/3600</f>
        <v>16711.111111111109</v>
      </c>
    </row>
    <row r="73" spans="1:18">
      <c r="A73" s="40"/>
      <c r="B73" s="41" t="s">
        <v>95</v>
      </c>
      <c r="C73" s="70">
        <f>Miami!$B$26*10^6/3600</f>
        <v>0</v>
      </c>
      <c r="D73" s="70">
        <f>Houston!$B$26*10^6/3600</f>
        <v>0</v>
      </c>
      <c r="E73" s="70">
        <f>Phoenix!$B$26*10^6/3600</f>
        <v>0</v>
      </c>
      <c r="F73" s="70">
        <f>Atlanta!$B$26*10^6/3600</f>
        <v>0</v>
      </c>
      <c r="G73" s="70">
        <f>LosAngeles!$B$26*10^6/3600</f>
        <v>0</v>
      </c>
      <c r="H73" s="70">
        <f>LasVegas!$B$26*10^6/3600</f>
        <v>0</v>
      </c>
      <c r="I73" s="70">
        <f>SanFrancisco!$B$26*10^6/3600</f>
        <v>0</v>
      </c>
      <c r="J73" s="70">
        <f>Baltimore!$B$26*10^6/3600</f>
        <v>0</v>
      </c>
      <c r="K73" s="70">
        <f>Albuquerque!$B$26*10^6/3600</f>
        <v>0</v>
      </c>
      <c r="L73" s="70">
        <f>Seattle!$B$26*10^6/3600</f>
        <v>0</v>
      </c>
      <c r="M73" s="70">
        <f>Chicago!$B$26*10^6/3600</f>
        <v>0</v>
      </c>
      <c r="N73" s="70">
        <f>Boulder!$B$26*10^6/3600</f>
        <v>0</v>
      </c>
      <c r="O73" s="70">
        <f>Minneapolis!$B$26*10^6/3600</f>
        <v>0</v>
      </c>
      <c r="P73" s="70">
        <f>Helena!$B$26*10^6/3600</f>
        <v>0</v>
      </c>
      <c r="Q73" s="70">
        <f>Duluth!$B$26*10^6/3600</f>
        <v>0</v>
      </c>
      <c r="R73" s="70">
        <f>Fairbanks!$B$26*10^6/3600</f>
        <v>0</v>
      </c>
    </row>
    <row r="74" spans="1:18">
      <c r="A74" s="40"/>
      <c r="B74" s="41" t="s">
        <v>96</v>
      </c>
      <c r="C74" s="70">
        <f>Miami!$B$28*10^6/3600</f>
        <v>274552.77777777775</v>
      </c>
      <c r="D74" s="70">
        <f>Houston!$B$28*10^6/3600</f>
        <v>251491.66666666666</v>
      </c>
      <c r="E74" s="70">
        <f>Phoenix!$B$28*10^6/3600</f>
        <v>246205.55555555556</v>
      </c>
      <c r="F74" s="70">
        <f>Atlanta!$B$28*10^6/3600</f>
        <v>226766.66666666666</v>
      </c>
      <c r="G74" s="70">
        <f>LosAngeles!$B$28*10^6/3600</f>
        <v>201133.33333333334</v>
      </c>
      <c r="H74" s="70">
        <f>LasVegas!$B$28*10^6/3600</f>
        <v>228811.11111111112</v>
      </c>
      <c r="I74" s="70">
        <f>SanFrancisco!$B$28*10^6/3600</f>
        <v>196236.11111111112</v>
      </c>
      <c r="J74" s="70">
        <f>Baltimore!$B$28*10^6/3600</f>
        <v>219197.22222222222</v>
      </c>
      <c r="K74" s="70">
        <f>Albuquerque!$B$28*10^6/3600</f>
        <v>210963.88888888888</v>
      </c>
      <c r="L74" s="70">
        <f>Seattle!$B$28*10^6/3600</f>
        <v>197386.11111111112</v>
      </c>
      <c r="M74" s="70">
        <f>Chicago!$B$28*10^6/3600</f>
        <v>210611.11111111112</v>
      </c>
      <c r="N74" s="70">
        <f>Boulder!$B$28*10^6/3600</f>
        <v>205444.44444444444</v>
      </c>
      <c r="O74" s="70">
        <f>Minneapolis!$B$28*10^6/3600</f>
        <v>208863.88888888888</v>
      </c>
      <c r="P74" s="70">
        <f>Helena!$B$28*10^6/3600</f>
        <v>201388.88888888888</v>
      </c>
      <c r="Q74" s="70">
        <f>Duluth!$B$28*10^6/3600</f>
        <v>199236.11111111112</v>
      </c>
      <c r="R74" s="70">
        <f>Fairbanks!$B$28*10^6/3600</f>
        <v>195544.44444444444</v>
      </c>
    </row>
    <row r="75" spans="1:18">
      <c r="A75" s="40"/>
      <c r="B75" s="38" t="s">
        <v>219</v>
      </c>
    </row>
    <row r="76" spans="1:18">
      <c r="A76" s="40"/>
      <c r="B76" s="41" t="s">
        <v>76</v>
      </c>
      <c r="C76" s="70">
        <f>Miami!$C$13*10^3</f>
        <v>4550</v>
      </c>
      <c r="D76" s="70">
        <f>Houston!$C$13*10^3</f>
        <v>92570</v>
      </c>
      <c r="E76" s="70">
        <f>Phoenix!$C$13*10^3</f>
        <v>54960</v>
      </c>
      <c r="F76" s="70">
        <f>Atlanta!$C$13*10^3</f>
        <v>185260</v>
      </c>
      <c r="G76" s="70">
        <f>LosAngeles!$C$13*10^3</f>
        <v>29270</v>
      </c>
      <c r="H76" s="70">
        <f>LasVegas!$C$13*10^3</f>
        <v>96750</v>
      </c>
      <c r="I76" s="70">
        <f>SanFrancisco!$C$13*10^3</f>
        <v>114450</v>
      </c>
      <c r="J76" s="70">
        <f>Baltimore!$C$13*10^3</f>
        <v>360680</v>
      </c>
      <c r="K76" s="70">
        <f>Albuquerque!$C$13*10^3</f>
        <v>215750</v>
      </c>
      <c r="L76" s="70">
        <f>Seattle!$C$13*10^3</f>
        <v>283900</v>
      </c>
      <c r="M76" s="70">
        <f>Chicago!$C$13*10^3</f>
        <v>525210</v>
      </c>
      <c r="N76" s="70">
        <f>Boulder!$C$13*10^3</f>
        <v>347070</v>
      </c>
      <c r="O76" s="70">
        <f>Minneapolis!$C$13*10^3</f>
        <v>705740</v>
      </c>
      <c r="P76" s="70">
        <f>Helena!$C$13*10^3</f>
        <v>545900</v>
      </c>
      <c r="Q76" s="70">
        <f>Duluth!$C$13*10^3</f>
        <v>878970</v>
      </c>
      <c r="R76" s="70">
        <f>Fairbanks!$C$13*10^3</f>
        <v>1425010</v>
      </c>
    </row>
    <row r="77" spans="1:18">
      <c r="A77" s="40"/>
      <c r="B77" s="41" t="s">
        <v>77</v>
      </c>
      <c r="C77" s="70">
        <f>Miami!$C$14*10^3</f>
        <v>0</v>
      </c>
      <c r="D77" s="70">
        <f>Houston!$C$14*10^3</f>
        <v>0</v>
      </c>
      <c r="E77" s="70">
        <f>Phoenix!$C$14*10^3</f>
        <v>0</v>
      </c>
      <c r="F77" s="70">
        <f>Atlanta!$C$14*10^3</f>
        <v>0</v>
      </c>
      <c r="G77" s="70">
        <f>LosAngeles!$C$14*10^3</f>
        <v>0</v>
      </c>
      <c r="H77" s="70">
        <f>LasVegas!$C$14*10^3</f>
        <v>0</v>
      </c>
      <c r="I77" s="70">
        <f>SanFrancisco!$C$14*10^3</f>
        <v>0</v>
      </c>
      <c r="J77" s="70">
        <f>Baltimore!$C$14*10^3</f>
        <v>0</v>
      </c>
      <c r="K77" s="70">
        <f>Albuquerque!$C$14*10^3</f>
        <v>0</v>
      </c>
      <c r="L77" s="70">
        <f>Seattle!$C$14*10^3</f>
        <v>0</v>
      </c>
      <c r="M77" s="70">
        <f>Chicago!$C$14*10^3</f>
        <v>0</v>
      </c>
      <c r="N77" s="70">
        <f>Boulder!$C$14*10^3</f>
        <v>0</v>
      </c>
      <c r="O77" s="70">
        <f>Minneapolis!$C$14*10^3</f>
        <v>0</v>
      </c>
      <c r="P77" s="70">
        <f>Helena!$C$14*10^3</f>
        <v>0</v>
      </c>
      <c r="Q77" s="70">
        <f>Duluth!$C$14*10^3</f>
        <v>0</v>
      </c>
      <c r="R77" s="70">
        <f>Fairbanks!$C$14*10^3</f>
        <v>0</v>
      </c>
    </row>
    <row r="78" spans="1:18">
      <c r="A78" s="40"/>
      <c r="B78" s="41" t="s">
        <v>85</v>
      </c>
      <c r="C78" s="70">
        <f>Miami!$C$15*10^3</f>
        <v>0</v>
      </c>
      <c r="D78" s="70">
        <f>Houston!$C$15*10^3</f>
        <v>0</v>
      </c>
      <c r="E78" s="70">
        <f>Phoenix!$C$15*10^3</f>
        <v>0</v>
      </c>
      <c r="F78" s="70">
        <f>Atlanta!$C$15*10^3</f>
        <v>0</v>
      </c>
      <c r="G78" s="70">
        <f>LosAngeles!$C$15*10^3</f>
        <v>0</v>
      </c>
      <c r="H78" s="70">
        <f>LasVegas!$C$15*10^3</f>
        <v>0</v>
      </c>
      <c r="I78" s="70">
        <f>SanFrancisco!$C$15*10^3</f>
        <v>0</v>
      </c>
      <c r="J78" s="70">
        <f>Baltimore!$C$15*10^3</f>
        <v>0</v>
      </c>
      <c r="K78" s="70">
        <f>Albuquerque!$C$15*10^3</f>
        <v>0</v>
      </c>
      <c r="L78" s="70">
        <f>Seattle!$C$15*10^3</f>
        <v>0</v>
      </c>
      <c r="M78" s="70">
        <f>Chicago!$C$15*10^3</f>
        <v>0</v>
      </c>
      <c r="N78" s="70">
        <f>Boulder!$C$15*10^3</f>
        <v>0</v>
      </c>
      <c r="O78" s="70">
        <f>Minneapolis!$C$15*10^3</f>
        <v>0</v>
      </c>
      <c r="P78" s="70">
        <f>Helena!$C$15*10^3</f>
        <v>0</v>
      </c>
      <c r="Q78" s="70">
        <f>Duluth!$C$15*10^3</f>
        <v>0</v>
      </c>
      <c r="R78" s="70">
        <f>Fairbanks!$C$15*10^3</f>
        <v>0</v>
      </c>
    </row>
    <row r="79" spans="1:18">
      <c r="A79" s="40"/>
      <c r="B79" s="41" t="s">
        <v>86</v>
      </c>
      <c r="C79" s="70">
        <f>Miami!$C$16*10^3</f>
        <v>0</v>
      </c>
      <c r="D79" s="70">
        <f>Houston!$C$16*10^3</f>
        <v>0</v>
      </c>
      <c r="E79" s="70">
        <f>Phoenix!$C$16*10^3</f>
        <v>0</v>
      </c>
      <c r="F79" s="70">
        <f>Atlanta!$C$16*10^3</f>
        <v>0</v>
      </c>
      <c r="G79" s="70">
        <f>LosAngeles!$C$16*10^3</f>
        <v>0</v>
      </c>
      <c r="H79" s="70">
        <f>LasVegas!$C$16*10^3</f>
        <v>0</v>
      </c>
      <c r="I79" s="70">
        <f>SanFrancisco!$C$16*10^3</f>
        <v>0</v>
      </c>
      <c r="J79" s="70">
        <f>Baltimore!$C$16*10^3</f>
        <v>0</v>
      </c>
      <c r="K79" s="70">
        <f>Albuquerque!$C$16*10^3</f>
        <v>0</v>
      </c>
      <c r="L79" s="70">
        <f>Seattle!$C$16*10^3</f>
        <v>0</v>
      </c>
      <c r="M79" s="70">
        <f>Chicago!$C$16*10^3</f>
        <v>0</v>
      </c>
      <c r="N79" s="70">
        <f>Boulder!$C$16*10^3</f>
        <v>0</v>
      </c>
      <c r="O79" s="70">
        <f>Minneapolis!$C$16*10^3</f>
        <v>0</v>
      </c>
      <c r="P79" s="70">
        <f>Helena!$C$16*10^3</f>
        <v>0</v>
      </c>
      <c r="Q79" s="70">
        <f>Duluth!$C$16*10^3</f>
        <v>0</v>
      </c>
      <c r="R79" s="70">
        <f>Fairbanks!$C$16*10^3</f>
        <v>0</v>
      </c>
    </row>
    <row r="80" spans="1:18">
      <c r="A80" s="40"/>
      <c r="B80" s="41" t="s">
        <v>87</v>
      </c>
      <c r="C80" s="70">
        <f>Miami!$C$17*10^3</f>
        <v>881700</v>
      </c>
      <c r="D80" s="70">
        <f>Houston!$C$17*10^3</f>
        <v>881700</v>
      </c>
      <c r="E80" s="70">
        <f>Phoenix!$C$17*10^3</f>
        <v>881700</v>
      </c>
      <c r="F80" s="70">
        <f>Atlanta!$C$17*10^3</f>
        <v>881700</v>
      </c>
      <c r="G80" s="70">
        <f>LosAngeles!$C$17*10^3</f>
        <v>881700</v>
      </c>
      <c r="H80" s="70">
        <f>LasVegas!$C$17*10^3</f>
        <v>881700</v>
      </c>
      <c r="I80" s="70">
        <f>SanFrancisco!$C$17*10^3</f>
        <v>881700</v>
      </c>
      <c r="J80" s="70">
        <f>Baltimore!$C$17*10^3</f>
        <v>881700</v>
      </c>
      <c r="K80" s="70">
        <f>Albuquerque!$C$17*10^3</f>
        <v>881700</v>
      </c>
      <c r="L80" s="70">
        <f>Seattle!$C$17*10^3</f>
        <v>881700</v>
      </c>
      <c r="M80" s="70">
        <f>Chicago!$C$17*10^3</f>
        <v>881700</v>
      </c>
      <c r="N80" s="70">
        <f>Boulder!$C$17*10^3</f>
        <v>881700</v>
      </c>
      <c r="O80" s="70">
        <f>Minneapolis!$C$17*10^3</f>
        <v>881700</v>
      </c>
      <c r="P80" s="70">
        <f>Helena!$C$17*10^3</f>
        <v>881700</v>
      </c>
      <c r="Q80" s="70">
        <f>Duluth!$C$17*10^3</f>
        <v>881700</v>
      </c>
      <c r="R80" s="70">
        <f>Fairbanks!$C$17*10^3</f>
        <v>881700</v>
      </c>
    </row>
    <row r="81" spans="1:18">
      <c r="A81" s="40"/>
      <c r="B81" s="41" t="s">
        <v>88</v>
      </c>
      <c r="C81" s="70">
        <f>Miami!$C$18*10^3</f>
        <v>0</v>
      </c>
      <c r="D81" s="70">
        <f>Houston!$C$18*10^3</f>
        <v>0</v>
      </c>
      <c r="E81" s="70">
        <f>Phoenix!$C$18*10^3</f>
        <v>0</v>
      </c>
      <c r="F81" s="70">
        <f>Atlanta!$C$18*10^3</f>
        <v>0</v>
      </c>
      <c r="G81" s="70">
        <f>LosAngeles!$C$18*10^3</f>
        <v>0</v>
      </c>
      <c r="H81" s="70">
        <f>LasVegas!$C$18*10^3</f>
        <v>0</v>
      </c>
      <c r="I81" s="70">
        <f>SanFrancisco!$C$18*10^3</f>
        <v>0</v>
      </c>
      <c r="J81" s="70">
        <f>Baltimore!$C$18*10^3</f>
        <v>0</v>
      </c>
      <c r="K81" s="70">
        <f>Albuquerque!$C$18*10^3</f>
        <v>0</v>
      </c>
      <c r="L81" s="70">
        <f>Seattle!$C$18*10^3</f>
        <v>0</v>
      </c>
      <c r="M81" s="70">
        <f>Chicago!$C$18*10^3</f>
        <v>0</v>
      </c>
      <c r="N81" s="70">
        <f>Boulder!$C$18*10^3</f>
        <v>0</v>
      </c>
      <c r="O81" s="70">
        <f>Minneapolis!$C$18*10^3</f>
        <v>0</v>
      </c>
      <c r="P81" s="70">
        <f>Helena!$C$18*10^3</f>
        <v>0</v>
      </c>
      <c r="Q81" s="70">
        <f>Duluth!$C$18*10^3</f>
        <v>0</v>
      </c>
      <c r="R81" s="70">
        <f>Fairbanks!$C$18*10^3</f>
        <v>0</v>
      </c>
    </row>
    <row r="82" spans="1:18">
      <c r="A82" s="40"/>
      <c r="B82" s="41" t="s">
        <v>89</v>
      </c>
      <c r="C82" s="70">
        <f>Miami!$C$19*10^3</f>
        <v>0</v>
      </c>
      <c r="D82" s="70">
        <f>Houston!$C$19*10^3</f>
        <v>0</v>
      </c>
      <c r="E82" s="70">
        <f>Phoenix!$C$19*10^3</f>
        <v>0</v>
      </c>
      <c r="F82" s="70">
        <f>Atlanta!$C$19*10^3</f>
        <v>0</v>
      </c>
      <c r="G82" s="70">
        <f>LosAngeles!$C$19*10^3</f>
        <v>0</v>
      </c>
      <c r="H82" s="70">
        <f>LasVegas!$C$19*10^3</f>
        <v>0</v>
      </c>
      <c r="I82" s="70">
        <f>SanFrancisco!$C$19*10^3</f>
        <v>0</v>
      </c>
      <c r="J82" s="70">
        <f>Baltimore!$C$19*10^3</f>
        <v>0</v>
      </c>
      <c r="K82" s="70">
        <f>Albuquerque!$C$19*10^3</f>
        <v>0</v>
      </c>
      <c r="L82" s="70">
        <f>Seattle!$C$19*10^3</f>
        <v>0</v>
      </c>
      <c r="M82" s="70">
        <f>Chicago!$C$19*10^3</f>
        <v>0</v>
      </c>
      <c r="N82" s="70">
        <f>Boulder!$C$19*10^3</f>
        <v>0</v>
      </c>
      <c r="O82" s="70">
        <f>Minneapolis!$C$19*10^3</f>
        <v>0</v>
      </c>
      <c r="P82" s="70">
        <f>Helena!$C$19*10^3</f>
        <v>0</v>
      </c>
      <c r="Q82" s="70">
        <f>Duluth!$C$19*10^3</f>
        <v>0</v>
      </c>
      <c r="R82" s="70">
        <f>Fairbanks!$C$19*10^3</f>
        <v>0</v>
      </c>
    </row>
    <row r="83" spans="1:18">
      <c r="A83" s="40"/>
      <c r="B83" s="41" t="s">
        <v>90</v>
      </c>
      <c r="C83" s="70">
        <f>Miami!$C$20*10^3</f>
        <v>0</v>
      </c>
      <c r="D83" s="70">
        <f>Houston!$C$20*10^3</f>
        <v>0</v>
      </c>
      <c r="E83" s="70">
        <f>Phoenix!$C$20*10^3</f>
        <v>0</v>
      </c>
      <c r="F83" s="70">
        <f>Atlanta!$C$20*10^3</f>
        <v>0</v>
      </c>
      <c r="G83" s="70">
        <f>LosAngeles!$C$20*10^3</f>
        <v>0</v>
      </c>
      <c r="H83" s="70">
        <f>LasVegas!$C$20*10^3</f>
        <v>0</v>
      </c>
      <c r="I83" s="70">
        <f>SanFrancisco!$C$20*10^3</f>
        <v>0</v>
      </c>
      <c r="J83" s="70">
        <f>Baltimore!$C$20*10^3</f>
        <v>0</v>
      </c>
      <c r="K83" s="70">
        <f>Albuquerque!$C$20*10^3</f>
        <v>0</v>
      </c>
      <c r="L83" s="70">
        <f>Seattle!$C$20*10^3</f>
        <v>0</v>
      </c>
      <c r="M83" s="70">
        <f>Chicago!$C$20*10^3</f>
        <v>0</v>
      </c>
      <c r="N83" s="70">
        <f>Boulder!$C$20*10^3</f>
        <v>0</v>
      </c>
      <c r="O83" s="70">
        <f>Minneapolis!$C$20*10^3</f>
        <v>0</v>
      </c>
      <c r="P83" s="70">
        <f>Helena!$C$20*10^3</f>
        <v>0</v>
      </c>
      <c r="Q83" s="70">
        <f>Duluth!$C$20*10^3</f>
        <v>0</v>
      </c>
      <c r="R83" s="70">
        <f>Fairbanks!$C$20*10^3</f>
        <v>0</v>
      </c>
    </row>
    <row r="84" spans="1:18">
      <c r="A84" s="40"/>
      <c r="B84" s="41" t="s">
        <v>91</v>
      </c>
      <c r="C84" s="70">
        <f>Miami!$C$21*10^3</f>
        <v>0</v>
      </c>
      <c r="D84" s="70">
        <f>Houston!$C$21*10^3</f>
        <v>0</v>
      </c>
      <c r="E84" s="70">
        <f>Phoenix!$C$21*10^3</f>
        <v>0</v>
      </c>
      <c r="F84" s="70">
        <f>Atlanta!$C$21*10^3</f>
        <v>0</v>
      </c>
      <c r="G84" s="70">
        <f>LosAngeles!$C$21*10^3</f>
        <v>0</v>
      </c>
      <c r="H84" s="70">
        <f>LasVegas!$C$21*10^3</f>
        <v>0</v>
      </c>
      <c r="I84" s="70">
        <f>SanFrancisco!$C$21*10^3</f>
        <v>0</v>
      </c>
      <c r="J84" s="70">
        <f>Baltimore!$C$21*10^3</f>
        <v>0</v>
      </c>
      <c r="K84" s="70">
        <f>Albuquerque!$C$21*10^3</f>
        <v>0</v>
      </c>
      <c r="L84" s="70">
        <f>Seattle!$C$21*10^3</f>
        <v>0</v>
      </c>
      <c r="M84" s="70">
        <f>Chicago!$C$21*10^3</f>
        <v>0</v>
      </c>
      <c r="N84" s="70">
        <f>Boulder!$C$21*10^3</f>
        <v>0</v>
      </c>
      <c r="O84" s="70">
        <f>Minneapolis!$C$21*10^3</f>
        <v>0</v>
      </c>
      <c r="P84" s="70">
        <f>Helena!$C$21*10^3</f>
        <v>0</v>
      </c>
      <c r="Q84" s="70">
        <f>Duluth!$C$21*10^3</f>
        <v>0</v>
      </c>
      <c r="R84" s="70">
        <f>Fairbanks!$C$21*10^3</f>
        <v>0</v>
      </c>
    </row>
    <row r="85" spans="1:18">
      <c r="A85" s="40"/>
      <c r="B85" s="41" t="s">
        <v>92</v>
      </c>
      <c r="C85" s="70">
        <f>Miami!$C$22*10^3</f>
        <v>0</v>
      </c>
      <c r="D85" s="70">
        <f>Houston!$C$22*10^3</f>
        <v>0</v>
      </c>
      <c r="E85" s="70">
        <f>Phoenix!$C$22*10^3</f>
        <v>0</v>
      </c>
      <c r="F85" s="70">
        <f>Atlanta!$C$22*10^3</f>
        <v>0</v>
      </c>
      <c r="G85" s="70">
        <f>LosAngeles!$C$22*10^3</f>
        <v>0</v>
      </c>
      <c r="H85" s="70">
        <f>LasVegas!$C$22*10^3</f>
        <v>0</v>
      </c>
      <c r="I85" s="70">
        <f>SanFrancisco!$C$22*10^3</f>
        <v>0</v>
      </c>
      <c r="J85" s="70">
        <f>Baltimore!$C$22*10^3</f>
        <v>0</v>
      </c>
      <c r="K85" s="70">
        <f>Albuquerque!$C$22*10^3</f>
        <v>0</v>
      </c>
      <c r="L85" s="70">
        <f>Seattle!$C$22*10^3</f>
        <v>0</v>
      </c>
      <c r="M85" s="70">
        <f>Chicago!$C$22*10^3</f>
        <v>0</v>
      </c>
      <c r="N85" s="70">
        <f>Boulder!$C$22*10^3</f>
        <v>0</v>
      </c>
      <c r="O85" s="70">
        <f>Minneapolis!$C$22*10^3</f>
        <v>0</v>
      </c>
      <c r="P85" s="70">
        <f>Helena!$C$22*10^3</f>
        <v>0</v>
      </c>
      <c r="Q85" s="70">
        <f>Duluth!$C$22*10^3</f>
        <v>0</v>
      </c>
      <c r="R85" s="70">
        <f>Fairbanks!$C$22*10^3</f>
        <v>0</v>
      </c>
    </row>
    <row r="86" spans="1:18">
      <c r="A86" s="40"/>
      <c r="B86" s="41" t="s">
        <v>71</v>
      </c>
      <c r="C86" s="70">
        <f>Miami!$C$23*10^3</f>
        <v>0</v>
      </c>
      <c r="D86" s="70">
        <f>Houston!$C$23*10^3</f>
        <v>0</v>
      </c>
      <c r="E86" s="70">
        <f>Phoenix!$C$23*10^3</f>
        <v>0</v>
      </c>
      <c r="F86" s="70">
        <f>Atlanta!$C$23*10^3</f>
        <v>0</v>
      </c>
      <c r="G86" s="70">
        <f>LosAngeles!$C$23*10^3</f>
        <v>0</v>
      </c>
      <c r="H86" s="70">
        <f>LasVegas!$C$23*10^3</f>
        <v>0</v>
      </c>
      <c r="I86" s="70">
        <f>SanFrancisco!$C$23*10^3</f>
        <v>0</v>
      </c>
      <c r="J86" s="70">
        <f>Baltimore!$C$23*10^3</f>
        <v>0</v>
      </c>
      <c r="K86" s="70">
        <f>Albuquerque!$C$23*10^3</f>
        <v>0</v>
      </c>
      <c r="L86" s="70">
        <f>Seattle!$C$23*10^3</f>
        <v>0</v>
      </c>
      <c r="M86" s="70">
        <f>Chicago!$C$23*10^3</f>
        <v>0</v>
      </c>
      <c r="N86" s="70">
        <f>Boulder!$C$23*10^3</f>
        <v>0</v>
      </c>
      <c r="O86" s="70">
        <f>Minneapolis!$C$23*10^3</f>
        <v>0</v>
      </c>
      <c r="P86" s="70">
        <f>Helena!$C$23*10^3</f>
        <v>0</v>
      </c>
      <c r="Q86" s="70">
        <f>Duluth!$C$23*10^3</f>
        <v>0</v>
      </c>
      <c r="R86" s="70">
        <f>Fairbanks!$C$23*10^3</f>
        <v>0</v>
      </c>
    </row>
    <row r="87" spans="1:18">
      <c r="A87" s="40"/>
      <c r="B87" s="41" t="s">
        <v>93</v>
      </c>
      <c r="C87" s="70">
        <f>Miami!$C$24*10^3</f>
        <v>42570</v>
      </c>
      <c r="D87" s="70">
        <f>Houston!$C$24*10^3</f>
        <v>51910</v>
      </c>
      <c r="E87" s="70">
        <f>Phoenix!$C$24*10^3</f>
        <v>46540</v>
      </c>
      <c r="F87" s="70">
        <f>Atlanta!$C$24*10^3</f>
        <v>60910</v>
      </c>
      <c r="G87" s="70">
        <f>LosAngeles!$C$24*10^3</f>
        <v>59160</v>
      </c>
      <c r="H87" s="70">
        <f>LasVegas!$C$24*10^3</f>
        <v>53010</v>
      </c>
      <c r="I87" s="70">
        <f>SanFrancisco!$C$24*10^3</f>
        <v>66860</v>
      </c>
      <c r="J87" s="70">
        <f>Baltimore!$C$24*10^3</f>
        <v>67970</v>
      </c>
      <c r="K87" s="70">
        <f>Albuquerque!$C$24*10^3</f>
        <v>66630</v>
      </c>
      <c r="L87" s="70">
        <f>Seattle!$C$24*10^3</f>
        <v>71650</v>
      </c>
      <c r="M87" s="70">
        <f>Chicago!$C$24*10^3</f>
        <v>74180</v>
      </c>
      <c r="N87" s="70">
        <f>Boulder!$C$24*10^3</f>
        <v>73860</v>
      </c>
      <c r="O87" s="70">
        <f>Minneapolis!$C$24*10^3</f>
        <v>79540</v>
      </c>
      <c r="P87" s="70">
        <f>Helena!$C$24*10^3</f>
        <v>80520</v>
      </c>
      <c r="Q87" s="70">
        <f>Duluth!$C$24*10^3</f>
        <v>88390</v>
      </c>
      <c r="R87" s="70">
        <f>Fairbanks!$C$24*10^3</f>
        <v>99090</v>
      </c>
    </row>
    <row r="88" spans="1:18">
      <c r="A88" s="40"/>
      <c r="B88" s="41" t="s">
        <v>94</v>
      </c>
      <c r="C88" s="70">
        <f>Miami!$C$25*10^3</f>
        <v>0</v>
      </c>
      <c r="D88" s="70">
        <f>Houston!$C$25*10^3</f>
        <v>0</v>
      </c>
      <c r="E88" s="70">
        <f>Phoenix!$C$25*10^3</f>
        <v>0</v>
      </c>
      <c r="F88" s="70">
        <f>Atlanta!$C$25*10^3</f>
        <v>0</v>
      </c>
      <c r="G88" s="70">
        <f>LosAngeles!$C$25*10^3</f>
        <v>0</v>
      </c>
      <c r="H88" s="70">
        <f>LasVegas!$C$25*10^3</f>
        <v>0</v>
      </c>
      <c r="I88" s="70">
        <f>SanFrancisco!$C$25*10^3</f>
        <v>0</v>
      </c>
      <c r="J88" s="70">
        <f>Baltimore!$C$25*10^3</f>
        <v>0</v>
      </c>
      <c r="K88" s="70">
        <f>Albuquerque!$C$25*10^3</f>
        <v>0</v>
      </c>
      <c r="L88" s="70">
        <f>Seattle!$C$25*10^3</f>
        <v>0</v>
      </c>
      <c r="M88" s="70">
        <f>Chicago!$C$25*10^3</f>
        <v>0</v>
      </c>
      <c r="N88" s="70">
        <f>Boulder!$C$25*10^3</f>
        <v>0</v>
      </c>
      <c r="O88" s="70">
        <f>Minneapolis!$C$25*10^3</f>
        <v>0</v>
      </c>
      <c r="P88" s="70">
        <f>Helena!$C$25*10^3</f>
        <v>0</v>
      </c>
      <c r="Q88" s="70">
        <f>Duluth!$C$25*10^3</f>
        <v>0</v>
      </c>
      <c r="R88" s="70">
        <f>Fairbanks!$C$25*10^3</f>
        <v>0</v>
      </c>
    </row>
    <row r="89" spans="1:18">
      <c r="A89" s="40"/>
      <c r="B89" s="41" t="s">
        <v>95</v>
      </c>
      <c r="C89" s="70">
        <f>Miami!$C$26*10^3</f>
        <v>0</v>
      </c>
      <c r="D89" s="70">
        <f>Houston!$C$26*10^3</f>
        <v>0</v>
      </c>
      <c r="E89" s="70">
        <f>Phoenix!$C$26*10^3</f>
        <v>0</v>
      </c>
      <c r="F89" s="70">
        <f>Atlanta!$C$26*10^3</f>
        <v>0</v>
      </c>
      <c r="G89" s="70">
        <f>LosAngeles!$C$26*10^3</f>
        <v>0</v>
      </c>
      <c r="H89" s="70">
        <f>LasVegas!$C$26*10^3</f>
        <v>0</v>
      </c>
      <c r="I89" s="70">
        <f>SanFrancisco!$C$26*10^3</f>
        <v>0</v>
      </c>
      <c r="J89" s="70">
        <f>Baltimore!$C$26*10^3</f>
        <v>0</v>
      </c>
      <c r="K89" s="70">
        <f>Albuquerque!$C$26*10^3</f>
        <v>0</v>
      </c>
      <c r="L89" s="70">
        <f>Seattle!$C$26*10^3</f>
        <v>0</v>
      </c>
      <c r="M89" s="70">
        <f>Chicago!$C$26*10^3</f>
        <v>0</v>
      </c>
      <c r="N89" s="70">
        <f>Boulder!$C$26*10^3</f>
        <v>0</v>
      </c>
      <c r="O89" s="70">
        <f>Minneapolis!$C$26*10^3</f>
        <v>0</v>
      </c>
      <c r="P89" s="70">
        <f>Helena!$C$26*10^3</f>
        <v>0</v>
      </c>
      <c r="Q89" s="70">
        <f>Duluth!$C$26*10^3</f>
        <v>0</v>
      </c>
      <c r="R89" s="70">
        <f>Fairbanks!$C$26*10^3</f>
        <v>0</v>
      </c>
    </row>
    <row r="90" spans="1:18">
      <c r="A90" s="40"/>
      <c r="B90" s="41" t="s">
        <v>96</v>
      </c>
      <c r="C90" s="70">
        <f>Miami!$C$28*10^3</f>
        <v>928820</v>
      </c>
      <c r="D90" s="70">
        <f>Houston!$C$28*10^3</f>
        <v>1026170.0000000001</v>
      </c>
      <c r="E90" s="70">
        <f>Phoenix!$C$28*10^3</f>
        <v>983200</v>
      </c>
      <c r="F90" s="70">
        <f>Atlanta!$C$28*10^3</f>
        <v>1127860</v>
      </c>
      <c r="G90" s="70">
        <f>LosAngeles!$C$28*10^3</f>
        <v>970120</v>
      </c>
      <c r="H90" s="70">
        <f>LasVegas!$C$28*10^3</f>
        <v>1031450</v>
      </c>
      <c r="I90" s="70">
        <f>SanFrancisco!$C$28*10^3</f>
        <v>1063010</v>
      </c>
      <c r="J90" s="70">
        <f>Baltimore!$C$28*10^3</f>
        <v>1310350</v>
      </c>
      <c r="K90" s="70">
        <f>Albuquerque!$C$28*10^3</f>
        <v>1164080</v>
      </c>
      <c r="L90" s="70">
        <f>Seattle!$C$28*10^3</f>
        <v>1237250</v>
      </c>
      <c r="M90" s="70">
        <f>Chicago!$C$28*10^3</f>
        <v>1481090</v>
      </c>
      <c r="N90" s="70">
        <f>Boulder!$C$28*10^3</f>
        <v>1302620</v>
      </c>
      <c r="O90" s="70">
        <f>Minneapolis!$C$28*10^3</f>
        <v>1666980</v>
      </c>
      <c r="P90" s="70">
        <f>Helena!$C$28*10^3</f>
        <v>1508120</v>
      </c>
      <c r="Q90" s="70">
        <f>Duluth!$C$28*10^3</f>
        <v>1849050</v>
      </c>
      <c r="R90" s="70">
        <f>Fairbanks!$C$28*10^3</f>
        <v>2405800</v>
      </c>
    </row>
    <row r="91" spans="1:18">
      <c r="A91" s="40"/>
      <c r="B91" s="38" t="s">
        <v>220</v>
      </c>
    </row>
    <row r="92" spans="1:18">
      <c r="A92" s="40"/>
      <c r="B92" s="41" t="s">
        <v>76</v>
      </c>
      <c r="C92" s="70">
        <f>Miami!$E$13*10^3</f>
        <v>0</v>
      </c>
      <c r="D92" s="70">
        <f>Houston!$E$13*10^3</f>
        <v>0</v>
      </c>
      <c r="E92" s="70">
        <f>Phoenix!$E$13*10^3</f>
        <v>0</v>
      </c>
      <c r="F92" s="70">
        <f>Atlanta!$E$13*10^3</f>
        <v>0</v>
      </c>
      <c r="G92" s="70">
        <f>LosAngeles!$E$13*10^3</f>
        <v>0</v>
      </c>
      <c r="H92" s="70">
        <f>LasVegas!$E$13*10^3</f>
        <v>0</v>
      </c>
      <c r="I92" s="70">
        <f>SanFrancisco!$E$13*10^3</f>
        <v>0</v>
      </c>
      <c r="J92" s="70">
        <f>Baltimore!$E$13*10^3</f>
        <v>0</v>
      </c>
      <c r="K92" s="70">
        <f>Albuquerque!$E$13*10^3</f>
        <v>0</v>
      </c>
      <c r="L92" s="70">
        <f>Seattle!$E$13*10^3</f>
        <v>0</v>
      </c>
      <c r="M92" s="70">
        <f>Chicago!$E$13*10^3</f>
        <v>0</v>
      </c>
      <c r="N92" s="70">
        <f>Boulder!$E$13*10^3</f>
        <v>0</v>
      </c>
      <c r="O92" s="70">
        <f>Minneapolis!$E$13*10^3</f>
        <v>0</v>
      </c>
      <c r="P92" s="70">
        <f>Helena!$E$13*10^3</f>
        <v>0</v>
      </c>
      <c r="Q92" s="70">
        <f>Duluth!$E$13*10^3</f>
        <v>0</v>
      </c>
      <c r="R92" s="70">
        <f>Fairbanks!$E$13*10^3</f>
        <v>0</v>
      </c>
    </row>
    <row r="93" spans="1:18">
      <c r="A93" s="40"/>
      <c r="B93" s="41" t="s">
        <v>77</v>
      </c>
      <c r="C93" s="70">
        <f>Miami!$E$14*10^3</f>
        <v>0</v>
      </c>
      <c r="D93" s="70">
        <f>Houston!$E$14*10^3</f>
        <v>0</v>
      </c>
      <c r="E93" s="70">
        <f>Phoenix!$E$14*10^3</f>
        <v>0</v>
      </c>
      <c r="F93" s="70">
        <f>Atlanta!$E$14*10^3</f>
        <v>0</v>
      </c>
      <c r="G93" s="70">
        <f>LosAngeles!$E$14*10^3</f>
        <v>0</v>
      </c>
      <c r="H93" s="70">
        <f>LasVegas!$E$14*10^3</f>
        <v>0</v>
      </c>
      <c r="I93" s="70">
        <f>SanFrancisco!$E$14*10^3</f>
        <v>0</v>
      </c>
      <c r="J93" s="70">
        <f>Baltimore!$E$14*10^3</f>
        <v>0</v>
      </c>
      <c r="K93" s="70">
        <f>Albuquerque!$E$14*10^3</f>
        <v>0</v>
      </c>
      <c r="L93" s="70">
        <f>Seattle!$E$14*10^3</f>
        <v>0</v>
      </c>
      <c r="M93" s="70">
        <f>Chicago!$E$14*10^3</f>
        <v>0</v>
      </c>
      <c r="N93" s="70">
        <f>Boulder!$E$14*10^3</f>
        <v>0</v>
      </c>
      <c r="O93" s="70">
        <f>Minneapolis!$E$14*10^3</f>
        <v>0</v>
      </c>
      <c r="P93" s="70">
        <f>Helena!$E$14*10^3</f>
        <v>0</v>
      </c>
      <c r="Q93" s="70">
        <f>Duluth!$E$14*10^3</f>
        <v>0</v>
      </c>
      <c r="R93" s="70">
        <f>Fairbanks!$E$14*10^3</f>
        <v>0</v>
      </c>
    </row>
    <row r="94" spans="1:18">
      <c r="A94" s="40"/>
      <c r="B94" s="41" t="s">
        <v>85</v>
      </c>
      <c r="C94" s="70">
        <f>Miami!$E$15*10^3</f>
        <v>0</v>
      </c>
      <c r="D94" s="70">
        <f>Houston!$E$15*10^3</f>
        <v>0</v>
      </c>
      <c r="E94" s="70">
        <f>Phoenix!$E$15*10^3</f>
        <v>0</v>
      </c>
      <c r="F94" s="70">
        <f>Atlanta!$E$15*10^3</f>
        <v>0</v>
      </c>
      <c r="G94" s="70">
        <f>LosAngeles!$E$15*10^3</f>
        <v>0</v>
      </c>
      <c r="H94" s="70">
        <f>LasVegas!$E$15*10^3</f>
        <v>0</v>
      </c>
      <c r="I94" s="70">
        <f>SanFrancisco!$E$15*10^3</f>
        <v>0</v>
      </c>
      <c r="J94" s="70">
        <f>Baltimore!$E$15*10^3</f>
        <v>0</v>
      </c>
      <c r="K94" s="70">
        <f>Albuquerque!$E$15*10^3</f>
        <v>0</v>
      </c>
      <c r="L94" s="70">
        <f>Seattle!$E$15*10^3</f>
        <v>0</v>
      </c>
      <c r="M94" s="70">
        <f>Chicago!$E$15*10^3</f>
        <v>0</v>
      </c>
      <c r="N94" s="70">
        <f>Boulder!$E$15*10^3</f>
        <v>0</v>
      </c>
      <c r="O94" s="70">
        <f>Minneapolis!$E$15*10^3</f>
        <v>0</v>
      </c>
      <c r="P94" s="70">
        <f>Helena!$E$15*10^3</f>
        <v>0</v>
      </c>
      <c r="Q94" s="70">
        <f>Duluth!$E$15*10^3</f>
        <v>0</v>
      </c>
      <c r="R94" s="70">
        <f>Fairbanks!$E$15*10^3</f>
        <v>0</v>
      </c>
    </row>
    <row r="95" spans="1:18">
      <c r="A95" s="40"/>
      <c r="B95" s="41" t="s">
        <v>86</v>
      </c>
      <c r="C95" s="70">
        <f>Miami!$E$16*10^3</f>
        <v>0</v>
      </c>
      <c r="D95" s="70">
        <f>Houston!$E$16*10^3</f>
        <v>0</v>
      </c>
      <c r="E95" s="70">
        <f>Phoenix!$E$16*10^3</f>
        <v>0</v>
      </c>
      <c r="F95" s="70">
        <f>Atlanta!$E$16*10^3</f>
        <v>0</v>
      </c>
      <c r="G95" s="70">
        <f>LosAngeles!$E$16*10^3</f>
        <v>0</v>
      </c>
      <c r="H95" s="70">
        <f>LasVegas!$E$16*10^3</f>
        <v>0</v>
      </c>
      <c r="I95" s="70">
        <f>SanFrancisco!$E$16*10^3</f>
        <v>0</v>
      </c>
      <c r="J95" s="70">
        <f>Baltimore!$E$16*10^3</f>
        <v>0</v>
      </c>
      <c r="K95" s="70">
        <f>Albuquerque!$E$16*10^3</f>
        <v>0</v>
      </c>
      <c r="L95" s="70">
        <f>Seattle!$E$16*10^3</f>
        <v>0</v>
      </c>
      <c r="M95" s="70">
        <f>Chicago!$E$16*10^3</f>
        <v>0</v>
      </c>
      <c r="N95" s="70">
        <f>Boulder!$E$16*10^3</f>
        <v>0</v>
      </c>
      <c r="O95" s="70">
        <f>Minneapolis!$E$16*10^3</f>
        <v>0</v>
      </c>
      <c r="P95" s="70">
        <f>Helena!$E$16*10^3</f>
        <v>0</v>
      </c>
      <c r="Q95" s="70">
        <f>Duluth!$E$16*10^3</f>
        <v>0</v>
      </c>
      <c r="R95" s="70">
        <f>Fairbanks!$E$16*10^3</f>
        <v>0</v>
      </c>
    </row>
    <row r="96" spans="1:18">
      <c r="A96" s="40"/>
      <c r="B96" s="41" t="s">
        <v>87</v>
      </c>
      <c r="C96" s="70">
        <f>Miami!$E$17*10^3</f>
        <v>0</v>
      </c>
      <c r="D96" s="70">
        <f>Houston!$E$17*10^3</f>
        <v>0</v>
      </c>
      <c r="E96" s="70">
        <f>Phoenix!$E$17*10^3</f>
        <v>0</v>
      </c>
      <c r="F96" s="70">
        <f>Atlanta!$E$17*10^3</f>
        <v>0</v>
      </c>
      <c r="G96" s="70">
        <f>LosAngeles!$E$17*10^3</f>
        <v>0</v>
      </c>
      <c r="H96" s="70">
        <f>LasVegas!$E$17*10^3</f>
        <v>0</v>
      </c>
      <c r="I96" s="70">
        <f>SanFrancisco!$E$17*10^3</f>
        <v>0</v>
      </c>
      <c r="J96" s="70">
        <f>Baltimore!$E$17*10^3</f>
        <v>0</v>
      </c>
      <c r="K96" s="70">
        <f>Albuquerque!$E$17*10^3</f>
        <v>0</v>
      </c>
      <c r="L96" s="70">
        <f>Seattle!$E$17*10^3</f>
        <v>0</v>
      </c>
      <c r="M96" s="70">
        <f>Chicago!$E$17*10^3</f>
        <v>0</v>
      </c>
      <c r="N96" s="70">
        <f>Boulder!$E$17*10^3</f>
        <v>0</v>
      </c>
      <c r="O96" s="70">
        <f>Minneapolis!$E$17*10^3</f>
        <v>0</v>
      </c>
      <c r="P96" s="70">
        <f>Helena!$E$17*10^3</f>
        <v>0</v>
      </c>
      <c r="Q96" s="70">
        <f>Duluth!$E$17*10^3</f>
        <v>0</v>
      </c>
      <c r="R96" s="70">
        <f>Fairbanks!$E$17*10^3</f>
        <v>0</v>
      </c>
    </row>
    <row r="97" spans="1:18">
      <c r="A97" s="40"/>
      <c r="B97" s="41" t="s">
        <v>88</v>
      </c>
      <c r="C97" s="70">
        <f>Miami!$E$18*10^3</f>
        <v>0</v>
      </c>
      <c r="D97" s="70">
        <f>Houston!$E$18*10^3</f>
        <v>0</v>
      </c>
      <c r="E97" s="70">
        <f>Phoenix!$E$18*10^3</f>
        <v>0</v>
      </c>
      <c r="F97" s="70">
        <f>Atlanta!$E$18*10^3</f>
        <v>0</v>
      </c>
      <c r="G97" s="70">
        <f>LosAngeles!$E$18*10^3</f>
        <v>0</v>
      </c>
      <c r="H97" s="70">
        <f>LasVegas!$E$18*10^3</f>
        <v>0</v>
      </c>
      <c r="I97" s="70">
        <f>SanFrancisco!$E$18*10^3</f>
        <v>0</v>
      </c>
      <c r="J97" s="70">
        <f>Baltimore!$E$18*10^3</f>
        <v>0</v>
      </c>
      <c r="K97" s="70">
        <f>Albuquerque!$E$18*10^3</f>
        <v>0</v>
      </c>
      <c r="L97" s="70">
        <f>Seattle!$E$18*10^3</f>
        <v>0</v>
      </c>
      <c r="M97" s="70">
        <f>Chicago!$E$18*10^3</f>
        <v>0</v>
      </c>
      <c r="N97" s="70">
        <f>Boulder!$E$18*10^3</f>
        <v>0</v>
      </c>
      <c r="O97" s="70">
        <f>Minneapolis!$E$18*10^3</f>
        <v>0</v>
      </c>
      <c r="P97" s="70">
        <f>Helena!$E$18*10^3</f>
        <v>0</v>
      </c>
      <c r="Q97" s="70">
        <f>Duluth!$E$18*10^3</f>
        <v>0</v>
      </c>
      <c r="R97" s="70">
        <f>Fairbanks!$E$18*10^3</f>
        <v>0</v>
      </c>
    </row>
    <row r="98" spans="1:18">
      <c r="A98" s="40"/>
      <c r="B98" s="41" t="s">
        <v>89</v>
      </c>
      <c r="C98" s="70">
        <f>Miami!$E$19*10^3</f>
        <v>0</v>
      </c>
      <c r="D98" s="70">
        <f>Houston!$E$19*10^3</f>
        <v>0</v>
      </c>
      <c r="E98" s="70">
        <f>Phoenix!$E$19*10^3</f>
        <v>0</v>
      </c>
      <c r="F98" s="70">
        <f>Atlanta!$E$19*10^3</f>
        <v>0</v>
      </c>
      <c r="G98" s="70">
        <f>LosAngeles!$E$19*10^3</f>
        <v>0</v>
      </c>
      <c r="H98" s="70">
        <f>LasVegas!$E$19*10^3</f>
        <v>0</v>
      </c>
      <c r="I98" s="70">
        <f>SanFrancisco!$E$19*10^3</f>
        <v>0</v>
      </c>
      <c r="J98" s="70">
        <f>Baltimore!$E$19*10^3</f>
        <v>0</v>
      </c>
      <c r="K98" s="70">
        <f>Albuquerque!$E$19*10^3</f>
        <v>0</v>
      </c>
      <c r="L98" s="70">
        <f>Seattle!$E$19*10^3</f>
        <v>0</v>
      </c>
      <c r="M98" s="70">
        <f>Chicago!$E$19*10^3</f>
        <v>0</v>
      </c>
      <c r="N98" s="70">
        <f>Boulder!$E$19*10^3</f>
        <v>0</v>
      </c>
      <c r="O98" s="70">
        <f>Minneapolis!$E$19*10^3</f>
        <v>0</v>
      </c>
      <c r="P98" s="70">
        <f>Helena!$E$19*10^3</f>
        <v>0</v>
      </c>
      <c r="Q98" s="70">
        <f>Duluth!$E$19*10^3</f>
        <v>0</v>
      </c>
      <c r="R98" s="70">
        <f>Fairbanks!$E$19*10^3</f>
        <v>0</v>
      </c>
    </row>
    <row r="99" spans="1:18">
      <c r="A99" s="40"/>
      <c r="B99" s="41" t="s">
        <v>90</v>
      </c>
      <c r="C99" s="70">
        <f>Miami!$E$20*10^3</f>
        <v>0</v>
      </c>
      <c r="D99" s="70">
        <f>Houston!$E$20*10^3</f>
        <v>0</v>
      </c>
      <c r="E99" s="70">
        <f>Phoenix!$E$20*10^3</f>
        <v>0</v>
      </c>
      <c r="F99" s="70">
        <f>Atlanta!$E$20*10^3</f>
        <v>0</v>
      </c>
      <c r="G99" s="70">
        <f>LosAngeles!$E$20*10^3</f>
        <v>0</v>
      </c>
      <c r="H99" s="70">
        <f>LasVegas!$E$20*10^3</f>
        <v>0</v>
      </c>
      <c r="I99" s="70">
        <f>SanFrancisco!$E$20*10^3</f>
        <v>0</v>
      </c>
      <c r="J99" s="70">
        <f>Baltimore!$E$20*10^3</f>
        <v>0</v>
      </c>
      <c r="K99" s="70">
        <f>Albuquerque!$E$20*10^3</f>
        <v>0</v>
      </c>
      <c r="L99" s="70">
        <f>Seattle!$E$20*10^3</f>
        <v>0</v>
      </c>
      <c r="M99" s="70">
        <f>Chicago!$E$20*10^3</f>
        <v>0</v>
      </c>
      <c r="N99" s="70">
        <f>Boulder!$E$20*10^3</f>
        <v>0</v>
      </c>
      <c r="O99" s="70">
        <f>Minneapolis!$E$20*10^3</f>
        <v>0</v>
      </c>
      <c r="P99" s="70">
        <f>Helena!$E$20*10^3</f>
        <v>0</v>
      </c>
      <c r="Q99" s="70">
        <f>Duluth!$E$20*10^3</f>
        <v>0</v>
      </c>
      <c r="R99" s="70">
        <f>Fairbanks!$E$20*10^3</f>
        <v>0</v>
      </c>
    </row>
    <row r="100" spans="1:18">
      <c r="A100" s="40"/>
      <c r="B100" s="41" t="s">
        <v>91</v>
      </c>
      <c r="C100" s="70">
        <f>Miami!$E$21*10^3</f>
        <v>0</v>
      </c>
      <c r="D100" s="70">
        <f>Houston!$E$21*10^3</f>
        <v>0</v>
      </c>
      <c r="E100" s="70">
        <f>Phoenix!$E$21*10^3</f>
        <v>0</v>
      </c>
      <c r="F100" s="70">
        <f>Atlanta!$E$21*10^3</f>
        <v>0</v>
      </c>
      <c r="G100" s="70">
        <f>LosAngeles!$E$21*10^3</f>
        <v>0</v>
      </c>
      <c r="H100" s="70">
        <f>LasVegas!$E$21*10^3</f>
        <v>0</v>
      </c>
      <c r="I100" s="70">
        <f>SanFrancisco!$E$21*10^3</f>
        <v>0</v>
      </c>
      <c r="J100" s="70">
        <f>Baltimore!$E$21*10^3</f>
        <v>0</v>
      </c>
      <c r="K100" s="70">
        <f>Albuquerque!$E$21*10^3</f>
        <v>0</v>
      </c>
      <c r="L100" s="70">
        <f>Seattle!$E$21*10^3</f>
        <v>0</v>
      </c>
      <c r="M100" s="70">
        <f>Chicago!$E$21*10^3</f>
        <v>0</v>
      </c>
      <c r="N100" s="70">
        <f>Boulder!$E$21*10^3</f>
        <v>0</v>
      </c>
      <c r="O100" s="70">
        <f>Minneapolis!$E$21*10^3</f>
        <v>0</v>
      </c>
      <c r="P100" s="70">
        <f>Helena!$E$21*10^3</f>
        <v>0</v>
      </c>
      <c r="Q100" s="70">
        <f>Duluth!$E$21*10^3</f>
        <v>0</v>
      </c>
      <c r="R100" s="70">
        <f>Fairbanks!$E$21*10^3</f>
        <v>0</v>
      </c>
    </row>
    <row r="101" spans="1:18">
      <c r="A101" s="40"/>
      <c r="B101" s="41" t="s">
        <v>92</v>
      </c>
      <c r="C101" s="70">
        <f>Miami!$E$22*10^3</f>
        <v>0</v>
      </c>
      <c r="D101" s="70">
        <f>Houston!$E$22*10^3</f>
        <v>0</v>
      </c>
      <c r="E101" s="70">
        <f>Phoenix!$E$22*10^3</f>
        <v>0</v>
      </c>
      <c r="F101" s="70">
        <f>Atlanta!$E$22*10^3</f>
        <v>0</v>
      </c>
      <c r="G101" s="70">
        <f>LosAngeles!$E$22*10^3</f>
        <v>0</v>
      </c>
      <c r="H101" s="70">
        <f>LasVegas!$E$22*10^3</f>
        <v>0</v>
      </c>
      <c r="I101" s="70">
        <f>SanFrancisco!$E$22*10^3</f>
        <v>0</v>
      </c>
      <c r="J101" s="70">
        <f>Baltimore!$E$22*10^3</f>
        <v>0</v>
      </c>
      <c r="K101" s="70">
        <f>Albuquerque!$E$22*10^3</f>
        <v>0</v>
      </c>
      <c r="L101" s="70">
        <f>Seattle!$E$22*10^3</f>
        <v>0</v>
      </c>
      <c r="M101" s="70">
        <f>Chicago!$E$22*10^3</f>
        <v>0</v>
      </c>
      <c r="N101" s="70">
        <f>Boulder!$E$22*10^3</f>
        <v>0</v>
      </c>
      <c r="O101" s="70">
        <f>Minneapolis!$E$22*10^3</f>
        <v>0</v>
      </c>
      <c r="P101" s="70">
        <f>Helena!$E$22*10^3</f>
        <v>0</v>
      </c>
      <c r="Q101" s="70">
        <f>Duluth!$E$22*10^3</f>
        <v>0</v>
      </c>
      <c r="R101" s="70">
        <f>Fairbanks!$E$22*10^3</f>
        <v>0</v>
      </c>
    </row>
    <row r="102" spans="1:18">
      <c r="A102" s="40"/>
      <c r="B102" s="41" t="s">
        <v>71</v>
      </c>
      <c r="C102" s="70">
        <f>Miami!$E$23*10^3</f>
        <v>0</v>
      </c>
      <c r="D102" s="70">
        <f>Houston!$E$23*10^3</f>
        <v>0</v>
      </c>
      <c r="E102" s="70">
        <f>Phoenix!$E$23*10^3</f>
        <v>0</v>
      </c>
      <c r="F102" s="70">
        <f>Atlanta!$E$23*10^3</f>
        <v>0</v>
      </c>
      <c r="G102" s="70">
        <f>LosAngeles!$E$23*10^3</f>
        <v>0</v>
      </c>
      <c r="H102" s="70">
        <f>LasVegas!$E$23*10^3</f>
        <v>0</v>
      </c>
      <c r="I102" s="70">
        <f>SanFrancisco!$E$23*10^3</f>
        <v>0</v>
      </c>
      <c r="J102" s="70">
        <f>Baltimore!$E$23*10^3</f>
        <v>0</v>
      </c>
      <c r="K102" s="70">
        <f>Albuquerque!$E$23*10^3</f>
        <v>0</v>
      </c>
      <c r="L102" s="70">
        <f>Seattle!$E$23*10^3</f>
        <v>0</v>
      </c>
      <c r="M102" s="70">
        <f>Chicago!$E$23*10^3</f>
        <v>0</v>
      </c>
      <c r="N102" s="70">
        <f>Boulder!$E$23*10^3</f>
        <v>0</v>
      </c>
      <c r="O102" s="70">
        <f>Minneapolis!$E$23*10^3</f>
        <v>0</v>
      </c>
      <c r="P102" s="70">
        <f>Helena!$E$23*10^3</f>
        <v>0</v>
      </c>
      <c r="Q102" s="70">
        <f>Duluth!$E$23*10^3</f>
        <v>0</v>
      </c>
      <c r="R102" s="70">
        <f>Fairbanks!$E$23*10^3</f>
        <v>0</v>
      </c>
    </row>
    <row r="103" spans="1:18">
      <c r="A103" s="40"/>
      <c r="B103" s="41" t="s">
        <v>93</v>
      </c>
      <c r="C103" s="70">
        <f>Miami!$E$24*10^3</f>
        <v>0</v>
      </c>
      <c r="D103" s="70">
        <f>Houston!$E$24*10^3</f>
        <v>0</v>
      </c>
      <c r="E103" s="70">
        <f>Phoenix!$E$24*10^3</f>
        <v>0</v>
      </c>
      <c r="F103" s="70">
        <f>Atlanta!$E$24*10^3</f>
        <v>0</v>
      </c>
      <c r="G103" s="70">
        <f>LosAngeles!$E$24*10^3</f>
        <v>0</v>
      </c>
      <c r="H103" s="70">
        <f>LasVegas!$E$24*10^3</f>
        <v>0</v>
      </c>
      <c r="I103" s="70">
        <f>SanFrancisco!$E$24*10^3</f>
        <v>0</v>
      </c>
      <c r="J103" s="70">
        <f>Baltimore!$E$24*10^3</f>
        <v>0</v>
      </c>
      <c r="K103" s="70">
        <f>Albuquerque!$E$24*10^3</f>
        <v>0</v>
      </c>
      <c r="L103" s="70">
        <f>Seattle!$E$24*10^3</f>
        <v>0</v>
      </c>
      <c r="M103" s="70">
        <f>Chicago!$E$24*10^3</f>
        <v>0</v>
      </c>
      <c r="N103" s="70">
        <f>Boulder!$E$24*10^3</f>
        <v>0</v>
      </c>
      <c r="O103" s="70">
        <f>Minneapolis!$E$24*10^3</f>
        <v>0</v>
      </c>
      <c r="P103" s="70">
        <f>Helena!$E$24*10^3</f>
        <v>0</v>
      </c>
      <c r="Q103" s="70">
        <f>Duluth!$E$24*10^3</f>
        <v>0</v>
      </c>
      <c r="R103" s="70">
        <f>Fairbanks!$E$24*10^3</f>
        <v>0</v>
      </c>
    </row>
    <row r="104" spans="1:18">
      <c r="A104" s="40"/>
      <c r="B104" s="41" t="s">
        <v>94</v>
      </c>
      <c r="C104" s="70">
        <f>Miami!$E$25*10^3</f>
        <v>0</v>
      </c>
      <c r="D104" s="70">
        <f>Houston!$E$25*10^3</f>
        <v>0</v>
      </c>
      <c r="E104" s="70">
        <f>Phoenix!$E$25*10^3</f>
        <v>0</v>
      </c>
      <c r="F104" s="70">
        <f>Atlanta!$E$25*10^3</f>
        <v>0</v>
      </c>
      <c r="G104" s="70">
        <f>LosAngeles!$E$25*10^3</f>
        <v>0</v>
      </c>
      <c r="H104" s="70">
        <f>LasVegas!$E$25*10^3</f>
        <v>0</v>
      </c>
      <c r="I104" s="70">
        <f>SanFrancisco!$E$25*10^3</f>
        <v>0</v>
      </c>
      <c r="J104" s="70">
        <f>Baltimore!$E$25*10^3</f>
        <v>0</v>
      </c>
      <c r="K104" s="70">
        <f>Albuquerque!$E$25*10^3</f>
        <v>0</v>
      </c>
      <c r="L104" s="70">
        <f>Seattle!$E$25*10^3</f>
        <v>0</v>
      </c>
      <c r="M104" s="70">
        <f>Chicago!$E$25*10^3</f>
        <v>0</v>
      </c>
      <c r="N104" s="70">
        <f>Boulder!$E$25*10^3</f>
        <v>0</v>
      </c>
      <c r="O104" s="70">
        <f>Minneapolis!$E$25*10^3</f>
        <v>0</v>
      </c>
      <c r="P104" s="70">
        <f>Helena!$E$25*10^3</f>
        <v>0</v>
      </c>
      <c r="Q104" s="70">
        <f>Duluth!$E$25*10^3</f>
        <v>0</v>
      </c>
      <c r="R104" s="70">
        <f>Fairbanks!$E$25*10^3</f>
        <v>0</v>
      </c>
    </row>
    <row r="105" spans="1:18">
      <c r="A105" s="40"/>
      <c r="B105" s="41" t="s">
        <v>95</v>
      </c>
      <c r="C105" s="70">
        <f>Miami!$E$26*10^3</f>
        <v>0</v>
      </c>
      <c r="D105" s="70">
        <f>Houston!$E$26*10^3</f>
        <v>0</v>
      </c>
      <c r="E105" s="70">
        <f>Phoenix!$E$26*10^3</f>
        <v>0</v>
      </c>
      <c r="F105" s="70">
        <f>Atlanta!$E$26*10^3</f>
        <v>0</v>
      </c>
      <c r="G105" s="70">
        <f>LosAngeles!$E$26*10^3</f>
        <v>0</v>
      </c>
      <c r="H105" s="70">
        <f>LasVegas!$E$26*10^3</f>
        <v>0</v>
      </c>
      <c r="I105" s="70">
        <f>SanFrancisco!$E$26*10^3</f>
        <v>0</v>
      </c>
      <c r="J105" s="70">
        <f>Baltimore!$E$26*10^3</f>
        <v>0</v>
      </c>
      <c r="K105" s="70">
        <f>Albuquerque!$E$26*10^3</f>
        <v>0</v>
      </c>
      <c r="L105" s="70">
        <f>Seattle!$E$26*10^3</f>
        <v>0</v>
      </c>
      <c r="M105" s="70">
        <f>Chicago!$E$26*10^3</f>
        <v>0</v>
      </c>
      <c r="N105" s="70">
        <f>Boulder!$E$26*10^3</f>
        <v>0</v>
      </c>
      <c r="O105" s="70">
        <f>Minneapolis!$E$26*10^3</f>
        <v>0</v>
      </c>
      <c r="P105" s="70">
        <f>Helena!$E$26*10^3</f>
        <v>0</v>
      </c>
      <c r="Q105" s="70">
        <f>Duluth!$E$26*10^3</f>
        <v>0</v>
      </c>
      <c r="R105" s="70">
        <f>Fairbanks!$E$26*10^3</f>
        <v>0</v>
      </c>
    </row>
    <row r="106" spans="1:18">
      <c r="A106" s="40"/>
      <c r="B106" s="41" t="s">
        <v>96</v>
      </c>
      <c r="C106" s="70">
        <f>Miami!$E$28*10^3</f>
        <v>0</v>
      </c>
      <c r="D106" s="70">
        <f>Houston!$E$28*10^3</f>
        <v>0</v>
      </c>
      <c r="E106" s="70">
        <f>Phoenix!$E$28*10^3</f>
        <v>0</v>
      </c>
      <c r="F106" s="70">
        <f>Atlanta!$E$28*10^3</f>
        <v>0</v>
      </c>
      <c r="G106" s="70">
        <f>LosAngeles!$E$28*10^3</f>
        <v>0</v>
      </c>
      <c r="H106" s="70">
        <f>LasVegas!$E$28*10^3</f>
        <v>0</v>
      </c>
      <c r="I106" s="70">
        <f>SanFrancisco!$E$28*10^3</f>
        <v>0</v>
      </c>
      <c r="J106" s="70">
        <f>Baltimore!$E$28*10^3</f>
        <v>0</v>
      </c>
      <c r="K106" s="70">
        <f>Albuquerque!$E$28*10^3</f>
        <v>0</v>
      </c>
      <c r="L106" s="70">
        <f>Seattle!$E$28*10^3</f>
        <v>0</v>
      </c>
      <c r="M106" s="70">
        <f>Chicago!$E$28*10^3</f>
        <v>0</v>
      </c>
      <c r="N106" s="70">
        <f>Boulder!$E$28*10^3</f>
        <v>0</v>
      </c>
      <c r="O106" s="70">
        <f>Minneapolis!$E$28*10^3</f>
        <v>0</v>
      </c>
      <c r="P106" s="70">
        <f>Helena!$E$28*10^3</f>
        <v>0</v>
      </c>
      <c r="Q106" s="70">
        <f>Duluth!$E$28*10^3</f>
        <v>0</v>
      </c>
      <c r="R106" s="70">
        <f>Fairbanks!$E$28*10^3</f>
        <v>0</v>
      </c>
    </row>
    <row r="107" spans="1:18">
      <c r="A107" s="40"/>
      <c r="B107" s="38" t="s">
        <v>221</v>
      </c>
    </row>
    <row r="108" spans="1:18">
      <c r="A108" s="40"/>
      <c r="B108" s="41" t="s">
        <v>76</v>
      </c>
      <c r="C108" s="70">
        <f>Miami!$F$13*10^3</f>
        <v>0</v>
      </c>
      <c r="D108" s="70">
        <f>Houston!$F$13*10^3</f>
        <v>0</v>
      </c>
      <c r="E108" s="70">
        <f>Phoenix!$F$13*10^3</f>
        <v>0</v>
      </c>
      <c r="F108" s="70">
        <f>Atlanta!$F$13*10^3</f>
        <v>0</v>
      </c>
      <c r="G108" s="70">
        <f>LosAngeles!$F$13*10^3</f>
        <v>0</v>
      </c>
      <c r="H108" s="70">
        <f>LasVegas!$F$13*10^3</f>
        <v>0</v>
      </c>
      <c r="I108" s="70">
        <f>SanFrancisco!$F$13*10^3</f>
        <v>0</v>
      </c>
      <c r="J108" s="70">
        <f>Baltimore!$F$13*10^3</f>
        <v>0</v>
      </c>
      <c r="K108" s="70">
        <f>Albuquerque!$F$13*10^3</f>
        <v>0</v>
      </c>
      <c r="L108" s="70">
        <f>Seattle!$F$13*10^3</f>
        <v>0</v>
      </c>
      <c r="M108" s="70">
        <f>Chicago!$F$13*10^3</f>
        <v>0</v>
      </c>
      <c r="N108" s="70">
        <f>Boulder!$F$13*10^3</f>
        <v>0</v>
      </c>
      <c r="O108" s="70">
        <f>Minneapolis!$F$13*10^3</f>
        <v>0</v>
      </c>
      <c r="P108" s="70">
        <f>Helena!$F$13*10^3</f>
        <v>0</v>
      </c>
      <c r="Q108" s="70">
        <f>Duluth!$F$13*10^3</f>
        <v>0</v>
      </c>
      <c r="R108" s="70">
        <f>Fairbanks!$F$13*10^3</f>
        <v>0</v>
      </c>
    </row>
    <row r="109" spans="1:18">
      <c r="A109" s="40"/>
      <c r="B109" s="41" t="s">
        <v>77</v>
      </c>
      <c r="C109" s="70">
        <f>Miami!$F$14*10^3</f>
        <v>0</v>
      </c>
      <c r="D109" s="70">
        <f>Houston!$F$14*10^3</f>
        <v>0</v>
      </c>
      <c r="E109" s="70">
        <f>Phoenix!$F$14*10^3</f>
        <v>0</v>
      </c>
      <c r="F109" s="70">
        <f>Atlanta!$F$14*10^3</f>
        <v>0</v>
      </c>
      <c r="G109" s="70">
        <f>LosAngeles!$F$14*10^3</f>
        <v>0</v>
      </c>
      <c r="H109" s="70">
        <f>LasVegas!$F$14*10^3</f>
        <v>0</v>
      </c>
      <c r="I109" s="70">
        <f>SanFrancisco!$F$14*10^3</f>
        <v>0</v>
      </c>
      <c r="J109" s="70">
        <f>Baltimore!$F$14*10^3</f>
        <v>0</v>
      </c>
      <c r="K109" s="70">
        <f>Albuquerque!$F$14*10^3</f>
        <v>0</v>
      </c>
      <c r="L109" s="70">
        <f>Seattle!$F$14*10^3</f>
        <v>0</v>
      </c>
      <c r="M109" s="70">
        <f>Chicago!$F$14*10^3</f>
        <v>0</v>
      </c>
      <c r="N109" s="70">
        <f>Boulder!$F$14*10^3</f>
        <v>0</v>
      </c>
      <c r="O109" s="70">
        <f>Minneapolis!$F$14*10^3</f>
        <v>0</v>
      </c>
      <c r="P109" s="70">
        <f>Helena!$F$14*10^3</f>
        <v>0</v>
      </c>
      <c r="Q109" s="70">
        <f>Duluth!$F$14*10^3</f>
        <v>0</v>
      </c>
      <c r="R109" s="70">
        <f>Fairbanks!$F$14*10^3</f>
        <v>0</v>
      </c>
    </row>
    <row r="110" spans="1:18">
      <c r="A110" s="40"/>
      <c r="B110" s="41" t="s">
        <v>85</v>
      </c>
      <c r="C110" s="70">
        <f>Miami!$F$15*10^3</f>
        <v>0</v>
      </c>
      <c r="D110" s="70">
        <f>Houston!$F$15*10^3</f>
        <v>0</v>
      </c>
      <c r="E110" s="70">
        <f>Phoenix!$F$15*10^3</f>
        <v>0</v>
      </c>
      <c r="F110" s="70">
        <f>Atlanta!$F$15*10^3</f>
        <v>0</v>
      </c>
      <c r="G110" s="70">
        <f>LosAngeles!$F$15*10^3</f>
        <v>0</v>
      </c>
      <c r="H110" s="70">
        <f>LasVegas!$F$15*10^3</f>
        <v>0</v>
      </c>
      <c r="I110" s="70">
        <f>SanFrancisco!$F$15*10^3</f>
        <v>0</v>
      </c>
      <c r="J110" s="70">
        <f>Baltimore!$F$15*10^3</f>
        <v>0</v>
      </c>
      <c r="K110" s="70">
        <f>Albuquerque!$F$15*10^3</f>
        <v>0</v>
      </c>
      <c r="L110" s="70">
        <f>Seattle!$F$15*10^3</f>
        <v>0</v>
      </c>
      <c r="M110" s="70">
        <f>Chicago!$F$15*10^3</f>
        <v>0</v>
      </c>
      <c r="N110" s="70">
        <f>Boulder!$F$15*10^3</f>
        <v>0</v>
      </c>
      <c r="O110" s="70">
        <f>Minneapolis!$F$15*10^3</f>
        <v>0</v>
      </c>
      <c r="P110" s="70">
        <f>Helena!$F$15*10^3</f>
        <v>0</v>
      </c>
      <c r="Q110" s="70">
        <f>Duluth!$F$15*10^3</f>
        <v>0</v>
      </c>
      <c r="R110" s="70">
        <f>Fairbanks!$F$15*10^3</f>
        <v>0</v>
      </c>
    </row>
    <row r="111" spans="1:18">
      <c r="A111" s="40"/>
      <c r="B111" s="41" t="s">
        <v>86</v>
      </c>
      <c r="C111" s="70">
        <f>Miami!$F$16*10^3</f>
        <v>0</v>
      </c>
      <c r="D111" s="70">
        <f>Houston!$F$16*10^3</f>
        <v>0</v>
      </c>
      <c r="E111" s="70">
        <f>Phoenix!$F$16*10^3</f>
        <v>0</v>
      </c>
      <c r="F111" s="70">
        <f>Atlanta!$F$16*10^3</f>
        <v>0</v>
      </c>
      <c r="G111" s="70">
        <f>LosAngeles!$F$16*10^3</f>
        <v>0</v>
      </c>
      <c r="H111" s="70">
        <f>LasVegas!$F$16*10^3</f>
        <v>0</v>
      </c>
      <c r="I111" s="70">
        <f>SanFrancisco!$F$16*10^3</f>
        <v>0</v>
      </c>
      <c r="J111" s="70">
        <f>Baltimore!$F$16*10^3</f>
        <v>0</v>
      </c>
      <c r="K111" s="70">
        <f>Albuquerque!$F$16*10^3</f>
        <v>0</v>
      </c>
      <c r="L111" s="70">
        <f>Seattle!$F$16*10^3</f>
        <v>0</v>
      </c>
      <c r="M111" s="70">
        <f>Chicago!$F$16*10^3</f>
        <v>0</v>
      </c>
      <c r="N111" s="70">
        <f>Boulder!$F$16*10^3</f>
        <v>0</v>
      </c>
      <c r="O111" s="70">
        <f>Minneapolis!$F$16*10^3</f>
        <v>0</v>
      </c>
      <c r="P111" s="70">
        <f>Helena!$F$16*10^3</f>
        <v>0</v>
      </c>
      <c r="Q111" s="70">
        <f>Duluth!$F$16*10^3</f>
        <v>0</v>
      </c>
      <c r="R111" s="70">
        <f>Fairbanks!$F$16*10^3</f>
        <v>0</v>
      </c>
    </row>
    <row r="112" spans="1:18">
      <c r="A112" s="40"/>
      <c r="B112" s="41" t="s">
        <v>87</v>
      </c>
      <c r="C112" s="70">
        <f>Miami!$F$17*10^3</f>
        <v>0</v>
      </c>
      <c r="D112" s="70">
        <f>Houston!$F$17*10^3</f>
        <v>0</v>
      </c>
      <c r="E112" s="70">
        <f>Phoenix!$F$17*10^3</f>
        <v>0</v>
      </c>
      <c r="F112" s="70">
        <f>Atlanta!$F$17*10^3</f>
        <v>0</v>
      </c>
      <c r="G112" s="70">
        <f>LosAngeles!$F$17*10^3</f>
        <v>0</v>
      </c>
      <c r="H112" s="70">
        <f>LasVegas!$F$17*10^3</f>
        <v>0</v>
      </c>
      <c r="I112" s="70">
        <f>SanFrancisco!$F$17*10^3</f>
        <v>0</v>
      </c>
      <c r="J112" s="70">
        <f>Baltimore!$F$17*10^3</f>
        <v>0</v>
      </c>
      <c r="K112" s="70">
        <f>Albuquerque!$F$17*10^3</f>
        <v>0</v>
      </c>
      <c r="L112" s="70">
        <f>Seattle!$F$17*10^3</f>
        <v>0</v>
      </c>
      <c r="M112" s="70">
        <f>Chicago!$F$17*10^3</f>
        <v>0</v>
      </c>
      <c r="N112" s="70">
        <f>Boulder!$F$17*10^3</f>
        <v>0</v>
      </c>
      <c r="O112" s="70">
        <f>Minneapolis!$F$17*10^3</f>
        <v>0</v>
      </c>
      <c r="P112" s="70">
        <f>Helena!$F$17*10^3</f>
        <v>0</v>
      </c>
      <c r="Q112" s="70">
        <f>Duluth!$F$17*10^3</f>
        <v>0</v>
      </c>
      <c r="R112" s="70">
        <f>Fairbanks!$F$17*10^3</f>
        <v>0</v>
      </c>
    </row>
    <row r="113" spans="1:18">
      <c r="A113" s="40"/>
      <c r="B113" s="41" t="s">
        <v>88</v>
      </c>
      <c r="C113" s="70">
        <f>Miami!$F$18*10^3</f>
        <v>0</v>
      </c>
      <c r="D113" s="70">
        <f>Houston!$F$18*10^3</f>
        <v>0</v>
      </c>
      <c r="E113" s="70">
        <f>Phoenix!$F$18*10^3</f>
        <v>0</v>
      </c>
      <c r="F113" s="70">
        <f>Atlanta!$F$18*10^3</f>
        <v>0</v>
      </c>
      <c r="G113" s="70">
        <f>LosAngeles!$F$18*10^3</f>
        <v>0</v>
      </c>
      <c r="H113" s="70">
        <f>LasVegas!$F$18*10^3</f>
        <v>0</v>
      </c>
      <c r="I113" s="70">
        <f>SanFrancisco!$F$18*10^3</f>
        <v>0</v>
      </c>
      <c r="J113" s="70">
        <f>Baltimore!$F$18*10^3</f>
        <v>0</v>
      </c>
      <c r="K113" s="70">
        <f>Albuquerque!$F$18*10^3</f>
        <v>0</v>
      </c>
      <c r="L113" s="70">
        <f>Seattle!$F$18*10^3</f>
        <v>0</v>
      </c>
      <c r="M113" s="70">
        <f>Chicago!$F$18*10^3</f>
        <v>0</v>
      </c>
      <c r="N113" s="70">
        <f>Boulder!$F$18*10^3</f>
        <v>0</v>
      </c>
      <c r="O113" s="70">
        <f>Minneapolis!$F$18*10^3</f>
        <v>0</v>
      </c>
      <c r="P113" s="70">
        <f>Helena!$F$18*10^3</f>
        <v>0</v>
      </c>
      <c r="Q113" s="70">
        <f>Duluth!$F$18*10^3</f>
        <v>0</v>
      </c>
      <c r="R113" s="70">
        <f>Fairbanks!$F$18*10^3</f>
        <v>0</v>
      </c>
    </row>
    <row r="114" spans="1:18">
      <c r="A114" s="40"/>
      <c r="B114" s="41" t="s">
        <v>89</v>
      </c>
      <c r="C114" s="70">
        <f>Miami!$F$19*10^3</f>
        <v>0</v>
      </c>
      <c r="D114" s="70">
        <f>Houston!$F$19*10^3</f>
        <v>0</v>
      </c>
      <c r="E114" s="70">
        <f>Phoenix!$F$19*10^3</f>
        <v>0</v>
      </c>
      <c r="F114" s="70">
        <f>Atlanta!$F$19*10^3</f>
        <v>0</v>
      </c>
      <c r="G114" s="70">
        <f>LosAngeles!$F$19*10^3</f>
        <v>0</v>
      </c>
      <c r="H114" s="70">
        <f>LasVegas!$F$19*10^3</f>
        <v>0</v>
      </c>
      <c r="I114" s="70">
        <f>SanFrancisco!$F$19*10^3</f>
        <v>0</v>
      </c>
      <c r="J114" s="70">
        <f>Baltimore!$F$19*10^3</f>
        <v>0</v>
      </c>
      <c r="K114" s="70">
        <f>Albuquerque!$F$19*10^3</f>
        <v>0</v>
      </c>
      <c r="L114" s="70">
        <f>Seattle!$F$19*10^3</f>
        <v>0</v>
      </c>
      <c r="M114" s="70">
        <f>Chicago!$F$19*10^3</f>
        <v>0</v>
      </c>
      <c r="N114" s="70">
        <f>Boulder!$F$19*10^3</f>
        <v>0</v>
      </c>
      <c r="O114" s="70">
        <f>Minneapolis!$F$19*10^3</f>
        <v>0</v>
      </c>
      <c r="P114" s="70">
        <f>Helena!$F$19*10^3</f>
        <v>0</v>
      </c>
      <c r="Q114" s="70">
        <f>Duluth!$F$19*10^3</f>
        <v>0</v>
      </c>
      <c r="R114" s="70">
        <f>Fairbanks!$F$19*10^3</f>
        <v>0</v>
      </c>
    </row>
    <row r="115" spans="1:18">
      <c r="A115" s="40"/>
      <c r="B115" s="41" t="s">
        <v>90</v>
      </c>
      <c r="C115" s="70">
        <f>Miami!$F$20*10^3</f>
        <v>0</v>
      </c>
      <c r="D115" s="70">
        <f>Houston!$F$20*10^3</f>
        <v>0</v>
      </c>
      <c r="E115" s="70">
        <f>Phoenix!$F$20*10^3</f>
        <v>0</v>
      </c>
      <c r="F115" s="70">
        <f>Atlanta!$F$20*10^3</f>
        <v>0</v>
      </c>
      <c r="G115" s="70">
        <f>LosAngeles!$F$20*10^3</f>
        <v>0</v>
      </c>
      <c r="H115" s="70">
        <f>LasVegas!$F$20*10^3</f>
        <v>0</v>
      </c>
      <c r="I115" s="70">
        <f>SanFrancisco!$F$20*10^3</f>
        <v>0</v>
      </c>
      <c r="J115" s="70">
        <f>Baltimore!$F$20*10^3</f>
        <v>0</v>
      </c>
      <c r="K115" s="70">
        <f>Albuquerque!$F$20*10^3</f>
        <v>0</v>
      </c>
      <c r="L115" s="70">
        <f>Seattle!$F$20*10^3</f>
        <v>0</v>
      </c>
      <c r="M115" s="70">
        <f>Chicago!$F$20*10^3</f>
        <v>0</v>
      </c>
      <c r="N115" s="70">
        <f>Boulder!$F$20*10^3</f>
        <v>0</v>
      </c>
      <c r="O115" s="70">
        <f>Minneapolis!$F$20*10^3</f>
        <v>0</v>
      </c>
      <c r="P115" s="70">
        <f>Helena!$F$20*10^3</f>
        <v>0</v>
      </c>
      <c r="Q115" s="70">
        <f>Duluth!$F$20*10^3</f>
        <v>0</v>
      </c>
      <c r="R115" s="70">
        <f>Fairbanks!$F$20*10^3</f>
        <v>0</v>
      </c>
    </row>
    <row r="116" spans="1:18">
      <c r="A116" s="40"/>
      <c r="B116" s="41" t="s">
        <v>91</v>
      </c>
      <c r="C116" s="70">
        <f>Miami!$F$21*10^3</f>
        <v>0</v>
      </c>
      <c r="D116" s="70">
        <f>Houston!$F$21*10^3</f>
        <v>0</v>
      </c>
      <c r="E116" s="70">
        <f>Phoenix!$F$21*10^3</f>
        <v>0</v>
      </c>
      <c r="F116" s="70">
        <f>Atlanta!$F$21*10^3</f>
        <v>0</v>
      </c>
      <c r="G116" s="70">
        <f>LosAngeles!$F$21*10^3</f>
        <v>0</v>
      </c>
      <c r="H116" s="70">
        <f>LasVegas!$F$21*10^3</f>
        <v>0</v>
      </c>
      <c r="I116" s="70">
        <f>SanFrancisco!$F$21*10^3</f>
        <v>0</v>
      </c>
      <c r="J116" s="70">
        <f>Baltimore!$F$21*10^3</f>
        <v>0</v>
      </c>
      <c r="K116" s="70">
        <f>Albuquerque!$F$21*10^3</f>
        <v>0</v>
      </c>
      <c r="L116" s="70">
        <f>Seattle!$F$21*10^3</f>
        <v>0</v>
      </c>
      <c r="M116" s="70">
        <f>Chicago!$F$21*10^3</f>
        <v>0</v>
      </c>
      <c r="N116" s="70">
        <f>Boulder!$F$21*10^3</f>
        <v>0</v>
      </c>
      <c r="O116" s="70">
        <f>Minneapolis!$F$21*10^3</f>
        <v>0</v>
      </c>
      <c r="P116" s="70">
        <f>Helena!$F$21*10^3</f>
        <v>0</v>
      </c>
      <c r="Q116" s="70">
        <f>Duluth!$F$21*10^3</f>
        <v>0</v>
      </c>
      <c r="R116" s="70">
        <f>Fairbanks!$F$21*10^3</f>
        <v>0</v>
      </c>
    </row>
    <row r="117" spans="1:18">
      <c r="A117" s="40"/>
      <c r="B117" s="41" t="s">
        <v>92</v>
      </c>
      <c r="C117" s="70">
        <f>Miami!$F$22*10^3</f>
        <v>0</v>
      </c>
      <c r="D117" s="70">
        <f>Houston!$F$22*10^3</f>
        <v>0</v>
      </c>
      <c r="E117" s="70">
        <f>Phoenix!$F$22*10^3</f>
        <v>0</v>
      </c>
      <c r="F117" s="70">
        <f>Atlanta!$F$22*10^3</f>
        <v>0</v>
      </c>
      <c r="G117" s="70">
        <f>LosAngeles!$F$22*10^3</f>
        <v>0</v>
      </c>
      <c r="H117" s="70">
        <f>LasVegas!$F$22*10^3</f>
        <v>0</v>
      </c>
      <c r="I117" s="70">
        <f>SanFrancisco!$F$22*10^3</f>
        <v>0</v>
      </c>
      <c r="J117" s="70">
        <f>Baltimore!$F$22*10^3</f>
        <v>0</v>
      </c>
      <c r="K117" s="70">
        <f>Albuquerque!$F$22*10^3</f>
        <v>0</v>
      </c>
      <c r="L117" s="70">
        <f>Seattle!$F$22*10^3</f>
        <v>0</v>
      </c>
      <c r="M117" s="70">
        <f>Chicago!$F$22*10^3</f>
        <v>0</v>
      </c>
      <c r="N117" s="70">
        <f>Boulder!$F$22*10^3</f>
        <v>0</v>
      </c>
      <c r="O117" s="70">
        <f>Minneapolis!$F$22*10^3</f>
        <v>0</v>
      </c>
      <c r="P117" s="70">
        <f>Helena!$F$22*10^3</f>
        <v>0</v>
      </c>
      <c r="Q117" s="70">
        <f>Duluth!$F$22*10^3</f>
        <v>0</v>
      </c>
      <c r="R117" s="70">
        <f>Fairbanks!$F$22*10^3</f>
        <v>0</v>
      </c>
    </row>
    <row r="118" spans="1:18">
      <c r="A118" s="40"/>
      <c r="B118" s="41" t="s">
        <v>71</v>
      </c>
      <c r="C118" s="70">
        <f>Miami!$F$23*10^3</f>
        <v>0</v>
      </c>
      <c r="D118" s="70">
        <f>Houston!$F$23*10^3</f>
        <v>0</v>
      </c>
      <c r="E118" s="70">
        <f>Phoenix!$F$23*10^3</f>
        <v>0</v>
      </c>
      <c r="F118" s="70">
        <f>Atlanta!$F$23*10^3</f>
        <v>0</v>
      </c>
      <c r="G118" s="70">
        <f>LosAngeles!$F$23*10^3</f>
        <v>0</v>
      </c>
      <c r="H118" s="70">
        <f>LasVegas!$F$23*10^3</f>
        <v>0</v>
      </c>
      <c r="I118" s="70">
        <f>SanFrancisco!$F$23*10^3</f>
        <v>0</v>
      </c>
      <c r="J118" s="70">
        <f>Baltimore!$F$23*10^3</f>
        <v>0</v>
      </c>
      <c r="K118" s="70">
        <f>Albuquerque!$F$23*10^3</f>
        <v>0</v>
      </c>
      <c r="L118" s="70">
        <f>Seattle!$F$23*10^3</f>
        <v>0</v>
      </c>
      <c r="M118" s="70">
        <f>Chicago!$F$23*10^3</f>
        <v>0</v>
      </c>
      <c r="N118" s="70">
        <f>Boulder!$F$23*10^3</f>
        <v>0</v>
      </c>
      <c r="O118" s="70">
        <f>Minneapolis!$F$23*10^3</f>
        <v>0</v>
      </c>
      <c r="P118" s="70">
        <f>Helena!$F$23*10^3</f>
        <v>0</v>
      </c>
      <c r="Q118" s="70">
        <f>Duluth!$F$23*10^3</f>
        <v>0</v>
      </c>
      <c r="R118" s="70">
        <f>Fairbanks!$F$23*10^3</f>
        <v>0</v>
      </c>
    </row>
    <row r="119" spans="1:18">
      <c r="A119" s="40"/>
      <c r="B119" s="41" t="s">
        <v>93</v>
      </c>
      <c r="C119" s="70">
        <f>Miami!$F$24*10^3</f>
        <v>0</v>
      </c>
      <c r="D119" s="70">
        <f>Houston!$F$24*10^3</f>
        <v>0</v>
      </c>
      <c r="E119" s="70">
        <f>Phoenix!$F$24*10^3</f>
        <v>0</v>
      </c>
      <c r="F119" s="70">
        <f>Atlanta!$F$24*10^3</f>
        <v>0</v>
      </c>
      <c r="G119" s="70">
        <f>LosAngeles!$F$24*10^3</f>
        <v>0</v>
      </c>
      <c r="H119" s="70">
        <f>LasVegas!$F$24*10^3</f>
        <v>0</v>
      </c>
      <c r="I119" s="70">
        <f>SanFrancisco!$F$24*10^3</f>
        <v>0</v>
      </c>
      <c r="J119" s="70">
        <f>Baltimore!$F$24*10^3</f>
        <v>0</v>
      </c>
      <c r="K119" s="70">
        <f>Albuquerque!$F$24*10^3</f>
        <v>0</v>
      </c>
      <c r="L119" s="70">
        <f>Seattle!$F$24*10^3</f>
        <v>0</v>
      </c>
      <c r="M119" s="70">
        <f>Chicago!$F$24*10^3</f>
        <v>0</v>
      </c>
      <c r="N119" s="70">
        <f>Boulder!$F$24*10^3</f>
        <v>0</v>
      </c>
      <c r="O119" s="70">
        <f>Minneapolis!$F$24*10^3</f>
        <v>0</v>
      </c>
      <c r="P119" s="70">
        <f>Helena!$F$24*10^3</f>
        <v>0</v>
      </c>
      <c r="Q119" s="70">
        <f>Duluth!$F$24*10^3</f>
        <v>0</v>
      </c>
      <c r="R119" s="70">
        <f>Fairbanks!$F$24*10^3</f>
        <v>0</v>
      </c>
    </row>
    <row r="120" spans="1:18">
      <c r="A120" s="40"/>
      <c r="B120" s="41" t="s">
        <v>94</v>
      </c>
      <c r="C120" s="70">
        <f>Miami!$F$25*10^3</f>
        <v>0</v>
      </c>
      <c r="D120" s="70">
        <f>Houston!$F$25*10^3</f>
        <v>0</v>
      </c>
      <c r="E120" s="70">
        <f>Phoenix!$F$25*10^3</f>
        <v>0</v>
      </c>
      <c r="F120" s="70">
        <f>Atlanta!$F$25*10^3</f>
        <v>0</v>
      </c>
      <c r="G120" s="70">
        <f>LosAngeles!$F$25*10^3</f>
        <v>0</v>
      </c>
      <c r="H120" s="70">
        <f>LasVegas!$F$25*10^3</f>
        <v>0</v>
      </c>
      <c r="I120" s="70">
        <f>SanFrancisco!$F$25*10^3</f>
        <v>0</v>
      </c>
      <c r="J120" s="70">
        <f>Baltimore!$F$25*10^3</f>
        <v>0</v>
      </c>
      <c r="K120" s="70">
        <f>Albuquerque!$F$25*10^3</f>
        <v>0</v>
      </c>
      <c r="L120" s="70">
        <f>Seattle!$F$25*10^3</f>
        <v>0</v>
      </c>
      <c r="M120" s="70">
        <f>Chicago!$F$25*10^3</f>
        <v>0</v>
      </c>
      <c r="N120" s="70">
        <f>Boulder!$F$25*10^3</f>
        <v>0</v>
      </c>
      <c r="O120" s="70">
        <f>Minneapolis!$F$25*10^3</f>
        <v>0</v>
      </c>
      <c r="P120" s="70">
        <f>Helena!$F$25*10^3</f>
        <v>0</v>
      </c>
      <c r="Q120" s="70">
        <f>Duluth!$F$25*10^3</f>
        <v>0</v>
      </c>
      <c r="R120" s="70">
        <f>Fairbanks!$F$25*10^3</f>
        <v>0</v>
      </c>
    </row>
    <row r="121" spans="1:18">
      <c r="A121" s="40"/>
      <c r="B121" s="41" t="s">
        <v>95</v>
      </c>
      <c r="C121" s="70">
        <f>Miami!$F$26*10^3</f>
        <v>0</v>
      </c>
      <c r="D121" s="70">
        <f>Houston!$F$26*10^3</f>
        <v>0</v>
      </c>
      <c r="E121" s="70">
        <f>Phoenix!$F$26*10^3</f>
        <v>0</v>
      </c>
      <c r="F121" s="70">
        <f>Atlanta!$F$26*10^3</f>
        <v>0</v>
      </c>
      <c r="G121" s="70">
        <f>LosAngeles!$F$26*10^3</f>
        <v>0</v>
      </c>
      <c r="H121" s="70">
        <f>LasVegas!$F$26*10^3</f>
        <v>0</v>
      </c>
      <c r="I121" s="70">
        <f>SanFrancisco!$F$26*10^3</f>
        <v>0</v>
      </c>
      <c r="J121" s="70">
        <f>Baltimore!$F$26*10^3</f>
        <v>0</v>
      </c>
      <c r="K121" s="70">
        <f>Albuquerque!$F$26*10^3</f>
        <v>0</v>
      </c>
      <c r="L121" s="70">
        <f>Seattle!$F$26*10^3</f>
        <v>0</v>
      </c>
      <c r="M121" s="70">
        <f>Chicago!$F$26*10^3</f>
        <v>0</v>
      </c>
      <c r="N121" s="70">
        <f>Boulder!$F$26*10^3</f>
        <v>0</v>
      </c>
      <c r="O121" s="70">
        <f>Minneapolis!$F$26*10^3</f>
        <v>0</v>
      </c>
      <c r="P121" s="70">
        <f>Helena!$F$26*10^3</f>
        <v>0</v>
      </c>
      <c r="Q121" s="70">
        <f>Duluth!$F$26*10^3</f>
        <v>0</v>
      </c>
      <c r="R121" s="70">
        <f>Fairbanks!$F$26*10^3</f>
        <v>0</v>
      </c>
    </row>
    <row r="122" spans="1:18">
      <c r="A122" s="40"/>
      <c r="B122" s="41" t="s">
        <v>96</v>
      </c>
      <c r="C122" s="70">
        <f>Miami!$F$28*10^3</f>
        <v>0</v>
      </c>
      <c r="D122" s="70">
        <f>Houston!$F$28*10^3</f>
        <v>0</v>
      </c>
      <c r="E122" s="70">
        <f>Phoenix!$F$28*10^3</f>
        <v>0</v>
      </c>
      <c r="F122" s="70">
        <f>Atlanta!$F$28*10^3</f>
        <v>0</v>
      </c>
      <c r="G122" s="70">
        <f>LosAngeles!$F$28*10^3</f>
        <v>0</v>
      </c>
      <c r="H122" s="70">
        <f>LasVegas!$F$28*10^3</f>
        <v>0</v>
      </c>
      <c r="I122" s="70">
        <f>SanFrancisco!$F$28*10^3</f>
        <v>0</v>
      </c>
      <c r="J122" s="70">
        <f>Baltimore!$F$28*10^3</f>
        <v>0</v>
      </c>
      <c r="K122" s="70">
        <f>Albuquerque!$F$28*10^3</f>
        <v>0</v>
      </c>
      <c r="L122" s="70">
        <f>Seattle!$F$28*10^3</f>
        <v>0</v>
      </c>
      <c r="M122" s="70">
        <f>Chicago!$F$28*10^3</f>
        <v>0</v>
      </c>
      <c r="N122" s="70">
        <f>Boulder!$F$28*10^3</f>
        <v>0</v>
      </c>
      <c r="O122" s="70">
        <f>Minneapolis!$F$28*10^3</f>
        <v>0</v>
      </c>
      <c r="P122" s="70">
        <f>Helena!$F$28*10^3</f>
        <v>0</v>
      </c>
      <c r="Q122" s="70">
        <f>Duluth!$F$28*10^3</f>
        <v>0</v>
      </c>
      <c r="R122" s="70">
        <f>Fairbanks!$F$28*10^3</f>
        <v>0</v>
      </c>
    </row>
    <row r="123" spans="1:18">
      <c r="A123" s="40"/>
      <c r="B123" s="38" t="s">
        <v>222</v>
      </c>
      <c r="C123" s="49">
        <f>Miami!$B$2*10^3</f>
        <v>1917210</v>
      </c>
      <c r="D123" s="49">
        <f>Houston!$B$2*10^3</f>
        <v>1931540</v>
      </c>
      <c r="E123" s="49">
        <f>Phoenix!$B$2*10^3</f>
        <v>1869540</v>
      </c>
      <c r="F123" s="49">
        <f>Atlanta!$B$2*10^3</f>
        <v>1944220</v>
      </c>
      <c r="G123" s="49">
        <f>LosAngeles!$B$2*10^3</f>
        <v>1694210</v>
      </c>
      <c r="H123" s="49">
        <f>LasVegas!$B$2*10^3</f>
        <v>1855170</v>
      </c>
      <c r="I123" s="49">
        <f>SanFrancisco!$B$2*10^3</f>
        <v>1769460</v>
      </c>
      <c r="J123" s="49">
        <f>Baltimore!$B$2*10^3</f>
        <v>2099460</v>
      </c>
      <c r="K123" s="49">
        <f>Albuquerque!$B$2*10^3</f>
        <v>1923560</v>
      </c>
      <c r="L123" s="49">
        <f>Seattle!$B$2*10^3</f>
        <v>1947840</v>
      </c>
      <c r="M123" s="49">
        <f>Chicago!$B$2*10^3</f>
        <v>2239290</v>
      </c>
      <c r="N123" s="49">
        <f>Boulder!$B$2*10^3</f>
        <v>2042220</v>
      </c>
      <c r="O123" s="49">
        <f>Minneapolis!$B$2*10^3</f>
        <v>2418890</v>
      </c>
      <c r="P123" s="49">
        <f>Helena!$B$2*10^3</f>
        <v>2233120</v>
      </c>
      <c r="Q123" s="49">
        <f>Duluth!$B$2*10^3</f>
        <v>2566310</v>
      </c>
      <c r="R123" s="49">
        <f>Fairbanks!$B$2*10^3</f>
        <v>3109760</v>
      </c>
    </row>
    <row r="124" spans="1:18">
      <c r="A124" s="38" t="s">
        <v>97</v>
      </c>
      <c r="B124" s="39"/>
    </row>
    <row r="125" spans="1:18">
      <c r="A125" s="40"/>
      <c r="B125" s="38" t="s">
        <v>232</v>
      </c>
    </row>
    <row r="126" spans="1:18">
      <c r="A126" s="40"/>
      <c r="B126" s="41" t="s">
        <v>184</v>
      </c>
      <c r="C126" s="46">
        <f>(Miami!$B$13*10^3)/Miami!$B$8</f>
        <v>0</v>
      </c>
      <c r="D126" s="46">
        <f>(Houston!$B$13*10^3)/Houston!$B$8</f>
        <v>0</v>
      </c>
      <c r="E126" s="46">
        <f>(Phoenix!$B$13*10^3)/Phoenix!$B$8</f>
        <v>0</v>
      </c>
      <c r="F126" s="46">
        <f>(Atlanta!$B$13*10^3)/Atlanta!$B$8</f>
        <v>0</v>
      </c>
      <c r="G126" s="46">
        <f>(LosAngeles!$B$13*10^3)/LosAngeles!$B$8</f>
        <v>0</v>
      </c>
      <c r="H126" s="46">
        <f>(LasVegas!$B$13*10^3)/LasVegas!$B$8</f>
        <v>0</v>
      </c>
      <c r="I126" s="46">
        <f>(SanFrancisco!$B$13*10^3)/SanFrancisco!$B$8</f>
        <v>0</v>
      </c>
      <c r="J126" s="46">
        <f>(Baltimore!$B$13*10^3)/Baltimore!$B$8</f>
        <v>0</v>
      </c>
      <c r="K126" s="46">
        <f>(Albuquerque!$B$13*10^3)/Albuquerque!$B$8</f>
        <v>0</v>
      </c>
      <c r="L126" s="46">
        <f>(Seattle!$B$13*10^3)/Seattle!$B$8</f>
        <v>0</v>
      </c>
      <c r="M126" s="46">
        <f>(Chicago!$B$13*10^3)/Chicago!$B$8</f>
        <v>0</v>
      </c>
      <c r="N126" s="46">
        <f>(Boulder!$B$13*10^3)/Boulder!$B$8</f>
        <v>0</v>
      </c>
      <c r="O126" s="46">
        <f>(Minneapolis!$B$13*10^3)/Minneapolis!$B$8</f>
        <v>0</v>
      </c>
      <c r="P126" s="46">
        <f>(Helena!$B$13*10^3)/Helena!$B$8</f>
        <v>0</v>
      </c>
      <c r="Q126" s="46">
        <f>(Duluth!$B$13*10^3)/Duluth!$B$8</f>
        <v>0</v>
      </c>
      <c r="R126" s="46">
        <f>(Fairbanks!$B$13*10^3)/Fairbanks!$B$8</f>
        <v>0</v>
      </c>
    </row>
    <row r="127" spans="1:18">
      <c r="A127" s="40"/>
      <c r="B127" s="41" t="s">
        <v>183</v>
      </c>
      <c r="C127" s="46">
        <f>(Miami!$B$14*10^3)/Miami!$B$8</f>
        <v>1171.9893259877765</v>
      </c>
      <c r="D127" s="46">
        <f>(Houston!$B$14*10^3)/Houston!$B$8</f>
        <v>831.41086338985963</v>
      </c>
      <c r="E127" s="46">
        <f>(Phoenix!$B$14*10^3)/Phoenix!$B$8</f>
        <v>746.14788671774124</v>
      </c>
      <c r="F127" s="46">
        <f>(Atlanta!$B$14*10^3)/Atlanta!$B$8</f>
        <v>460.10157527761038</v>
      </c>
      <c r="G127" s="46">
        <f>(LosAngeles!$B$14*10^3)/LosAngeles!$B$8</f>
        <v>78.849961263665321</v>
      </c>
      <c r="H127" s="46">
        <f>(LasVegas!$B$14*10^3)/LasVegas!$B$8</f>
        <v>488.93862442971505</v>
      </c>
      <c r="I127" s="46">
        <f>(SanFrancisco!$B$14*10^3)/SanFrancisco!$B$8</f>
        <v>26.211586468107082</v>
      </c>
      <c r="J127" s="46">
        <f>(Baltimore!$B$14*10^3)/Baltimore!$B$8</f>
        <v>352.88800895239734</v>
      </c>
      <c r="K127" s="46">
        <f>(Albuquerque!$B$14*10^3)/Albuquerque!$B$8</f>
        <v>210.68262029783938</v>
      </c>
      <c r="L127" s="46">
        <f>(Seattle!$B$14*10^3)/Seattle!$B$8</f>
        <v>37.83248687268658</v>
      </c>
      <c r="M127" s="46">
        <f>(Chicago!$B$14*10^3)/Chicago!$B$8</f>
        <v>225.23026598949815</v>
      </c>
      <c r="N127" s="46">
        <f>(Boulder!$B$14*10^3)/Boulder!$B$8</f>
        <v>135.74933287423602</v>
      </c>
      <c r="O127" s="46">
        <f>(Minneapolis!$B$14*10^3)/Minneapolis!$B$8</f>
        <v>198.02875096840836</v>
      </c>
      <c r="P127" s="46">
        <f>(Helena!$B$14*10^3)/Helena!$B$8</f>
        <v>78.591719032452446</v>
      </c>
      <c r="Q127" s="46">
        <f>(Duluth!$B$14*10^3)/Duluth!$B$8</f>
        <v>64.517517431350612</v>
      </c>
      <c r="R127" s="46">
        <f>(Fairbanks!$B$14*10^3)/Fairbanks!$B$8</f>
        <v>22.467074115520358</v>
      </c>
    </row>
    <row r="128" spans="1:18">
      <c r="A128" s="40"/>
      <c r="B128" s="41" t="s">
        <v>185</v>
      </c>
      <c r="C128" s="46">
        <f>(Miami!$B$15*10^3)/Miami!$B$8</f>
        <v>323.06103124730998</v>
      </c>
      <c r="D128" s="46">
        <f>(Houston!$B$15*10^3)/Houston!$B$8</f>
        <v>323.06103124730998</v>
      </c>
      <c r="E128" s="46">
        <f>(Phoenix!$B$15*10^3)/Phoenix!$B$8</f>
        <v>323.06103124730998</v>
      </c>
      <c r="F128" s="46">
        <f>(Atlanta!$B$15*10^3)/Atlanta!$B$8</f>
        <v>323.06103124730998</v>
      </c>
      <c r="G128" s="46">
        <f>(LosAngeles!$B$15*10^3)/LosAngeles!$B$8</f>
        <v>323.06103124730998</v>
      </c>
      <c r="H128" s="46">
        <f>(LasVegas!$B$15*10^3)/LasVegas!$B$8</f>
        <v>323.06103124730998</v>
      </c>
      <c r="I128" s="46">
        <f>(SanFrancisco!$B$15*10^3)/SanFrancisco!$B$8</f>
        <v>323.06103124730998</v>
      </c>
      <c r="J128" s="46">
        <f>(Baltimore!$B$15*10^3)/Baltimore!$B$8</f>
        <v>323.06103124730998</v>
      </c>
      <c r="K128" s="46">
        <f>(Albuquerque!$B$15*10^3)/Albuquerque!$B$8</f>
        <v>323.06103124730998</v>
      </c>
      <c r="L128" s="46">
        <f>(Seattle!$B$15*10^3)/Seattle!$B$8</f>
        <v>323.06103124730998</v>
      </c>
      <c r="M128" s="46">
        <f>(Chicago!$B$15*10^3)/Chicago!$B$8</f>
        <v>323.06103124730998</v>
      </c>
      <c r="N128" s="46">
        <f>(Boulder!$B$15*10^3)/Boulder!$B$8</f>
        <v>323.06103124730998</v>
      </c>
      <c r="O128" s="46">
        <f>(Minneapolis!$B$15*10^3)/Minneapolis!$B$8</f>
        <v>323.06103124730998</v>
      </c>
      <c r="P128" s="46">
        <f>(Helena!$B$15*10^3)/Helena!$B$8</f>
        <v>323.06103124730998</v>
      </c>
      <c r="Q128" s="46">
        <f>(Duluth!$B$15*10^3)/Duluth!$B$8</f>
        <v>323.06103124730998</v>
      </c>
      <c r="R128" s="46">
        <f>(Fairbanks!$B$15*10^3)/Fairbanks!$B$8</f>
        <v>323.06103124730998</v>
      </c>
    </row>
    <row r="129" spans="1:18">
      <c r="A129" s="40"/>
      <c r="B129" s="41" t="s">
        <v>191</v>
      </c>
      <c r="C129" s="46">
        <f>(Miami!$B$16*10^3)/Miami!$B$8</f>
        <v>67.745545321511571</v>
      </c>
      <c r="D129" s="46">
        <f>(Houston!$B$16*10^3)/Houston!$B$8</f>
        <v>67.702504949642758</v>
      </c>
      <c r="E129" s="46">
        <f>(Phoenix!$B$16*10^3)/Phoenix!$B$8</f>
        <v>67.702504949642758</v>
      </c>
      <c r="F129" s="46">
        <f>(Atlanta!$B$16*10^3)/Atlanta!$B$8</f>
        <v>67.702504949642758</v>
      </c>
      <c r="G129" s="46">
        <f>(LosAngeles!$B$16*10^3)/LosAngeles!$B$8</f>
        <v>67.616424205905133</v>
      </c>
      <c r="H129" s="46">
        <f>(LasVegas!$B$16*10^3)/LasVegas!$B$8</f>
        <v>67.616424205905133</v>
      </c>
      <c r="I129" s="46">
        <f>(SanFrancisco!$B$16*10^3)/SanFrancisco!$B$8</f>
        <v>67.659464577773946</v>
      </c>
      <c r="J129" s="46">
        <f>(Baltimore!$B$16*10^3)/Baltimore!$B$8</f>
        <v>67.616424205905133</v>
      </c>
      <c r="K129" s="46">
        <f>(Albuquerque!$B$16*10^3)/Albuquerque!$B$8</f>
        <v>67.659464577773946</v>
      </c>
      <c r="L129" s="46">
        <f>(Seattle!$B$16*10^3)/Seattle!$B$8</f>
        <v>67.487303090298695</v>
      </c>
      <c r="M129" s="46">
        <f>(Chicago!$B$16*10^3)/Chicago!$B$8</f>
        <v>67.616424205905133</v>
      </c>
      <c r="N129" s="46">
        <f>(Boulder!$B$16*10^3)/Boulder!$B$8</f>
        <v>67.573383834036321</v>
      </c>
      <c r="O129" s="46">
        <f>(Minneapolis!$B$16*10^3)/Minneapolis!$B$8</f>
        <v>67.573383834036321</v>
      </c>
      <c r="P129" s="46">
        <f>(Helena!$B$16*10^3)/Helena!$B$8</f>
        <v>67.573383834036321</v>
      </c>
      <c r="Q129" s="46">
        <f>(Duluth!$B$16*10^3)/Duluth!$B$8</f>
        <v>67.530343462167508</v>
      </c>
      <c r="R129" s="46">
        <f>(Fairbanks!$B$16*10^3)/Fairbanks!$B$8</f>
        <v>67.099939743479382</v>
      </c>
    </row>
    <row r="130" spans="1:18">
      <c r="A130" s="40"/>
      <c r="B130" s="41" t="s">
        <v>186</v>
      </c>
      <c r="C130" s="46">
        <f>(Miami!$B$17*10^3)/Miami!$B$8</f>
        <v>1900.7489024705174</v>
      </c>
      <c r="D130" s="46">
        <f>(Houston!$B$17*10^3)/Houston!$B$8</f>
        <v>1900.7489024705174</v>
      </c>
      <c r="E130" s="46">
        <f>(Phoenix!$B$17*10^3)/Phoenix!$B$8</f>
        <v>1900.7489024705174</v>
      </c>
      <c r="F130" s="46">
        <f>(Atlanta!$B$17*10^3)/Atlanta!$B$8</f>
        <v>1900.7489024705174</v>
      </c>
      <c r="G130" s="46">
        <f>(LosAngeles!$B$17*10^3)/LosAngeles!$B$8</f>
        <v>1900.7489024705174</v>
      </c>
      <c r="H130" s="46">
        <f>(LasVegas!$B$17*10^3)/LasVegas!$B$8</f>
        <v>1900.7489024705174</v>
      </c>
      <c r="I130" s="46">
        <f>(SanFrancisco!$B$17*10^3)/SanFrancisco!$B$8</f>
        <v>1900.7489024705174</v>
      </c>
      <c r="J130" s="46">
        <f>(Baltimore!$B$17*10^3)/Baltimore!$B$8</f>
        <v>1900.7489024705174</v>
      </c>
      <c r="K130" s="46">
        <f>(Albuquerque!$B$17*10^3)/Albuquerque!$B$8</f>
        <v>1900.7489024705174</v>
      </c>
      <c r="L130" s="46">
        <f>(Seattle!$B$17*10^3)/Seattle!$B$8</f>
        <v>1900.7489024705174</v>
      </c>
      <c r="M130" s="46">
        <f>(Chicago!$B$17*10^3)/Chicago!$B$8</f>
        <v>1900.7489024705174</v>
      </c>
      <c r="N130" s="46">
        <f>(Boulder!$B$17*10^3)/Boulder!$B$8</f>
        <v>1900.7489024705174</v>
      </c>
      <c r="O130" s="46">
        <f>(Minneapolis!$B$17*10^3)/Minneapolis!$B$8</f>
        <v>1900.7489024705174</v>
      </c>
      <c r="P130" s="46">
        <f>(Helena!$B$17*10^3)/Helena!$B$8</f>
        <v>1900.7489024705174</v>
      </c>
      <c r="Q130" s="46">
        <f>(Duluth!$B$17*10^3)/Duluth!$B$8</f>
        <v>1900.7489024705174</v>
      </c>
      <c r="R130" s="46">
        <f>(Fairbanks!$B$17*10^3)/Fairbanks!$B$8</f>
        <v>1900.7489024705174</v>
      </c>
    </row>
    <row r="131" spans="1:18">
      <c r="A131" s="40"/>
      <c r="B131" s="41" t="s">
        <v>192</v>
      </c>
      <c r="C131" s="46">
        <f>(Miami!$B$18*10^3)/Miami!$B$8</f>
        <v>0</v>
      </c>
      <c r="D131" s="46">
        <f>(Houston!$B$18*10^3)/Houston!$B$8</f>
        <v>0</v>
      </c>
      <c r="E131" s="46">
        <f>(Phoenix!$B$18*10^3)/Phoenix!$B$8</f>
        <v>0</v>
      </c>
      <c r="F131" s="46">
        <f>(Atlanta!$B$18*10^3)/Atlanta!$B$8</f>
        <v>0</v>
      </c>
      <c r="G131" s="46">
        <f>(LosAngeles!$B$18*10^3)/LosAngeles!$B$8</f>
        <v>0</v>
      </c>
      <c r="H131" s="46">
        <f>(LasVegas!$B$18*10^3)/LasVegas!$B$8</f>
        <v>0</v>
      </c>
      <c r="I131" s="46">
        <f>(SanFrancisco!$B$18*10^3)/SanFrancisco!$B$8</f>
        <v>0</v>
      </c>
      <c r="J131" s="46">
        <f>(Baltimore!$B$18*10^3)/Baltimore!$B$8</f>
        <v>0</v>
      </c>
      <c r="K131" s="46">
        <f>(Albuquerque!$B$18*10^3)/Albuquerque!$B$8</f>
        <v>0</v>
      </c>
      <c r="L131" s="46">
        <f>(Seattle!$B$18*10^3)/Seattle!$B$8</f>
        <v>0</v>
      </c>
      <c r="M131" s="46">
        <f>(Chicago!$B$18*10^3)/Chicago!$B$8</f>
        <v>0</v>
      </c>
      <c r="N131" s="46">
        <f>(Boulder!$B$18*10^3)/Boulder!$B$8</f>
        <v>0</v>
      </c>
      <c r="O131" s="46">
        <f>(Minneapolis!$B$18*10^3)/Minneapolis!$B$8</f>
        <v>0</v>
      </c>
      <c r="P131" s="46">
        <f>(Helena!$B$18*10^3)/Helena!$B$8</f>
        <v>0</v>
      </c>
      <c r="Q131" s="46">
        <f>(Duluth!$B$18*10^3)/Duluth!$B$8</f>
        <v>0</v>
      </c>
      <c r="R131" s="46">
        <f>(Fairbanks!$B$18*10^3)/Fairbanks!$B$8</f>
        <v>0</v>
      </c>
    </row>
    <row r="132" spans="1:18">
      <c r="A132" s="40"/>
      <c r="B132" s="41" t="s">
        <v>187</v>
      </c>
      <c r="C132" s="46">
        <f>(Miami!$B$19*10^3)/Miami!$B$8</f>
        <v>493.75914607902212</v>
      </c>
      <c r="D132" s="46">
        <f>(Houston!$B$19*10^3)/Houston!$B$8</f>
        <v>484.24722389601448</v>
      </c>
      <c r="E132" s="46">
        <f>(Phoenix!$B$19*10^3)/Phoenix!$B$8</f>
        <v>491.90841008866317</v>
      </c>
      <c r="F132" s="46">
        <f>(Atlanta!$B$19*10^3)/Atlanta!$B$8</f>
        <v>479.7279848497891</v>
      </c>
      <c r="G132" s="46">
        <f>(LosAngeles!$B$19*10^3)/LosAngeles!$B$8</f>
        <v>461.47886717741238</v>
      </c>
      <c r="H132" s="46">
        <f>(LasVegas!$B$19*10^3)/LasVegas!$B$8</f>
        <v>485.10803133339073</v>
      </c>
      <c r="I132" s="46">
        <f>(SanFrancisco!$B$19*10^3)/SanFrancisco!$B$8</f>
        <v>447.96419041060511</v>
      </c>
      <c r="J132" s="46">
        <f>(Baltimore!$B$19*10^3)/Baltimore!$B$8</f>
        <v>475.25178617543253</v>
      </c>
      <c r="K132" s="46">
        <f>(Albuquerque!$B$19*10^3)/Albuquerque!$B$8</f>
        <v>490.6171989325988</v>
      </c>
      <c r="L132" s="46">
        <f>(Seattle!$B$19*10^3)/Seattle!$B$8</f>
        <v>457.433072221744</v>
      </c>
      <c r="M132" s="46">
        <f>(Chicago!$B$19*10^3)/Chicago!$B$8</f>
        <v>473.0997675819919</v>
      </c>
      <c r="N132" s="46">
        <f>(Boulder!$B$19*10^3)/Boulder!$B$8</f>
        <v>483.68769906171991</v>
      </c>
      <c r="O132" s="46">
        <f>(Minneapolis!$B$19*10^3)/Minneapolis!$B$8</f>
        <v>475.29482654730134</v>
      </c>
      <c r="P132" s="46">
        <f>(Helena!$B$19*10^3)/Helena!$B$8</f>
        <v>481.96608418696735</v>
      </c>
      <c r="Q132" s="46">
        <f>(Duluth!$B$19*10^3)/Duluth!$B$8</f>
        <v>465.7829043642937</v>
      </c>
      <c r="R132" s="46">
        <f>(Fairbanks!$B$19*10^3)/Fairbanks!$B$8</f>
        <v>457.56219333735044</v>
      </c>
    </row>
    <row r="133" spans="1:18">
      <c r="A133" s="40"/>
      <c r="B133" s="41" t="s">
        <v>193</v>
      </c>
      <c r="C133" s="46">
        <f>(Miami!$B$20*10^3)/Miami!$B$8</f>
        <v>0</v>
      </c>
      <c r="D133" s="46">
        <f>(Houston!$B$20*10^3)/Houston!$B$8</f>
        <v>0</v>
      </c>
      <c r="E133" s="46">
        <f>(Phoenix!$B$20*10^3)/Phoenix!$B$8</f>
        <v>0</v>
      </c>
      <c r="F133" s="46">
        <f>(Atlanta!$B$20*10^3)/Atlanta!$B$8</f>
        <v>0</v>
      </c>
      <c r="G133" s="46">
        <f>(LosAngeles!$B$20*10^3)/LosAngeles!$B$8</f>
        <v>0</v>
      </c>
      <c r="H133" s="46">
        <f>(LasVegas!$B$20*10^3)/LasVegas!$B$8</f>
        <v>0</v>
      </c>
      <c r="I133" s="46">
        <f>(SanFrancisco!$B$20*10^3)/SanFrancisco!$B$8</f>
        <v>0</v>
      </c>
      <c r="J133" s="46">
        <f>(Baltimore!$B$20*10^3)/Baltimore!$B$8</f>
        <v>0</v>
      </c>
      <c r="K133" s="46">
        <f>(Albuquerque!$B$20*10^3)/Albuquerque!$B$8</f>
        <v>0</v>
      </c>
      <c r="L133" s="46">
        <f>(Seattle!$B$20*10^3)/Seattle!$B$8</f>
        <v>0</v>
      </c>
      <c r="M133" s="46">
        <f>(Chicago!$B$20*10^3)/Chicago!$B$8</f>
        <v>0</v>
      </c>
      <c r="N133" s="46">
        <f>(Boulder!$B$20*10^3)/Boulder!$B$8</f>
        <v>0</v>
      </c>
      <c r="O133" s="46">
        <f>(Minneapolis!$B$20*10^3)/Minneapolis!$B$8</f>
        <v>0</v>
      </c>
      <c r="P133" s="46">
        <f>(Helena!$B$20*10^3)/Helena!$B$8</f>
        <v>0</v>
      </c>
      <c r="Q133" s="46">
        <f>(Duluth!$B$20*10^3)/Duluth!$B$8</f>
        <v>0</v>
      </c>
      <c r="R133" s="46">
        <f>(Fairbanks!$B$20*10^3)/Fairbanks!$B$8</f>
        <v>0</v>
      </c>
    </row>
    <row r="134" spans="1:18">
      <c r="A134" s="40"/>
      <c r="B134" s="41" t="s">
        <v>194</v>
      </c>
      <c r="C134" s="46">
        <f>(Miami!$B$21*10^3)/Miami!$B$8</f>
        <v>0</v>
      </c>
      <c r="D134" s="46">
        <f>(Houston!$B$21*10^3)/Houston!$B$8</f>
        <v>0</v>
      </c>
      <c r="E134" s="46">
        <f>(Phoenix!$B$21*10^3)/Phoenix!$B$8</f>
        <v>0</v>
      </c>
      <c r="F134" s="46">
        <f>(Atlanta!$B$21*10^3)/Atlanta!$B$8</f>
        <v>0</v>
      </c>
      <c r="G134" s="46">
        <f>(LosAngeles!$B$21*10^3)/LosAngeles!$B$8</f>
        <v>0</v>
      </c>
      <c r="H134" s="46">
        <f>(LasVegas!$B$21*10^3)/LasVegas!$B$8</f>
        <v>0</v>
      </c>
      <c r="I134" s="46">
        <f>(SanFrancisco!$B$21*10^3)/SanFrancisco!$B$8</f>
        <v>0</v>
      </c>
      <c r="J134" s="46">
        <f>(Baltimore!$B$21*10^3)/Baltimore!$B$8</f>
        <v>0</v>
      </c>
      <c r="K134" s="46">
        <f>(Albuquerque!$B$21*10^3)/Albuquerque!$B$8</f>
        <v>0</v>
      </c>
      <c r="L134" s="46">
        <f>(Seattle!$B$21*10^3)/Seattle!$B$8</f>
        <v>0</v>
      </c>
      <c r="M134" s="46">
        <f>(Chicago!$B$21*10^3)/Chicago!$B$8</f>
        <v>0</v>
      </c>
      <c r="N134" s="46">
        <f>(Boulder!$B$21*10^3)/Boulder!$B$8</f>
        <v>0</v>
      </c>
      <c r="O134" s="46">
        <f>(Minneapolis!$B$21*10^3)/Minneapolis!$B$8</f>
        <v>0</v>
      </c>
      <c r="P134" s="46">
        <f>(Helena!$B$21*10^3)/Helena!$B$8</f>
        <v>0</v>
      </c>
      <c r="Q134" s="46">
        <f>(Duluth!$B$21*10^3)/Duluth!$B$8</f>
        <v>0</v>
      </c>
      <c r="R134" s="46">
        <f>(Fairbanks!$B$21*10^3)/Fairbanks!$B$8</f>
        <v>0</v>
      </c>
    </row>
    <row r="135" spans="1:18">
      <c r="A135" s="40"/>
      <c r="B135" s="41" t="s">
        <v>195</v>
      </c>
      <c r="C135" s="46">
        <f>(Miami!$B$22*10^3)/Miami!$B$8</f>
        <v>0</v>
      </c>
      <c r="D135" s="46">
        <f>(Houston!$B$22*10^3)/Houston!$B$8</f>
        <v>0</v>
      </c>
      <c r="E135" s="46">
        <f>(Phoenix!$B$22*10^3)/Phoenix!$B$8</f>
        <v>0</v>
      </c>
      <c r="F135" s="46">
        <f>(Atlanta!$B$22*10^3)/Atlanta!$B$8</f>
        <v>0</v>
      </c>
      <c r="G135" s="46">
        <f>(LosAngeles!$B$22*10^3)/LosAngeles!$B$8</f>
        <v>0</v>
      </c>
      <c r="H135" s="46">
        <f>(LasVegas!$B$22*10^3)/LasVegas!$B$8</f>
        <v>0</v>
      </c>
      <c r="I135" s="46">
        <f>(SanFrancisco!$B$22*10^3)/SanFrancisco!$B$8</f>
        <v>0</v>
      </c>
      <c r="J135" s="46">
        <f>(Baltimore!$B$22*10^3)/Baltimore!$B$8</f>
        <v>0</v>
      </c>
      <c r="K135" s="46">
        <f>(Albuquerque!$B$22*10^3)/Albuquerque!$B$8</f>
        <v>0</v>
      </c>
      <c r="L135" s="46">
        <f>(Seattle!$B$22*10^3)/Seattle!$B$8</f>
        <v>0</v>
      </c>
      <c r="M135" s="46">
        <f>(Chicago!$B$22*10^3)/Chicago!$B$8</f>
        <v>0</v>
      </c>
      <c r="N135" s="46">
        <f>(Boulder!$B$22*10^3)/Boulder!$B$8</f>
        <v>0</v>
      </c>
      <c r="O135" s="46">
        <f>(Minneapolis!$B$22*10^3)/Minneapolis!$B$8</f>
        <v>0</v>
      </c>
      <c r="P135" s="46">
        <f>(Helena!$B$22*10^3)/Helena!$B$8</f>
        <v>0</v>
      </c>
      <c r="Q135" s="46">
        <f>(Duluth!$B$22*10^3)/Duluth!$B$8</f>
        <v>0</v>
      </c>
      <c r="R135" s="46">
        <f>(Fairbanks!$B$22*10^3)/Fairbanks!$B$8</f>
        <v>0</v>
      </c>
    </row>
    <row r="136" spans="1:18">
      <c r="A136" s="40"/>
      <c r="B136" s="41" t="s">
        <v>196</v>
      </c>
      <c r="C136" s="46">
        <f>(Miami!$B$23*10^3)/Miami!$B$8</f>
        <v>0</v>
      </c>
      <c r="D136" s="46">
        <f>(Houston!$B$23*10^3)/Houston!$B$8</f>
        <v>0</v>
      </c>
      <c r="E136" s="46">
        <f>(Phoenix!$B$23*10^3)/Phoenix!$B$8</f>
        <v>0</v>
      </c>
      <c r="F136" s="46">
        <f>(Atlanta!$B$23*10^3)/Atlanta!$B$8</f>
        <v>0</v>
      </c>
      <c r="G136" s="46">
        <f>(LosAngeles!$B$23*10^3)/LosAngeles!$B$8</f>
        <v>0</v>
      </c>
      <c r="H136" s="46">
        <f>(LasVegas!$B$23*10^3)/LasVegas!$B$8</f>
        <v>0</v>
      </c>
      <c r="I136" s="46">
        <f>(SanFrancisco!$B$23*10^3)/SanFrancisco!$B$8</f>
        <v>0</v>
      </c>
      <c r="J136" s="46">
        <f>(Baltimore!$B$23*10^3)/Baltimore!$B$8</f>
        <v>0</v>
      </c>
      <c r="K136" s="46">
        <f>(Albuquerque!$B$23*10^3)/Albuquerque!$B$8</f>
        <v>0</v>
      </c>
      <c r="L136" s="46">
        <f>(Seattle!$B$23*10^3)/Seattle!$B$8</f>
        <v>0</v>
      </c>
      <c r="M136" s="46">
        <f>(Chicago!$B$23*10^3)/Chicago!$B$8</f>
        <v>0</v>
      </c>
      <c r="N136" s="46">
        <f>(Boulder!$B$23*10^3)/Boulder!$B$8</f>
        <v>0</v>
      </c>
      <c r="O136" s="46">
        <f>(Minneapolis!$B$23*10^3)/Minneapolis!$B$8</f>
        <v>0</v>
      </c>
      <c r="P136" s="46">
        <f>(Helena!$B$23*10^3)/Helena!$B$8</f>
        <v>0</v>
      </c>
      <c r="Q136" s="46">
        <f>(Duluth!$B$23*10^3)/Duluth!$B$8</f>
        <v>0</v>
      </c>
      <c r="R136" s="46">
        <f>(Fairbanks!$B$23*10^3)/Fairbanks!$B$8</f>
        <v>0</v>
      </c>
    </row>
    <row r="137" spans="1:18">
      <c r="A137" s="40"/>
      <c r="B137" s="41" t="s">
        <v>197</v>
      </c>
      <c r="C137" s="46">
        <f>(Miami!$B$24*10^3)/Miami!$B$8</f>
        <v>0</v>
      </c>
      <c r="D137" s="46">
        <f>(Houston!$B$24*10^3)/Houston!$B$8</f>
        <v>0</v>
      </c>
      <c r="E137" s="46">
        <f>(Phoenix!$B$24*10^3)/Phoenix!$B$8</f>
        <v>0</v>
      </c>
      <c r="F137" s="46">
        <f>(Atlanta!$B$24*10^3)/Atlanta!$B$8</f>
        <v>0</v>
      </c>
      <c r="G137" s="46">
        <f>(LosAngeles!$B$24*10^3)/LosAngeles!$B$8</f>
        <v>0</v>
      </c>
      <c r="H137" s="46">
        <f>(LasVegas!$B$24*10^3)/LasVegas!$B$8</f>
        <v>0</v>
      </c>
      <c r="I137" s="46">
        <f>(SanFrancisco!$B$24*10^3)/SanFrancisco!$B$8</f>
        <v>0</v>
      </c>
      <c r="J137" s="46">
        <f>(Baltimore!$B$24*10^3)/Baltimore!$B$8</f>
        <v>0</v>
      </c>
      <c r="K137" s="46">
        <f>(Albuquerque!$B$24*10^3)/Albuquerque!$B$8</f>
        <v>0</v>
      </c>
      <c r="L137" s="46">
        <f>(Seattle!$B$24*10^3)/Seattle!$B$8</f>
        <v>0</v>
      </c>
      <c r="M137" s="46">
        <f>(Chicago!$B$24*10^3)/Chicago!$B$8</f>
        <v>0</v>
      </c>
      <c r="N137" s="46">
        <f>(Boulder!$B$24*10^3)/Boulder!$B$8</f>
        <v>0</v>
      </c>
      <c r="O137" s="46">
        <f>(Minneapolis!$B$24*10^3)/Minneapolis!$B$8</f>
        <v>0</v>
      </c>
      <c r="P137" s="46">
        <f>(Helena!$B$24*10^3)/Helena!$B$8</f>
        <v>0</v>
      </c>
      <c r="Q137" s="46">
        <f>(Duluth!$B$24*10^3)/Duluth!$B$8</f>
        <v>0</v>
      </c>
      <c r="R137" s="46">
        <f>(Fairbanks!$B$24*10^3)/Fairbanks!$B$8</f>
        <v>0</v>
      </c>
    </row>
    <row r="138" spans="1:18">
      <c r="A138" s="40"/>
      <c r="B138" s="41" t="s">
        <v>188</v>
      </c>
      <c r="C138" s="46">
        <f>(Miami!$B$25*10^3)/Miami!$B$8</f>
        <v>296.76336403546526</v>
      </c>
      <c r="D138" s="46">
        <f>(Houston!$B$25*10^3)/Houston!$B$8</f>
        <v>289.5756219333735</v>
      </c>
      <c r="E138" s="46">
        <f>(Phoenix!$B$25*10^3)/Phoenix!$B$8</f>
        <v>285.27158474649218</v>
      </c>
      <c r="F138" s="46">
        <f>(Atlanta!$B$25*10^3)/Atlanta!$B$8</f>
        <v>282.30179908754411</v>
      </c>
      <c r="G138" s="46">
        <f>(LosAngeles!$B$25*10^3)/LosAngeles!$B$8</f>
        <v>284.71205991219762</v>
      </c>
      <c r="H138" s="46">
        <f>(LasVegas!$B$25*10^3)/LasVegas!$B$8</f>
        <v>279.84849789102174</v>
      </c>
      <c r="I138" s="46">
        <f>(SanFrancisco!$B$25*10^3)/SanFrancisco!$B$8</f>
        <v>274.9418954979771</v>
      </c>
      <c r="J138" s="46">
        <f>(Baltimore!$B$25*10^3)/Baltimore!$B$8</f>
        <v>276.83567186020485</v>
      </c>
      <c r="K138" s="46">
        <f>(Albuquerque!$B$25*10^3)/Albuquerque!$B$8</f>
        <v>276.06094516656623</v>
      </c>
      <c r="L138" s="46">
        <f>(Seattle!$B$25*10^3)/Seattle!$B$8</f>
        <v>271.84298872342259</v>
      </c>
      <c r="M138" s="46">
        <f>(Chicago!$B$25*10^3)/Chicago!$B$8</f>
        <v>273.52156322630628</v>
      </c>
      <c r="N138" s="46">
        <f>(Boulder!$B$25*10^3)/Boulder!$B$8</f>
        <v>272.44555392958597</v>
      </c>
      <c r="O138" s="46">
        <f>(Minneapolis!$B$25*10^3)/Minneapolis!$B$8</f>
        <v>271.49866574847204</v>
      </c>
      <c r="P138" s="46">
        <f>(Helena!$B$25*10^3)/Helena!$B$8</f>
        <v>268.48583971765515</v>
      </c>
      <c r="Q138" s="46">
        <f>(Duluth!$B$25*10^3)/Duluth!$B$8</f>
        <v>265.42997331496946</v>
      </c>
      <c r="R138" s="46">
        <f>(Fairbanks!$B$25*10^3)/Fairbanks!$B$8</f>
        <v>258.9308771627787</v>
      </c>
    </row>
    <row r="139" spans="1:18">
      <c r="A139" s="40"/>
      <c r="B139" s="41" t="s">
        <v>198</v>
      </c>
      <c r="C139" s="46">
        <f>(Miami!$B$26*10^3)/Miami!$B$8</f>
        <v>0</v>
      </c>
      <c r="D139" s="46">
        <f>(Houston!$B$26*10^3)/Houston!$B$8</f>
        <v>0</v>
      </c>
      <c r="E139" s="46">
        <f>(Phoenix!$B$26*10^3)/Phoenix!$B$8</f>
        <v>0</v>
      </c>
      <c r="F139" s="46">
        <f>(Atlanta!$B$26*10^3)/Atlanta!$B$8</f>
        <v>0</v>
      </c>
      <c r="G139" s="46">
        <f>(LosAngeles!$B$26*10^3)/LosAngeles!$B$8</f>
        <v>0</v>
      </c>
      <c r="H139" s="46">
        <f>(LasVegas!$B$26*10^3)/LasVegas!$B$8</f>
        <v>0</v>
      </c>
      <c r="I139" s="46">
        <f>(SanFrancisco!$B$26*10^3)/SanFrancisco!$B$8</f>
        <v>0</v>
      </c>
      <c r="J139" s="46">
        <f>(Baltimore!$B$26*10^3)/Baltimore!$B$8</f>
        <v>0</v>
      </c>
      <c r="K139" s="46">
        <f>(Albuquerque!$B$26*10^3)/Albuquerque!$B$8</f>
        <v>0</v>
      </c>
      <c r="L139" s="46">
        <f>(Seattle!$B$26*10^3)/Seattle!$B$8</f>
        <v>0</v>
      </c>
      <c r="M139" s="46">
        <f>(Chicago!$B$26*10^3)/Chicago!$B$8</f>
        <v>0</v>
      </c>
      <c r="N139" s="46">
        <f>(Boulder!$B$26*10^3)/Boulder!$B$8</f>
        <v>0</v>
      </c>
      <c r="O139" s="46">
        <f>(Minneapolis!$B$26*10^3)/Minneapolis!$B$8</f>
        <v>0</v>
      </c>
      <c r="P139" s="46">
        <f>(Helena!$B$26*10^3)/Helena!$B$8</f>
        <v>0</v>
      </c>
      <c r="Q139" s="46">
        <f>(Duluth!$B$26*10^3)/Duluth!$B$8</f>
        <v>0</v>
      </c>
      <c r="R139" s="46">
        <f>(Fairbanks!$B$26*10^3)/Fairbanks!$B$8</f>
        <v>0</v>
      </c>
    </row>
    <row r="140" spans="1:18">
      <c r="A140" s="40"/>
      <c r="B140" s="41" t="s">
        <v>96</v>
      </c>
      <c r="C140" s="46">
        <f>(Miami!$B$28*10^3)/Miami!$B$8</f>
        <v>4254.0673151416031</v>
      </c>
      <c r="D140" s="46">
        <f>(Houston!$B$28*10^3)/Houston!$B$8</f>
        <v>3896.7461478867176</v>
      </c>
      <c r="E140" s="46">
        <f>(Phoenix!$B$28*10^3)/Phoenix!$B$8</f>
        <v>3814.8403202203667</v>
      </c>
      <c r="F140" s="46">
        <f>(Atlanta!$B$28*10^3)/Atlanta!$B$8</f>
        <v>3513.6437978824138</v>
      </c>
      <c r="G140" s="46">
        <f>(LosAngeles!$B$28*10^3)/LosAngeles!$B$8</f>
        <v>3116.4672462770077</v>
      </c>
      <c r="H140" s="46">
        <f>(LasVegas!$B$28*10^3)/LasVegas!$B$8</f>
        <v>3545.3215115778598</v>
      </c>
      <c r="I140" s="46">
        <f>(SanFrancisco!$B$28*10^3)/SanFrancisco!$B$8</f>
        <v>3040.5870706722903</v>
      </c>
      <c r="J140" s="46">
        <f>(Baltimore!$B$28*10^3)/Baltimore!$B$8</f>
        <v>3396.3587845398984</v>
      </c>
      <c r="K140" s="46">
        <f>(Albuquerque!$B$28*10^3)/Albuquerque!$B$8</f>
        <v>3268.7871223207367</v>
      </c>
      <c r="L140" s="46">
        <f>(Seattle!$B$28*10^3)/Seattle!$B$8</f>
        <v>3058.4057846259793</v>
      </c>
      <c r="M140" s="46">
        <f>(Chicago!$B$28*10^3)/Chicago!$B$8</f>
        <v>3263.3209950933974</v>
      </c>
      <c r="N140" s="46">
        <f>(Boulder!$B$28*10^3)/Boulder!$B$8</f>
        <v>3183.2659034174053</v>
      </c>
      <c r="O140" s="46">
        <f>(Minneapolis!$B$28*10^3)/Minneapolis!$B$8</f>
        <v>3236.2486011879141</v>
      </c>
      <c r="P140" s="46">
        <f>(Helena!$B$28*10^3)/Helena!$B$8</f>
        <v>3120.4269604889387</v>
      </c>
      <c r="Q140" s="46">
        <f>(Duluth!$B$28*10^3)/Duluth!$B$8</f>
        <v>3087.0706722906084</v>
      </c>
      <c r="R140" s="46">
        <f>(Fairbanks!$B$28*10^3)/Fairbanks!$B$8</f>
        <v>3029.8700180769561</v>
      </c>
    </row>
    <row r="141" spans="1:18">
      <c r="A141" s="40"/>
      <c r="B141" s="38" t="s">
        <v>223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</row>
    <row r="142" spans="1:18">
      <c r="A142" s="40"/>
      <c r="B142" s="41" t="s">
        <v>182</v>
      </c>
      <c r="C142" s="46">
        <f>(Miami!$C$13*10^3)/Miami!$B$8</f>
        <v>19.583369200309889</v>
      </c>
      <c r="D142" s="46">
        <f>(Houston!$C$13*10^3)/Houston!$B$8</f>
        <v>398.42472238960141</v>
      </c>
      <c r="E142" s="46">
        <f>(Phoenix!$C$13*10^3)/Phoenix!$B$8</f>
        <v>236.54988379099595</v>
      </c>
      <c r="F142" s="46">
        <f>(Atlanta!$C$13*10^3)/Atlanta!$B$8</f>
        <v>797.36592924162869</v>
      </c>
      <c r="G142" s="46">
        <f>(LosAngeles!$C$13*10^3)/LosAngeles!$B$8</f>
        <v>125.97916846001549</v>
      </c>
      <c r="H142" s="46">
        <f>(LasVegas!$C$13*10^3)/LasVegas!$B$8</f>
        <v>416.41559783076525</v>
      </c>
      <c r="I142" s="46">
        <f>(SanFrancisco!$C$13*10^3)/SanFrancisco!$B$8</f>
        <v>492.59705603856418</v>
      </c>
      <c r="J142" s="46">
        <f>(Baltimore!$C$13*10^3)/Baltimore!$B$8</f>
        <v>1552.3801325643453</v>
      </c>
      <c r="K142" s="46">
        <f>(Albuquerque!$C$13*10^3)/Albuquerque!$B$8</f>
        <v>928.59602306963927</v>
      </c>
      <c r="L142" s="46">
        <f>(Seattle!$C$13*10^3)/Seattle!$B$8</f>
        <v>1221.9161573555996</v>
      </c>
      <c r="M142" s="46">
        <f>(Chicago!$C$13*10^3)/Chicago!$B$8</f>
        <v>2260.5233709219247</v>
      </c>
      <c r="N142" s="46">
        <f>(Boulder!$C$13*10^3)/Boulder!$B$8</f>
        <v>1493.802186450891</v>
      </c>
      <c r="O142" s="46">
        <f>(Minneapolis!$C$13*10^3)/Minneapolis!$B$8</f>
        <v>3037.531204269605</v>
      </c>
      <c r="P142" s="46">
        <f>(Helena!$C$13*10^3)/Helena!$B$8</f>
        <v>2349.5739003184985</v>
      </c>
      <c r="Q142" s="46">
        <f>(Duluth!$C$13*10^3)/Duluth!$B$8</f>
        <v>3783.1195661530514</v>
      </c>
      <c r="R142" s="46">
        <f>(Fairbanks!$C$13*10^3)/Fairbanks!$B$8</f>
        <v>6133.2960316777135</v>
      </c>
    </row>
    <row r="143" spans="1:18">
      <c r="A143" s="40"/>
      <c r="B143" s="41" t="s">
        <v>199</v>
      </c>
      <c r="C143" s="46">
        <f>(Miami!$C$14*10^3)/Miami!$B$8</f>
        <v>0</v>
      </c>
      <c r="D143" s="46">
        <f>(Houston!$C$14*10^3)/Houston!$B$8</f>
        <v>0</v>
      </c>
      <c r="E143" s="46">
        <f>(Phoenix!$C$14*10^3)/Phoenix!$B$8</f>
        <v>0</v>
      </c>
      <c r="F143" s="46">
        <f>(Atlanta!$C$14*10^3)/Atlanta!$B$8</f>
        <v>0</v>
      </c>
      <c r="G143" s="46">
        <f>(LosAngeles!$C$14*10^3)/LosAngeles!$B$8</f>
        <v>0</v>
      </c>
      <c r="H143" s="46">
        <f>(LasVegas!$C$14*10^3)/LasVegas!$B$8</f>
        <v>0</v>
      </c>
      <c r="I143" s="46">
        <f>(SanFrancisco!$C$14*10^3)/SanFrancisco!$B$8</f>
        <v>0</v>
      </c>
      <c r="J143" s="46">
        <f>(Baltimore!$C$14*10^3)/Baltimore!$B$8</f>
        <v>0</v>
      </c>
      <c r="K143" s="46">
        <f>(Albuquerque!$C$14*10^3)/Albuquerque!$B$8</f>
        <v>0</v>
      </c>
      <c r="L143" s="46">
        <f>(Seattle!$C$14*10^3)/Seattle!$B$8</f>
        <v>0</v>
      </c>
      <c r="M143" s="46">
        <f>(Chicago!$C$14*10^3)/Chicago!$B$8</f>
        <v>0</v>
      </c>
      <c r="N143" s="46">
        <f>(Boulder!$C$14*10^3)/Boulder!$B$8</f>
        <v>0</v>
      </c>
      <c r="O143" s="46">
        <f>(Minneapolis!$C$14*10^3)/Minneapolis!$B$8</f>
        <v>0</v>
      </c>
      <c r="P143" s="46">
        <f>(Helena!$C$14*10^3)/Helena!$B$8</f>
        <v>0</v>
      </c>
      <c r="Q143" s="46">
        <f>(Duluth!$C$14*10^3)/Duluth!$B$8</f>
        <v>0</v>
      </c>
      <c r="R143" s="46">
        <f>(Fairbanks!$C$14*10^3)/Fairbanks!$B$8</f>
        <v>0</v>
      </c>
    </row>
    <row r="144" spans="1:18">
      <c r="A144" s="40"/>
      <c r="B144" s="41" t="s">
        <v>200</v>
      </c>
      <c r="C144" s="46">
        <f>(Miami!$C$15*10^3)/Miami!$B$8</f>
        <v>0</v>
      </c>
      <c r="D144" s="46">
        <f>(Houston!$C$15*10^3)/Houston!$B$8</f>
        <v>0</v>
      </c>
      <c r="E144" s="46">
        <f>(Phoenix!$C$15*10^3)/Phoenix!$B$8</f>
        <v>0</v>
      </c>
      <c r="F144" s="46">
        <f>(Atlanta!$C$15*10^3)/Atlanta!$B$8</f>
        <v>0</v>
      </c>
      <c r="G144" s="46">
        <f>(LosAngeles!$C$15*10^3)/LosAngeles!$B$8</f>
        <v>0</v>
      </c>
      <c r="H144" s="46">
        <f>(LasVegas!$C$15*10^3)/LasVegas!$B$8</f>
        <v>0</v>
      </c>
      <c r="I144" s="46">
        <f>(SanFrancisco!$C$15*10^3)/SanFrancisco!$B$8</f>
        <v>0</v>
      </c>
      <c r="J144" s="46">
        <f>(Baltimore!$C$15*10^3)/Baltimore!$B$8</f>
        <v>0</v>
      </c>
      <c r="K144" s="46">
        <f>(Albuquerque!$C$15*10^3)/Albuquerque!$B$8</f>
        <v>0</v>
      </c>
      <c r="L144" s="46">
        <f>(Seattle!$C$15*10^3)/Seattle!$B$8</f>
        <v>0</v>
      </c>
      <c r="M144" s="46">
        <f>(Chicago!$C$15*10^3)/Chicago!$B$8</f>
        <v>0</v>
      </c>
      <c r="N144" s="46">
        <f>(Boulder!$C$15*10^3)/Boulder!$B$8</f>
        <v>0</v>
      </c>
      <c r="O144" s="46">
        <f>(Minneapolis!$C$15*10^3)/Minneapolis!$B$8</f>
        <v>0</v>
      </c>
      <c r="P144" s="46">
        <f>(Helena!$C$15*10^3)/Helena!$B$8</f>
        <v>0</v>
      </c>
      <c r="Q144" s="46">
        <f>(Duluth!$C$15*10^3)/Duluth!$B$8</f>
        <v>0</v>
      </c>
      <c r="R144" s="46">
        <f>(Fairbanks!$C$15*10^3)/Fairbanks!$B$8</f>
        <v>0</v>
      </c>
    </row>
    <row r="145" spans="1:18">
      <c r="A145" s="40"/>
      <c r="B145" s="41" t="s">
        <v>201</v>
      </c>
      <c r="C145" s="46">
        <f>(Miami!$C$16*10^3)/Miami!$B$8</f>
        <v>0</v>
      </c>
      <c r="D145" s="46">
        <f>(Houston!$C$16*10^3)/Houston!$B$8</f>
        <v>0</v>
      </c>
      <c r="E145" s="46">
        <f>(Phoenix!$C$16*10^3)/Phoenix!$B$8</f>
        <v>0</v>
      </c>
      <c r="F145" s="46">
        <f>(Atlanta!$C$16*10^3)/Atlanta!$B$8</f>
        <v>0</v>
      </c>
      <c r="G145" s="46">
        <f>(LosAngeles!$C$16*10^3)/LosAngeles!$B$8</f>
        <v>0</v>
      </c>
      <c r="H145" s="46">
        <f>(LasVegas!$C$16*10^3)/LasVegas!$B$8</f>
        <v>0</v>
      </c>
      <c r="I145" s="46">
        <f>(SanFrancisco!$C$16*10^3)/SanFrancisco!$B$8</f>
        <v>0</v>
      </c>
      <c r="J145" s="46">
        <f>(Baltimore!$C$16*10^3)/Baltimore!$B$8</f>
        <v>0</v>
      </c>
      <c r="K145" s="46">
        <f>(Albuquerque!$C$16*10^3)/Albuquerque!$B$8</f>
        <v>0</v>
      </c>
      <c r="L145" s="46">
        <f>(Seattle!$C$16*10^3)/Seattle!$B$8</f>
        <v>0</v>
      </c>
      <c r="M145" s="46">
        <f>(Chicago!$C$16*10^3)/Chicago!$B$8</f>
        <v>0</v>
      </c>
      <c r="N145" s="46">
        <f>(Boulder!$C$16*10^3)/Boulder!$B$8</f>
        <v>0</v>
      </c>
      <c r="O145" s="46">
        <f>(Minneapolis!$C$16*10^3)/Minneapolis!$B$8</f>
        <v>0</v>
      </c>
      <c r="P145" s="46">
        <f>(Helena!$C$16*10^3)/Helena!$B$8</f>
        <v>0</v>
      </c>
      <c r="Q145" s="46">
        <f>(Duluth!$C$16*10^3)/Duluth!$B$8</f>
        <v>0</v>
      </c>
      <c r="R145" s="46">
        <f>(Fairbanks!$C$16*10^3)/Fairbanks!$B$8</f>
        <v>0</v>
      </c>
    </row>
    <row r="146" spans="1:18">
      <c r="A146" s="40"/>
      <c r="B146" s="41" t="s">
        <v>189</v>
      </c>
      <c r="C146" s="46">
        <f>(Miami!$C$17*10^3)/Miami!$B$8</f>
        <v>3794.8695876732372</v>
      </c>
      <c r="D146" s="46">
        <f>(Houston!$C$17*10^3)/Houston!$B$8</f>
        <v>3794.8695876732372</v>
      </c>
      <c r="E146" s="46">
        <f>(Phoenix!$C$17*10^3)/Phoenix!$B$8</f>
        <v>3794.8695876732372</v>
      </c>
      <c r="F146" s="46">
        <f>(Atlanta!$C$17*10^3)/Atlanta!$B$8</f>
        <v>3794.8695876732372</v>
      </c>
      <c r="G146" s="46">
        <f>(LosAngeles!$C$17*10^3)/LosAngeles!$B$8</f>
        <v>3794.8695876732372</v>
      </c>
      <c r="H146" s="46">
        <f>(LasVegas!$C$17*10^3)/LasVegas!$B$8</f>
        <v>3794.8695876732372</v>
      </c>
      <c r="I146" s="46">
        <f>(SanFrancisco!$C$17*10^3)/SanFrancisco!$B$8</f>
        <v>3794.8695876732372</v>
      </c>
      <c r="J146" s="46">
        <f>(Baltimore!$C$17*10^3)/Baltimore!$B$8</f>
        <v>3794.8695876732372</v>
      </c>
      <c r="K146" s="46">
        <f>(Albuquerque!$C$17*10^3)/Albuquerque!$B$8</f>
        <v>3794.8695876732372</v>
      </c>
      <c r="L146" s="46">
        <f>(Seattle!$C$17*10^3)/Seattle!$B$8</f>
        <v>3794.8695876732372</v>
      </c>
      <c r="M146" s="46">
        <f>(Chicago!$C$17*10^3)/Chicago!$B$8</f>
        <v>3794.8695876732372</v>
      </c>
      <c r="N146" s="46">
        <f>(Boulder!$C$17*10^3)/Boulder!$B$8</f>
        <v>3794.8695876732372</v>
      </c>
      <c r="O146" s="46">
        <f>(Minneapolis!$C$17*10^3)/Minneapolis!$B$8</f>
        <v>3794.8695876732372</v>
      </c>
      <c r="P146" s="46">
        <f>(Helena!$C$17*10^3)/Helena!$B$8</f>
        <v>3794.8695876732372</v>
      </c>
      <c r="Q146" s="46">
        <f>(Duluth!$C$17*10^3)/Duluth!$B$8</f>
        <v>3794.8695876732372</v>
      </c>
      <c r="R146" s="46">
        <f>(Fairbanks!$C$17*10^3)/Fairbanks!$B$8</f>
        <v>3794.8695876732372</v>
      </c>
    </row>
    <row r="147" spans="1:18">
      <c r="A147" s="40"/>
      <c r="B147" s="41" t="s">
        <v>202</v>
      </c>
      <c r="C147" s="46">
        <f>(Miami!$C$18*10^3)/Miami!$B$8</f>
        <v>0</v>
      </c>
      <c r="D147" s="46">
        <f>(Houston!$C$18*10^3)/Houston!$B$8</f>
        <v>0</v>
      </c>
      <c r="E147" s="46">
        <f>(Phoenix!$C$18*10^3)/Phoenix!$B$8</f>
        <v>0</v>
      </c>
      <c r="F147" s="46">
        <f>(Atlanta!$C$18*10^3)/Atlanta!$B$8</f>
        <v>0</v>
      </c>
      <c r="G147" s="46">
        <f>(LosAngeles!$C$18*10^3)/LosAngeles!$B$8</f>
        <v>0</v>
      </c>
      <c r="H147" s="46">
        <f>(LasVegas!$C$18*10^3)/LasVegas!$B$8</f>
        <v>0</v>
      </c>
      <c r="I147" s="46">
        <f>(SanFrancisco!$C$18*10^3)/SanFrancisco!$B$8</f>
        <v>0</v>
      </c>
      <c r="J147" s="46">
        <f>(Baltimore!$C$18*10^3)/Baltimore!$B$8</f>
        <v>0</v>
      </c>
      <c r="K147" s="46">
        <f>(Albuquerque!$C$18*10^3)/Albuquerque!$B$8</f>
        <v>0</v>
      </c>
      <c r="L147" s="46">
        <f>(Seattle!$C$18*10^3)/Seattle!$B$8</f>
        <v>0</v>
      </c>
      <c r="M147" s="46">
        <f>(Chicago!$C$18*10^3)/Chicago!$B$8</f>
        <v>0</v>
      </c>
      <c r="N147" s="46">
        <f>(Boulder!$C$18*10^3)/Boulder!$B$8</f>
        <v>0</v>
      </c>
      <c r="O147" s="46">
        <f>(Minneapolis!$C$18*10^3)/Minneapolis!$B$8</f>
        <v>0</v>
      </c>
      <c r="P147" s="46">
        <f>(Helena!$C$18*10^3)/Helena!$B$8</f>
        <v>0</v>
      </c>
      <c r="Q147" s="46">
        <f>(Duluth!$C$18*10^3)/Duluth!$B$8</f>
        <v>0</v>
      </c>
      <c r="R147" s="46">
        <f>(Fairbanks!$C$18*10^3)/Fairbanks!$B$8</f>
        <v>0</v>
      </c>
    </row>
    <row r="148" spans="1:18">
      <c r="A148" s="40"/>
      <c r="B148" s="41" t="s">
        <v>203</v>
      </c>
      <c r="C148" s="46">
        <f>(Miami!$C$19*10^3)/Miami!$B$8</f>
        <v>0</v>
      </c>
      <c r="D148" s="46">
        <f>(Houston!$C$19*10^3)/Houston!$B$8</f>
        <v>0</v>
      </c>
      <c r="E148" s="46">
        <f>(Phoenix!$C$19*10^3)/Phoenix!$B$8</f>
        <v>0</v>
      </c>
      <c r="F148" s="46">
        <f>(Atlanta!$C$19*10^3)/Atlanta!$B$8</f>
        <v>0</v>
      </c>
      <c r="G148" s="46">
        <f>(LosAngeles!$C$19*10^3)/LosAngeles!$B$8</f>
        <v>0</v>
      </c>
      <c r="H148" s="46">
        <f>(LasVegas!$C$19*10^3)/LasVegas!$B$8</f>
        <v>0</v>
      </c>
      <c r="I148" s="46">
        <f>(SanFrancisco!$C$19*10^3)/SanFrancisco!$B$8</f>
        <v>0</v>
      </c>
      <c r="J148" s="46">
        <f>(Baltimore!$C$19*10^3)/Baltimore!$B$8</f>
        <v>0</v>
      </c>
      <c r="K148" s="46">
        <f>(Albuquerque!$C$19*10^3)/Albuquerque!$B$8</f>
        <v>0</v>
      </c>
      <c r="L148" s="46">
        <f>(Seattle!$C$19*10^3)/Seattle!$B$8</f>
        <v>0</v>
      </c>
      <c r="M148" s="46">
        <f>(Chicago!$C$19*10^3)/Chicago!$B$8</f>
        <v>0</v>
      </c>
      <c r="N148" s="46">
        <f>(Boulder!$C$19*10^3)/Boulder!$B$8</f>
        <v>0</v>
      </c>
      <c r="O148" s="46">
        <f>(Minneapolis!$C$19*10^3)/Minneapolis!$B$8</f>
        <v>0</v>
      </c>
      <c r="P148" s="46">
        <f>(Helena!$C$19*10^3)/Helena!$B$8</f>
        <v>0</v>
      </c>
      <c r="Q148" s="46">
        <f>(Duluth!$C$19*10^3)/Duluth!$B$8</f>
        <v>0</v>
      </c>
      <c r="R148" s="46">
        <f>(Fairbanks!$C$19*10^3)/Fairbanks!$B$8</f>
        <v>0</v>
      </c>
    </row>
    <row r="149" spans="1:18">
      <c r="A149" s="40"/>
      <c r="B149" s="41" t="s">
        <v>204</v>
      </c>
      <c r="C149" s="46">
        <f>(Miami!$C$20*10^3)/Miami!$B$8</f>
        <v>0</v>
      </c>
      <c r="D149" s="46">
        <f>(Houston!$C$20*10^3)/Houston!$B$8</f>
        <v>0</v>
      </c>
      <c r="E149" s="46">
        <f>(Phoenix!$C$20*10^3)/Phoenix!$B$8</f>
        <v>0</v>
      </c>
      <c r="F149" s="46">
        <f>(Atlanta!$C$20*10^3)/Atlanta!$B$8</f>
        <v>0</v>
      </c>
      <c r="G149" s="46">
        <f>(LosAngeles!$C$20*10^3)/LosAngeles!$B$8</f>
        <v>0</v>
      </c>
      <c r="H149" s="46">
        <f>(LasVegas!$C$20*10^3)/LasVegas!$B$8</f>
        <v>0</v>
      </c>
      <c r="I149" s="46">
        <f>(SanFrancisco!$C$20*10^3)/SanFrancisco!$B$8</f>
        <v>0</v>
      </c>
      <c r="J149" s="46">
        <f>(Baltimore!$C$20*10^3)/Baltimore!$B$8</f>
        <v>0</v>
      </c>
      <c r="K149" s="46">
        <f>(Albuquerque!$C$20*10^3)/Albuquerque!$B$8</f>
        <v>0</v>
      </c>
      <c r="L149" s="46">
        <f>(Seattle!$C$20*10^3)/Seattle!$B$8</f>
        <v>0</v>
      </c>
      <c r="M149" s="46">
        <f>(Chicago!$C$20*10^3)/Chicago!$B$8</f>
        <v>0</v>
      </c>
      <c r="N149" s="46">
        <f>(Boulder!$C$20*10^3)/Boulder!$B$8</f>
        <v>0</v>
      </c>
      <c r="O149" s="46">
        <f>(Minneapolis!$C$20*10^3)/Minneapolis!$B$8</f>
        <v>0</v>
      </c>
      <c r="P149" s="46">
        <f>(Helena!$C$20*10^3)/Helena!$B$8</f>
        <v>0</v>
      </c>
      <c r="Q149" s="46">
        <f>(Duluth!$C$20*10^3)/Duluth!$B$8</f>
        <v>0</v>
      </c>
      <c r="R149" s="46">
        <f>(Fairbanks!$C$20*10^3)/Fairbanks!$B$8</f>
        <v>0</v>
      </c>
    </row>
    <row r="150" spans="1:18">
      <c r="A150" s="40"/>
      <c r="B150" s="41" t="s">
        <v>205</v>
      </c>
      <c r="C150" s="46">
        <f>(Miami!$C$21*10^3)/Miami!$B$8</f>
        <v>0</v>
      </c>
      <c r="D150" s="46">
        <f>(Houston!$C$21*10^3)/Houston!$B$8</f>
        <v>0</v>
      </c>
      <c r="E150" s="46">
        <f>(Phoenix!$C$21*10^3)/Phoenix!$B$8</f>
        <v>0</v>
      </c>
      <c r="F150" s="46">
        <f>(Atlanta!$C$21*10^3)/Atlanta!$B$8</f>
        <v>0</v>
      </c>
      <c r="G150" s="46">
        <f>(LosAngeles!$C$21*10^3)/LosAngeles!$B$8</f>
        <v>0</v>
      </c>
      <c r="H150" s="46">
        <f>(LasVegas!$C$21*10^3)/LasVegas!$B$8</f>
        <v>0</v>
      </c>
      <c r="I150" s="46">
        <f>(SanFrancisco!$C$21*10^3)/SanFrancisco!$B$8</f>
        <v>0</v>
      </c>
      <c r="J150" s="46">
        <f>(Baltimore!$C$21*10^3)/Baltimore!$B$8</f>
        <v>0</v>
      </c>
      <c r="K150" s="46">
        <f>(Albuquerque!$C$21*10^3)/Albuquerque!$B$8</f>
        <v>0</v>
      </c>
      <c r="L150" s="46">
        <f>(Seattle!$C$21*10^3)/Seattle!$B$8</f>
        <v>0</v>
      </c>
      <c r="M150" s="46">
        <f>(Chicago!$C$21*10^3)/Chicago!$B$8</f>
        <v>0</v>
      </c>
      <c r="N150" s="46">
        <f>(Boulder!$C$21*10^3)/Boulder!$B$8</f>
        <v>0</v>
      </c>
      <c r="O150" s="46">
        <f>(Minneapolis!$C$21*10^3)/Minneapolis!$B$8</f>
        <v>0</v>
      </c>
      <c r="P150" s="46">
        <f>(Helena!$C$21*10^3)/Helena!$B$8</f>
        <v>0</v>
      </c>
      <c r="Q150" s="46">
        <f>(Duluth!$C$21*10^3)/Duluth!$B$8</f>
        <v>0</v>
      </c>
      <c r="R150" s="46">
        <f>(Fairbanks!$C$21*10^3)/Fairbanks!$B$8</f>
        <v>0</v>
      </c>
    </row>
    <row r="151" spans="1:18">
      <c r="A151" s="40"/>
      <c r="B151" s="41" t="s">
        <v>206</v>
      </c>
      <c r="C151" s="46">
        <f>(Miami!$C$22*10^3)/Miami!$B$8</f>
        <v>0</v>
      </c>
      <c r="D151" s="46">
        <f>(Houston!$C$22*10^3)/Houston!$B$8</f>
        <v>0</v>
      </c>
      <c r="E151" s="46">
        <f>(Phoenix!$C$22*10^3)/Phoenix!$B$8</f>
        <v>0</v>
      </c>
      <c r="F151" s="46">
        <f>(Atlanta!$C$22*10^3)/Atlanta!$B$8</f>
        <v>0</v>
      </c>
      <c r="G151" s="46">
        <f>(LosAngeles!$C$22*10^3)/LosAngeles!$B$8</f>
        <v>0</v>
      </c>
      <c r="H151" s="46">
        <f>(LasVegas!$C$22*10^3)/LasVegas!$B$8</f>
        <v>0</v>
      </c>
      <c r="I151" s="46">
        <f>(SanFrancisco!$C$22*10^3)/SanFrancisco!$B$8</f>
        <v>0</v>
      </c>
      <c r="J151" s="46">
        <f>(Baltimore!$C$22*10^3)/Baltimore!$B$8</f>
        <v>0</v>
      </c>
      <c r="K151" s="46">
        <f>(Albuquerque!$C$22*10^3)/Albuquerque!$B$8</f>
        <v>0</v>
      </c>
      <c r="L151" s="46">
        <f>(Seattle!$C$22*10^3)/Seattle!$B$8</f>
        <v>0</v>
      </c>
      <c r="M151" s="46">
        <f>(Chicago!$C$22*10^3)/Chicago!$B$8</f>
        <v>0</v>
      </c>
      <c r="N151" s="46">
        <f>(Boulder!$C$22*10^3)/Boulder!$B$8</f>
        <v>0</v>
      </c>
      <c r="O151" s="46">
        <f>(Minneapolis!$C$22*10^3)/Minneapolis!$B$8</f>
        <v>0</v>
      </c>
      <c r="P151" s="46">
        <f>(Helena!$C$22*10^3)/Helena!$B$8</f>
        <v>0</v>
      </c>
      <c r="Q151" s="46">
        <f>(Duluth!$C$22*10^3)/Duluth!$B$8</f>
        <v>0</v>
      </c>
      <c r="R151" s="46">
        <f>(Fairbanks!$C$22*10^3)/Fairbanks!$B$8</f>
        <v>0</v>
      </c>
    </row>
    <row r="152" spans="1:18">
      <c r="A152" s="40"/>
      <c r="B152" s="41" t="s">
        <v>207</v>
      </c>
      <c r="C152" s="46">
        <f>(Miami!$C$23*10^3)/Miami!$B$8</f>
        <v>0</v>
      </c>
      <c r="D152" s="46">
        <f>(Houston!$C$23*10^3)/Houston!$B$8</f>
        <v>0</v>
      </c>
      <c r="E152" s="46">
        <f>(Phoenix!$C$23*10^3)/Phoenix!$B$8</f>
        <v>0</v>
      </c>
      <c r="F152" s="46">
        <f>(Atlanta!$C$23*10^3)/Atlanta!$B$8</f>
        <v>0</v>
      </c>
      <c r="G152" s="46">
        <f>(LosAngeles!$C$23*10^3)/LosAngeles!$B$8</f>
        <v>0</v>
      </c>
      <c r="H152" s="46">
        <f>(LasVegas!$C$23*10^3)/LasVegas!$B$8</f>
        <v>0</v>
      </c>
      <c r="I152" s="46">
        <f>(SanFrancisco!$C$23*10^3)/SanFrancisco!$B$8</f>
        <v>0</v>
      </c>
      <c r="J152" s="46">
        <f>(Baltimore!$C$23*10^3)/Baltimore!$B$8</f>
        <v>0</v>
      </c>
      <c r="K152" s="46">
        <f>(Albuquerque!$C$23*10^3)/Albuquerque!$B$8</f>
        <v>0</v>
      </c>
      <c r="L152" s="46">
        <f>(Seattle!$C$23*10^3)/Seattle!$B$8</f>
        <v>0</v>
      </c>
      <c r="M152" s="46">
        <f>(Chicago!$C$23*10^3)/Chicago!$B$8</f>
        <v>0</v>
      </c>
      <c r="N152" s="46">
        <f>(Boulder!$C$23*10^3)/Boulder!$B$8</f>
        <v>0</v>
      </c>
      <c r="O152" s="46">
        <f>(Minneapolis!$C$23*10^3)/Minneapolis!$B$8</f>
        <v>0</v>
      </c>
      <c r="P152" s="46">
        <f>(Helena!$C$23*10^3)/Helena!$B$8</f>
        <v>0</v>
      </c>
      <c r="Q152" s="46">
        <f>(Duluth!$C$23*10^3)/Duluth!$B$8</f>
        <v>0</v>
      </c>
      <c r="R152" s="46">
        <f>(Fairbanks!$C$23*10^3)/Fairbanks!$B$8</f>
        <v>0</v>
      </c>
    </row>
    <row r="153" spans="1:18">
      <c r="A153" s="40"/>
      <c r="B153" s="41" t="s">
        <v>190</v>
      </c>
      <c r="C153" s="46">
        <f>(Miami!$C$24*10^3)/Miami!$B$8</f>
        <v>183.22286304553671</v>
      </c>
      <c r="D153" s="46">
        <f>(Houston!$C$24*10^3)/Houston!$B$8</f>
        <v>223.42257037100799</v>
      </c>
      <c r="E153" s="46">
        <f>(Phoenix!$C$24*10^3)/Phoenix!$B$8</f>
        <v>200.30989067745546</v>
      </c>
      <c r="F153" s="46">
        <f>(Atlanta!$C$24*10^3)/Atlanta!$B$8</f>
        <v>262.15890505293964</v>
      </c>
      <c r="G153" s="46">
        <f>(LosAngeles!$C$24*10^3)/LosAngeles!$B$8</f>
        <v>254.62683997589738</v>
      </c>
      <c r="H153" s="46">
        <f>(LasVegas!$C$24*10^3)/LasVegas!$B$8</f>
        <v>228.15701127657744</v>
      </c>
      <c r="I153" s="46">
        <f>(SanFrancisco!$C$24*10^3)/SanFrancisco!$B$8</f>
        <v>287.76792631488337</v>
      </c>
      <c r="J153" s="46">
        <f>(Baltimore!$C$24*10^3)/Baltimore!$B$8</f>
        <v>292.54540759232157</v>
      </c>
      <c r="K153" s="46">
        <f>(Albuquerque!$C$24*10^3)/Albuquerque!$B$8</f>
        <v>286.77799776190068</v>
      </c>
      <c r="L153" s="46">
        <f>(Seattle!$C$24*10^3)/Seattle!$B$8</f>
        <v>308.38426444004477</v>
      </c>
      <c r="M153" s="46">
        <f>(Chicago!$C$24*10^3)/Chicago!$B$8</f>
        <v>319.27347852285442</v>
      </c>
      <c r="N153" s="46">
        <f>(Boulder!$C$24*10^3)/Boulder!$B$8</f>
        <v>317.89618662305242</v>
      </c>
      <c r="O153" s="46">
        <f>(Minneapolis!$C$24*10^3)/Minneapolis!$B$8</f>
        <v>342.3431178445382</v>
      </c>
      <c r="P153" s="46">
        <f>(Helena!$C$24*10^3)/Helena!$B$8</f>
        <v>346.56107428768183</v>
      </c>
      <c r="Q153" s="46">
        <f>(Duluth!$C$24*10^3)/Duluth!$B$8</f>
        <v>380.43384694843763</v>
      </c>
      <c r="R153" s="46">
        <f>(Fairbanks!$C$24*10^3)/Fairbanks!$B$8</f>
        <v>426.48704484806746</v>
      </c>
    </row>
    <row r="154" spans="1:18">
      <c r="A154" s="40"/>
      <c r="B154" s="41" t="s">
        <v>208</v>
      </c>
      <c r="C154" s="46">
        <f>(Miami!$C$25*10^3)/Miami!$B$8</f>
        <v>0</v>
      </c>
      <c r="D154" s="46">
        <f>(Houston!$C$25*10^3)/Houston!$B$8</f>
        <v>0</v>
      </c>
      <c r="E154" s="46">
        <f>(Phoenix!$C$25*10^3)/Phoenix!$B$8</f>
        <v>0</v>
      </c>
      <c r="F154" s="46">
        <f>(Atlanta!$C$25*10^3)/Atlanta!$B$8</f>
        <v>0</v>
      </c>
      <c r="G154" s="46">
        <f>(LosAngeles!$C$25*10^3)/LosAngeles!$B$8</f>
        <v>0</v>
      </c>
      <c r="H154" s="46">
        <f>(LasVegas!$C$25*10^3)/LasVegas!$B$8</f>
        <v>0</v>
      </c>
      <c r="I154" s="46">
        <f>(SanFrancisco!$C$25*10^3)/SanFrancisco!$B$8</f>
        <v>0</v>
      </c>
      <c r="J154" s="46">
        <f>(Baltimore!$C$25*10^3)/Baltimore!$B$8</f>
        <v>0</v>
      </c>
      <c r="K154" s="46">
        <f>(Albuquerque!$C$25*10^3)/Albuquerque!$B$8</f>
        <v>0</v>
      </c>
      <c r="L154" s="46">
        <f>(Seattle!$C$25*10^3)/Seattle!$B$8</f>
        <v>0</v>
      </c>
      <c r="M154" s="46">
        <f>(Chicago!$C$25*10^3)/Chicago!$B$8</f>
        <v>0</v>
      </c>
      <c r="N154" s="46">
        <f>(Boulder!$C$25*10^3)/Boulder!$B$8</f>
        <v>0</v>
      </c>
      <c r="O154" s="46">
        <f>(Minneapolis!$C$25*10^3)/Minneapolis!$B$8</f>
        <v>0</v>
      </c>
      <c r="P154" s="46">
        <f>(Helena!$C$25*10^3)/Helena!$B$8</f>
        <v>0</v>
      </c>
      <c r="Q154" s="46">
        <f>(Duluth!$C$25*10^3)/Duluth!$B$8</f>
        <v>0</v>
      </c>
      <c r="R154" s="46">
        <f>(Fairbanks!$C$25*10^3)/Fairbanks!$B$8</f>
        <v>0</v>
      </c>
    </row>
    <row r="155" spans="1:18">
      <c r="A155" s="40"/>
      <c r="B155" s="41" t="s">
        <v>209</v>
      </c>
      <c r="C155" s="46">
        <f>(Miami!$C$26*10^3)/Miami!$B$8</f>
        <v>0</v>
      </c>
      <c r="D155" s="46">
        <f>(Houston!$C$26*10^3)/Houston!$B$8</f>
        <v>0</v>
      </c>
      <c r="E155" s="46">
        <f>(Phoenix!$C$26*10^3)/Phoenix!$B$8</f>
        <v>0</v>
      </c>
      <c r="F155" s="46">
        <f>(Atlanta!$C$26*10^3)/Atlanta!$B$8</f>
        <v>0</v>
      </c>
      <c r="G155" s="46">
        <f>(LosAngeles!$C$26*10^3)/LosAngeles!$B$8</f>
        <v>0</v>
      </c>
      <c r="H155" s="46">
        <f>(LasVegas!$C$26*10^3)/LasVegas!$B$8</f>
        <v>0</v>
      </c>
      <c r="I155" s="46">
        <f>(SanFrancisco!$C$26*10^3)/SanFrancisco!$B$8</f>
        <v>0</v>
      </c>
      <c r="J155" s="46">
        <f>(Baltimore!$C$26*10^3)/Baltimore!$B$8</f>
        <v>0</v>
      </c>
      <c r="K155" s="46">
        <f>(Albuquerque!$C$26*10^3)/Albuquerque!$B$8</f>
        <v>0</v>
      </c>
      <c r="L155" s="46">
        <f>(Seattle!$C$26*10^3)/Seattle!$B$8</f>
        <v>0</v>
      </c>
      <c r="M155" s="46">
        <f>(Chicago!$C$26*10^3)/Chicago!$B$8</f>
        <v>0</v>
      </c>
      <c r="N155" s="46">
        <f>(Boulder!$C$26*10^3)/Boulder!$B$8</f>
        <v>0</v>
      </c>
      <c r="O155" s="46">
        <f>(Minneapolis!$C$26*10^3)/Minneapolis!$B$8</f>
        <v>0</v>
      </c>
      <c r="P155" s="46">
        <f>(Helena!$C$26*10^3)/Helena!$B$8</f>
        <v>0</v>
      </c>
      <c r="Q155" s="46">
        <f>(Duluth!$C$26*10^3)/Duluth!$B$8</f>
        <v>0</v>
      </c>
      <c r="R155" s="46">
        <f>(Fairbanks!$C$26*10^3)/Fairbanks!$B$8</f>
        <v>0</v>
      </c>
    </row>
    <row r="156" spans="1:18">
      <c r="A156" s="40"/>
      <c r="B156" s="41" t="s">
        <v>96</v>
      </c>
      <c r="C156" s="46">
        <f>(Miami!$C$28*10^3)/Miami!$B$8</f>
        <v>3997.675819919084</v>
      </c>
      <c r="D156" s="46">
        <f>(Houston!$C$28*10^3)/Houston!$B$8</f>
        <v>4416.6738400619788</v>
      </c>
      <c r="E156" s="46">
        <f>(Phoenix!$C$28*10^3)/Phoenix!$B$8</f>
        <v>4231.7293621416884</v>
      </c>
      <c r="F156" s="46">
        <f>(Atlanta!$C$28*10^3)/Atlanta!$B$8</f>
        <v>4854.3513815959368</v>
      </c>
      <c r="G156" s="46">
        <f>(LosAngeles!$C$28*10^3)/LosAngeles!$B$8</f>
        <v>4175.4325557372813</v>
      </c>
      <c r="H156" s="46">
        <f>(LasVegas!$C$28*10^3)/LasVegas!$B$8</f>
        <v>4439.399156408711</v>
      </c>
      <c r="I156" s="46">
        <f>(SanFrancisco!$C$28*10^3)/SanFrancisco!$B$8</f>
        <v>4575.2345700266851</v>
      </c>
      <c r="J156" s="46">
        <f>(Baltimore!$C$28*10^3)/Baltimore!$B$8</f>
        <v>5639.7951278299042</v>
      </c>
      <c r="K156" s="46">
        <f>(Albuquerque!$C$28*10^3)/Albuquerque!$B$8</f>
        <v>5010.2436085047775</v>
      </c>
      <c r="L156" s="46">
        <f>(Seattle!$C$28*10^3)/Seattle!$B$8</f>
        <v>5325.1700094688813</v>
      </c>
      <c r="M156" s="46">
        <f>(Chicago!$C$28*10^3)/Chicago!$B$8</f>
        <v>6374.6664371180168</v>
      </c>
      <c r="N156" s="46">
        <f>(Boulder!$C$28*10^3)/Boulder!$B$8</f>
        <v>5606.5249203753119</v>
      </c>
      <c r="O156" s="46">
        <f>(Minneapolis!$C$28*10^3)/Minneapolis!$B$8</f>
        <v>7174.7439097873803</v>
      </c>
      <c r="P156" s="46">
        <f>(Helena!$C$28*10^3)/Helena!$B$8</f>
        <v>6491.0045622794178</v>
      </c>
      <c r="Q156" s="46">
        <f>(Duluth!$C$28*10^3)/Duluth!$B$8</f>
        <v>7958.3799604028582</v>
      </c>
      <c r="R156" s="46">
        <f>(Fairbanks!$C$28*10^3)/Fairbanks!$B$8</f>
        <v>10354.652664199019</v>
      </c>
    </row>
    <row r="157" spans="1:18">
      <c r="A157" s="40"/>
      <c r="B157" s="38" t="s">
        <v>224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</row>
    <row r="158" spans="1:18">
      <c r="A158" s="40"/>
      <c r="B158" s="41" t="s">
        <v>76</v>
      </c>
      <c r="C158" s="46">
        <f>(Miami!$E$13*10^3)/Miami!$B$8</f>
        <v>0</v>
      </c>
      <c r="D158" s="46">
        <f>(Houston!$E$13*10^3)/Houston!$B$8</f>
        <v>0</v>
      </c>
      <c r="E158" s="46">
        <f>(Phoenix!$E$13*10^3)/Phoenix!$B$8</f>
        <v>0</v>
      </c>
      <c r="F158" s="46">
        <f>(Atlanta!$E$13*10^3)/Atlanta!$B$8</f>
        <v>0</v>
      </c>
      <c r="G158" s="46">
        <f>(LosAngeles!$E$13*10^3)/LosAngeles!$B$8</f>
        <v>0</v>
      </c>
      <c r="H158" s="46">
        <f>(LasVegas!$E$13*10^3)/LasVegas!$B$8</f>
        <v>0</v>
      </c>
      <c r="I158" s="46">
        <f>(SanFrancisco!$E$13*10^3)/SanFrancisco!$B$8</f>
        <v>0</v>
      </c>
      <c r="J158" s="46">
        <f>(Baltimore!$E$13*10^3)/Baltimore!$B$8</f>
        <v>0</v>
      </c>
      <c r="K158" s="46">
        <f>(Albuquerque!$E$13*10^3)/Albuquerque!$B$8</f>
        <v>0</v>
      </c>
      <c r="L158" s="46">
        <f>(Seattle!$E$13*10^3)/Seattle!$B$8</f>
        <v>0</v>
      </c>
      <c r="M158" s="46">
        <f>(Chicago!$E$13*10^3)/Chicago!$B$8</f>
        <v>0</v>
      </c>
      <c r="N158" s="46">
        <f>(Boulder!$E$13*10^3)/Boulder!$B$8</f>
        <v>0</v>
      </c>
      <c r="O158" s="46">
        <f>(Minneapolis!$E$13*10^3)/Minneapolis!$B$8</f>
        <v>0</v>
      </c>
      <c r="P158" s="46">
        <f>(Helena!$E$13*10^3)/Helena!$B$8</f>
        <v>0</v>
      </c>
      <c r="Q158" s="46">
        <f>(Duluth!$E$13*10^3)/Duluth!$B$8</f>
        <v>0</v>
      </c>
      <c r="R158" s="46">
        <f>(Fairbanks!$E$13*10^3)/Fairbanks!$B$8</f>
        <v>0</v>
      </c>
    </row>
    <row r="159" spans="1:18">
      <c r="A159" s="40"/>
      <c r="B159" s="41" t="s">
        <v>77</v>
      </c>
      <c r="C159" s="46">
        <f>(Miami!$E$14*10^3)/Miami!$B$8</f>
        <v>0</v>
      </c>
      <c r="D159" s="46">
        <f>(Houston!$E$14*10^3)/Houston!$B$8</f>
        <v>0</v>
      </c>
      <c r="E159" s="46">
        <f>(Phoenix!$E$14*10^3)/Phoenix!$B$8</f>
        <v>0</v>
      </c>
      <c r="F159" s="46">
        <f>(Atlanta!$E$14*10^3)/Atlanta!$B$8</f>
        <v>0</v>
      </c>
      <c r="G159" s="46">
        <f>(LosAngeles!$E$14*10^3)/LosAngeles!$B$8</f>
        <v>0</v>
      </c>
      <c r="H159" s="46">
        <f>(LasVegas!$E$14*10^3)/LasVegas!$B$8</f>
        <v>0</v>
      </c>
      <c r="I159" s="46">
        <f>(SanFrancisco!$E$14*10^3)/SanFrancisco!$B$8</f>
        <v>0</v>
      </c>
      <c r="J159" s="46">
        <f>(Baltimore!$E$14*10^3)/Baltimore!$B$8</f>
        <v>0</v>
      </c>
      <c r="K159" s="46">
        <f>(Albuquerque!$E$14*10^3)/Albuquerque!$B$8</f>
        <v>0</v>
      </c>
      <c r="L159" s="46">
        <f>(Seattle!$E$14*10^3)/Seattle!$B$8</f>
        <v>0</v>
      </c>
      <c r="M159" s="46">
        <f>(Chicago!$E$14*10^3)/Chicago!$B$8</f>
        <v>0</v>
      </c>
      <c r="N159" s="46">
        <f>(Boulder!$E$14*10^3)/Boulder!$B$8</f>
        <v>0</v>
      </c>
      <c r="O159" s="46">
        <f>(Minneapolis!$E$14*10^3)/Minneapolis!$B$8</f>
        <v>0</v>
      </c>
      <c r="P159" s="46">
        <f>(Helena!$E$14*10^3)/Helena!$B$8</f>
        <v>0</v>
      </c>
      <c r="Q159" s="46">
        <f>(Duluth!$E$14*10^3)/Duluth!$B$8</f>
        <v>0</v>
      </c>
      <c r="R159" s="46">
        <f>(Fairbanks!$E$14*10^3)/Fairbanks!$B$8</f>
        <v>0</v>
      </c>
    </row>
    <row r="160" spans="1:18">
      <c r="A160" s="40"/>
      <c r="B160" s="41" t="s">
        <v>85</v>
      </c>
      <c r="C160" s="46">
        <f>(Miami!$E$15*10^3)/Miami!$B$8</f>
        <v>0</v>
      </c>
      <c r="D160" s="46">
        <f>(Houston!$E$15*10^3)/Houston!$B$8</f>
        <v>0</v>
      </c>
      <c r="E160" s="46">
        <f>(Phoenix!$E$15*10^3)/Phoenix!$B$8</f>
        <v>0</v>
      </c>
      <c r="F160" s="46">
        <f>(Atlanta!$E$15*10^3)/Atlanta!$B$8</f>
        <v>0</v>
      </c>
      <c r="G160" s="46">
        <f>(LosAngeles!$E$15*10^3)/LosAngeles!$B$8</f>
        <v>0</v>
      </c>
      <c r="H160" s="46">
        <f>(LasVegas!$E$15*10^3)/LasVegas!$B$8</f>
        <v>0</v>
      </c>
      <c r="I160" s="46">
        <f>(SanFrancisco!$E$15*10^3)/SanFrancisco!$B$8</f>
        <v>0</v>
      </c>
      <c r="J160" s="46">
        <f>(Baltimore!$E$15*10^3)/Baltimore!$B$8</f>
        <v>0</v>
      </c>
      <c r="K160" s="46">
        <f>(Albuquerque!$E$15*10^3)/Albuquerque!$B$8</f>
        <v>0</v>
      </c>
      <c r="L160" s="46">
        <f>(Seattle!$E$15*10^3)/Seattle!$B$8</f>
        <v>0</v>
      </c>
      <c r="M160" s="46">
        <f>(Chicago!$E$15*10^3)/Chicago!$B$8</f>
        <v>0</v>
      </c>
      <c r="N160" s="46">
        <f>(Boulder!$E$15*10^3)/Boulder!$B$8</f>
        <v>0</v>
      </c>
      <c r="O160" s="46">
        <f>(Minneapolis!$E$15*10^3)/Minneapolis!$B$8</f>
        <v>0</v>
      </c>
      <c r="P160" s="46">
        <f>(Helena!$E$15*10^3)/Helena!$B$8</f>
        <v>0</v>
      </c>
      <c r="Q160" s="46">
        <f>(Duluth!$E$15*10^3)/Duluth!$B$8</f>
        <v>0</v>
      </c>
      <c r="R160" s="46">
        <f>(Fairbanks!$E$15*10^3)/Fairbanks!$B$8</f>
        <v>0</v>
      </c>
    </row>
    <row r="161" spans="1:18">
      <c r="A161" s="40"/>
      <c r="B161" s="41" t="s">
        <v>86</v>
      </c>
      <c r="C161" s="46">
        <f>(Miami!$E$16*10^3)/Miami!$B$8</f>
        <v>0</v>
      </c>
      <c r="D161" s="46">
        <f>(Houston!$E$16*10^3)/Houston!$B$8</f>
        <v>0</v>
      </c>
      <c r="E161" s="46">
        <f>(Phoenix!$E$16*10^3)/Phoenix!$B$8</f>
        <v>0</v>
      </c>
      <c r="F161" s="46">
        <f>(Atlanta!$E$16*10^3)/Atlanta!$B$8</f>
        <v>0</v>
      </c>
      <c r="G161" s="46">
        <f>(LosAngeles!$E$16*10^3)/LosAngeles!$B$8</f>
        <v>0</v>
      </c>
      <c r="H161" s="46">
        <f>(LasVegas!$E$16*10^3)/LasVegas!$B$8</f>
        <v>0</v>
      </c>
      <c r="I161" s="46">
        <f>(SanFrancisco!$E$16*10^3)/SanFrancisco!$B$8</f>
        <v>0</v>
      </c>
      <c r="J161" s="46">
        <f>(Baltimore!$E$16*10^3)/Baltimore!$B$8</f>
        <v>0</v>
      </c>
      <c r="K161" s="46">
        <f>(Albuquerque!$E$16*10^3)/Albuquerque!$B$8</f>
        <v>0</v>
      </c>
      <c r="L161" s="46">
        <f>(Seattle!$E$16*10^3)/Seattle!$B$8</f>
        <v>0</v>
      </c>
      <c r="M161" s="46">
        <f>(Chicago!$E$16*10^3)/Chicago!$B$8</f>
        <v>0</v>
      </c>
      <c r="N161" s="46">
        <f>(Boulder!$E$16*10^3)/Boulder!$B$8</f>
        <v>0</v>
      </c>
      <c r="O161" s="46">
        <f>(Minneapolis!$E$16*10^3)/Minneapolis!$B$8</f>
        <v>0</v>
      </c>
      <c r="P161" s="46">
        <f>(Helena!$E$16*10^3)/Helena!$B$8</f>
        <v>0</v>
      </c>
      <c r="Q161" s="46">
        <f>(Duluth!$E$16*10^3)/Duluth!$B$8</f>
        <v>0</v>
      </c>
      <c r="R161" s="46">
        <f>(Fairbanks!$E$16*10^3)/Fairbanks!$B$8</f>
        <v>0</v>
      </c>
    </row>
    <row r="162" spans="1:18">
      <c r="A162" s="40"/>
      <c r="B162" s="41" t="s">
        <v>87</v>
      </c>
      <c r="C162" s="46">
        <f>(Miami!$E$17*10^3)/Miami!$B$8</f>
        <v>0</v>
      </c>
      <c r="D162" s="46">
        <f>(Houston!$E$17*10^3)/Houston!$B$8</f>
        <v>0</v>
      </c>
      <c r="E162" s="46">
        <f>(Phoenix!$E$17*10^3)/Phoenix!$B$8</f>
        <v>0</v>
      </c>
      <c r="F162" s="46">
        <f>(Atlanta!$E$17*10^3)/Atlanta!$B$8</f>
        <v>0</v>
      </c>
      <c r="G162" s="46">
        <f>(LosAngeles!$E$17*10^3)/LosAngeles!$B$8</f>
        <v>0</v>
      </c>
      <c r="H162" s="46">
        <f>(LasVegas!$E$17*10^3)/LasVegas!$B$8</f>
        <v>0</v>
      </c>
      <c r="I162" s="46">
        <f>(SanFrancisco!$E$17*10^3)/SanFrancisco!$B$8</f>
        <v>0</v>
      </c>
      <c r="J162" s="46">
        <f>(Baltimore!$E$17*10^3)/Baltimore!$B$8</f>
        <v>0</v>
      </c>
      <c r="K162" s="46">
        <f>(Albuquerque!$E$17*10^3)/Albuquerque!$B$8</f>
        <v>0</v>
      </c>
      <c r="L162" s="46">
        <f>(Seattle!$E$17*10^3)/Seattle!$B$8</f>
        <v>0</v>
      </c>
      <c r="M162" s="46">
        <f>(Chicago!$E$17*10^3)/Chicago!$B$8</f>
        <v>0</v>
      </c>
      <c r="N162" s="46">
        <f>(Boulder!$E$17*10^3)/Boulder!$B$8</f>
        <v>0</v>
      </c>
      <c r="O162" s="46">
        <f>(Minneapolis!$E$17*10^3)/Minneapolis!$B$8</f>
        <v>0</v>
      </c>
      <c r="P162" s="46">
        <f>(Helena!$E$17*10^3)/Helena!$B$8</f>
        <v>0</v>
      </c>
      <c r="Q162" s="46">
        <f>(Duluth!$E$17*10^3)/Duluth!$B$8</f>
        <v>0</v>
      </c>
      <c r="R162" s="46">
        <f>(Fairbanks!$E$17*10^3)/Fairbanks!$B$8</f>
        <v>0</v>
      </c>
    </row>
    <row r="163" spans="1:18">
      <c r="A163" s="40"/>
      <c r="B163" s="41" t="s">
        <v>88</v>
      </c>
      <c r="C163" s="46">
        <f>(Miami!$E$18*10^3)/Miami!$B$8</f>
        <v>0</v>
      </c>
      <c r="D163" s="46">
        <f>(Houston!$E$18*10^3)/Houston!$B$8</f>
        <v>0</v>
      </c>
      <c r="E163" s="46">
        <f>(Phoenix!$E$18*10^3)/Phoenix!$B$8</f>
        <v>0</v>
      </c>
      <c r="F163" s="46">
        <f>(Atlanta!$E$18*10^3)/Atlanta!$B$8</f>
        <v>0</v>
      </c>
      <c r="G163" s="46">
        <f>(LosAngeles!$E$18*10^3)/LosAngeles!$B$8</f>
        <v>0</v>
      </c>
      <c r="H163" s="46">
        <f>(LasVegas!$E$18*10^3)/LasVegas!$B$8</f>
        <v>0</v>
      </c>
      <c r="I163" s="46">
        <f>(SanFrancisco!$E$18*10^3)/SanFrancisco!$B$8</f>
        <v>0</v>
      </c>
      <c r="J163" s="46">
        <f>(Baltimore!$E$18*10^3)/Baltimore!$B$8</f>
        <v>0</v>
      </c>
      <c r="K163" s="46">
        <f>(Albuquerque!$E$18*10^3)/Albuquerque!$B$8</f>
        <v>0</v>
      </c>
      <c r="L163" s="46">
        <f>(Seattle!$E$18*10^3)/Seattle!$B$8</f>
        <v>0</v>
      </c>
      <c r="M163" s="46">
        <f>(Chicago!$E$18*10^3)/Chicago!$B$8</f>
        <v>0</v>
      </c>
      <c r="N163" s="46">
        <f>(Boulder!$E$18*10^3)/Boulder!$B$8</f>
        <v>0</v>
      </c>
      <c r="O163" s="46">
        <f>(Minneapolis!$E$18*10^3)/Minneapolis!$B$8</f>
        <v>0</v>
      </c>
      <c r="P163" s="46">
        <f>(Helena!$E$18*10^3)/Helena!$B$8</f>
        <v>0</v>
      </c>
      <c r="Q163" s="46">
        <f>(Duluth!$E$18*10^3)/Duluth!$B$8</f>
        <v>0</v>
      </c>
      <c r="R163" s="46">
        <f>(Fairbanks!$E$18*10^3)/Fairbanks!$B$8</f>
        <v>0</v>
      </c>
    </row>
    <row r="164" spans="1:18">
      <c r="A164" s="40"/>
      <c r="B164" s="41" t="s">
        <v>89</v>
      </c>
      <c r="C164" s="46">
        <f>(Miami!$E$19*10^3)/Miami!$B$8</f>
        <v>0</v>
      </c>
      <c r="D164" s="46">
        <f>(Houston!$E$19*10^3)/Houston!$B$8</f>
        <v>0</v>
      </c>
      <c r="E164" s="46">
        <f>(Phoenix!$E$19*10^3)/Phoenix!$B$8</f>
        <v>0</v>
      </c>
      <c r="F164" s="46">
        <f>(Atlanta!$E$19*10^3)/Atlanta!$B$8</f>
        <v>0</v>
      </c>
      <c r="G164" s="46">
        <f>(LosAngeles!$E$19*10^3)/LosAngeles!$B$8</f>
        <v>0</v>
      </c>
      <c r="H164" s="46">
        <f>(LasVegas!$E$19*10^3)/LasVegas!$B$8</f>
        <v>0</v>
      </c>
      <c r="I164" s="46">
        <f>(SanFrancisco!$E$19*10^3)/SanFrancisco!$B$8</f>
        <v>0</v>
      </c>
      <c r="J164" s="46">
        <f>(Baltimore!$E$19*10^3)/Baltimore!$B$8</f>
        <v>0</v>
      </c>
      <c r="K164" s="46">
        <f>(Albuquerque!$E$19*10^3)/Albuquerque!$B$8</f>
        <v>0</v>
      </c>
      <c r="L164" s="46">
        <f>(Seattle!$E$19*10^3)/Seattle!$B$8</f>
        <v>0</v>
      </c>
      <c r="M164" s="46">
        <f>(Chicago!$E$19*10^3)/Chicago!$B$8</f>
        <v>0</v>
      </c>
      <c r="N164" s="46">
        <f>(Boulder!$E$19*10^3)/Boulder!$B$8</f>
        <v>0</v>
      </c>
      <c r="O164" s="46">
        <f>(Minneapolis!$E$19*10^3)/Minneapolis!$B$8</f>
        <v>0</v>
      </c>
      <c r="P164" s="46">
        <f>(Helena!$E$19*10^3)/Helena!$B$8</f>
        <v>0</v>
      </c>
      <c r="Q164" s="46">
        <f>(Duluth!$E$19*10^3)/Duluth!$B$8</f>
        <v>0</v>
      </c>
      <c r="R164" s="46">
        <f>(Fairbanks!$E$19*10^3)/Fairbanks!$B$8</f>
        <v>0</v>
      </c>
    </row>
    <row r="165" spans="1:18">
      <c r="A165" s="40"/>
      <c r="B165" s="41" t="s">
        <v>90</v>
      </c>
      <c r="C165" s="46">
        <f>(Miami!$E$20*10^3)/Miami!$B$8</f>
        <v>0</v>
      </c>
      <c r="D165" s="46">
        <f>(Houston!$E$20*10^3)/Houston!$B$8</f>
        <v>0</v>
      </c>
      <c r="E165" s="46">
        <f>(Phoenix!$E$20*10^3)/Phoenix!$B$8</f>
        <v>0</v>
      </c>
      <c r="F165" s="46">
        <f>(Atlanta!$E$20*10^3)/Atlanta!$B$8</f>
        <v>0</v>
      </c>
      <c r="G165" s="46">
        <f>(LosAngeles!$E$20*10^3)/LosAngeles!$B$8</f>
        <v>0</v>
      </c>
      <c r="H165" s="46">
        <f>(LasVegas!$E$20*10^3)/LasVegas!$B$8</f>
        <v>0</v>
      </c>
      <c r="I165" s="46">
        <f>(SanFrancisco!$E$20*10^3)/SanFrancisco!$B$8</f>
        <v>0</v>
      </c>
      <c r="J165" s="46">
        <f>(Baltimore!$E$20*10^3)/Baltimore!$B$8</f>
        <v>0</v>
      </c>
      <c r="K165" s="46">
        <f>(Albuquerque!$E$20*10^3)/Albuquerque!$B$8</f>
        <v>0</v>
      </c>
      <c r="L165" s="46">
        <f>(Seattle!$E$20*10^3)/Seattle!$B$8</f>
        <v>0</v>
      </c>
      <c r="M165" s="46">
        <f>(Chicago!$E$20*10^3)/Chicago!$B$8</f>
        <v>0</v>
      </c>
      <c r="N165" s="46">
        <f>(Boulder!$E$20*10^3)/Boulder!$B$8</f>
        <v>0</v>
      </c>
      <c r="O165" s="46">
        <f>(Minneapolis!$E$20*10^3)/Minneapolis!$B$8</f>
        <v>0</v>
      </c>
      <c r="P165" s="46">
        <f>(Helena!$E$20*10^3)/Helena!$B$8</f>
        <v>0</v>
      </c>
      <c r="Q165" s="46">
        <f>(Duluth!$E$20*10^3)/Duluth!$B$8</f>
        <v>0</v>
      </c>
      <c r="R165" s="46">
        <f>(Fairbanks!$E$20*10^3)/Fairbanks!$B$8</f>
        <v>0</v>
      </c>
    </row>
    <row r="166" spans="1:18">
      <c r="A166" s="40"/>
      <c r="B166" s="41" t="s">
        <v>91</v>
      </c>
      <c r="C166" s="46">
        <f>(Miami!$E$21*10^3)/Miami!$B$8</f>
        <v>0</v>
      </c>
      <c r="D166" s="46">
        <f>(Houston!$E$21*10^3)/Houston!$B$8</f>
        <v>0</v>
      </c>
      <c r="E166" s="46">
        <f>(Phoenix!$E$21*10^3)/Phoenix!$B$8</f>
        <v>0</v>
      </c>
      <c r="F166" s="46">
        <f>(Atlanta!$E$21*10^3)/Atlanta!$B$8</f>
        <v>0</v>
      </c>
      <c r="G166" s="46">
        <f>(LosAngeles!$E$21*10^3)/LosAngeles!$B$8</f>
        <v>0</v>
      </c>
      <c r="H166" s="46">
        <f>(LasVegas!$E$21*10^3)/LasVegas!$B$8</f>
        <v>0</v>
      </c>
      <c r="I166" s="46">
        <f>(SanFrancisco!$E$21*10^3)/SanFrancisco!$B$8</f>
        <v>0</v>
      </c>
      <c r="J166" s="46">
        <f>(Baltimore!$E$21*10^3)/Baltimore!$B$8</f>
        <v>0</v>
      </c>
      <c r="K166" s="46">
        <f>(Albuquerque!$E$21*10^3)/Albuquerque!$B$8</f>
        <v>0</v>
      </c>
      <c r="L166" s="46">
        <f>(Seattle!$E$21*10^3)/Seattle!$B$8</f>
        <v>0</v>
      </c>
      <c r="M166" s="46">
        <f>(Chicago!$E$21*10^3)/Chicago!$B$8</f>
        <v>0</v>
      </c>
      <c r="N166" s="46">
        <f>(Boulder!$E$21*10^3)/Boulder!$B$8</f>
        <v>0</v>
      </c>
      <c r="O166" s="46">
        <f>(Minneapolis!$E$21*10^3)/Minneapolis!$B$8</f>
        <v>0</v>
      </c>
      <c r="P166" s="46">
        <f>(Helena!$E$21*10^3)/Helena!$B$8</f>
        <v>0</v>
      </c>
      <c r="Q166" s="46">
        <f>(Duluth!$E$21*10^3)/Duluth!$B$8</f>
        <v>0</v>
      </c>
      <c r="R166" s="46">
        <f>(Fairbanks!$E$21*10^3)/Fairbanks!$B$8</f>
        <v>0</v>
      </c>
    </row>
    <row r="167" spans="1:18">
      <c r="A167" s="40"/>
      <c r="B167" s="41" t="s">
        <v>92</v>
      </c>
      <c r="C167" s="46">
        <f>(Miami!$E$22*10^3)/Miami!$B$8</f>
        <v>0</v>
      </c>
      <c r="D167" s="46">
        <f>(Houston!$E$22*10^3)/Houston!$B$8</f>
        <v>0</v>
      </c>
      <c r="E167" s="46">
        <f>(Phoenix!$E$22*10^3)/Phoenix!$B$8</f>
        <v>0</v>
      </c>
      <c r="F167" s="46">
        <f>(Atlanta!$E$22*10^3)/Atlanta!$B$8</f>
        <v>0</v>
      </c>
      <c r="G167" s="46">
        <f>(LosAngeles!$E$22*10^3)/LosAngeles!$B$8</f>
        <v>0</v>
      </c>
      <c r="H167" s="46">
        <f>(LasVegas!$E$22*10^3)/LasVegas!$B$8</f>
        <v>0</v>
      </c>
      <c r="I167" s="46">
        <f>(SanFrancisco!$E$22*10^3)/SanFrancisco!$B$8</f>
        <v>0</v>
      </c>
      <c r="J167" s="46">
        <f>(Baltimore!$E$22*10^3)/Baltimore!$B$8</f>
        <v>0</v>
      </c>
      <c r="K167" s="46">
        <f>(Albuquerque!$E$22*10^3)/Albuquerque!$B$8</f>
        <v>0</v>
      </c>
      <c r="L167" s="46">
        <f>(Seattle!$E$22*10^3)/Seattle!$B$8</f>
        <v>0</v>
      </c>
      <c r="M167" s="46">
        <f>(Chicago!$E$22*10^3)/Chicago!$B$8</f>
        <v>0</v>
      </c>
      <c r="N167" s="46">
        <f>(Boulder!$E$22*10^3)/Boulder!$B$8</f>
        <v>0</v>
      </c>
      <c r="O167" s="46">
        <f>(Minneapolis!$E$22*10^3)/Minneapolis!$B$8</f>
        <v>0</v>
      </c>
      <c r="P167" s="46">
        <f>(Helena!$E$22*10^3)/Helena!$B$8</f>
        <v>0</v>
      </c>
      <c r="Q167" s="46">
        <f>(Duluth!$E$22*10^3)/Duluth!$B$8</f>
        <v>0</v>
      </c>
      <c r="R167" s="46">
        <f>(Fairbanks!$E$22*10^3)/Fairbanks!$B$8</f>
        <v>0</v>
      </c>
    </row>
    <row r="168" spans="1:18">
      <c r="A168" s="40"/>
      <c r="B168" s="41" t="s">
        <v>71</v>
      </c>
      <c r="C168" s="46">
        <f>(Miami!$E$23*10^3)/Miami!$B$8</f>
        <v>0</v>
      </c>
      <c r="D168" s="46">
        <f>(Houston!$E$23*10^3)/Houston!$B$8</f>
        <v>0</v>
      </c>
      <c r="E168" s="46">
        <f>(Phoenix!$E$23*10^3)/Phoenix!$B$8</f>
        <v>0</v>
      </c>
      <c r="F168" s="46">
        <f>(Atlanta!$E$23*10^3)/Atlanta!$B$8</f>
        <v>0</v>
      </c>
      <c r="G168" s="46">
        <f>(LosAngeles!$E$23*10^3)/LosAngeles!$B$8</f>
        <v>0</v>
      </c>
      <c r="H168" s="46">
        <f>(LasVegas!$E$23*10^3)/LasVegas!$B$8</f>
        <v>0</v>
      </c>
      <c r="I168" s="46">
        <f>(SanFrancisco!$E$23*10^3)/SanFrancisco!$B$8</f>
        <v>0</v>
      </c>
      <c r="J168" s="46">
        <f>(Baltimore!$E$23*10^3)/Baltimore!$B$8</f>
        <v>0</v>
      </c>
      <c r="K168" s="46">
        <f>(Albuquerque!$E$23*10^3)/Albuquerque!$B$8</f>
        <v>0</v>
      </c>
      <c r="L168" s="46">
        <f>(Seattle!$E$23*10^3)/Seattle!$B$8</f>
        <v>0</v>
      </c>
      <c r="M168" s="46">
        <f>(Chicago!$E$23*10^3)/Chicago!$B$8</f>
        <v>0</v>
      </c>
      <c r="N168" s="46">
        <f>(Boulder!$E$23*10^3)/Boulder!$B$8</f>
        <v>0</v>
      </c>
      <c r="O168" s="46">
        <f>(Minneapolis!$E$23*10^3)/Minneapolis!$B$8</f>
        <v>0</v>
      </c>
      <c r="P168" s="46">
        <f>(Helena!$E$23*10^3)/Helena!$B$8</f>
        <v>0</v>
      </c>
      <c r="Q168" s="46">
        <f>(Duluth!$E$23*10^3)/Duluth!$B$8</f>
        <v>0</v>
      </c>
      <c r="R168" s="46">
        <f>(Fairbanks!$E$23*10^3)/Fairbanks!$B$8</f>
        <v>0</v>
      </c>
    </row>
    <row r="169" spans="1:18">
      <c r="A169" s="40"/>
      <c r="B169" s="41" t="s">
        <v>93</v>
      </c>
      <c r="C169" s="46">
        <f>(Miami!$E$24*10^3)/Miami!$B$8</f>
        <v>0</v>
      </c>
      <c r="D169" s="46">
        <f>(Houston!$E$24*10^3)/Houston!$B$8</f>
        <v>0</v>
      </c>
      <c r="E169" s="46">
        <f>(Phoenix!$E$24*10^3)/Phoenix!$B$8</f>
        <v>0</v>
      </c>
      <c r="F169" s="46">
        <f>(Atlanta!$E$24*10^3)/Atlanta!$B$8</f>
        <v>0</v>
      </c>
      <c r="G169" s="46">
        <f>(LosAngeles!$E$24*10^3)/LosAngeles!$B$8</f>
        <v>0</v>
      </c>
      <c r="H169" s="46">
        <f>(LasVegas!$E$24*10^3)/LasVegas!$B$8</f>
        <v>0</v>
      </c>
      <c r="I169" s="46">
        <f>(SanFrancisco!$E$24*10^3)/SanFrancisco!$B$8</f>
        <v>0</v>
      </c>
      <c r="J169" s="46">
        <f>(Baltimore!$E$24*10^3)/Baltimore!$B$8</f>
        <v>0</v>
      </c>
      <c r="K169" s="46">
        <f>(Albuquerque!$E$24*10^3)/Albuquerque!$B$8</f>
        <v>0</v>
      </c>
      <c r="L169" s="46">
        <f>(Seattle!$E$24*10^3)/Seattle!$B$8</f>
        <v>0</v>
      </c>
      <c r="M169" s="46">
        <f>(Chicago!$E$24*10^3)/Chicago!$B$8</f>
        <v>0</v>
      </c>
      <c r="N169" s="46">
        <f>(Boulder!$E$24*10^3)/Boulder!$B$8</f>
        <v>0</v>
      </c>
      <c r="O169" s="46">
        <f>(Minneapolis!$E$24*10^3)/Minneapolis!$B$8</f>
        <v>0</v>
      </c>
      <c r="P169" s="46">
        <f>(Helena!$E$24*10^3)/Helena!$B$8</f>
        <v>0</v>
      </c>
      <c r="Q169" s="46">
        <f>(Duluth!$E$24*10^3)/Duluth!$B$8</f>
        <v>0</v>
      </c>
      <c r="R169" s="46">
        <f>(Fairbanks!$E$24*10^3)/Fairbanks!$B$8</f>
        <v>0</v>
      </c>
    </row>
    <row r="170" spans="1:18">
      <c r="A170" s="40"/>
      <c r="B170" s="41" t="s">
        <v>94</v>
      </c>
      <c r="C170" s="46">
        <f>(Miami!$E$25*10^3)/Miami!$B$8</f>
        <v>0</v>
      </c>
      <c r="D170" s="46">
        <f>(Houston!$E$25*10^3)/Houston!$B$8</f>
        <v>0</v>
      </c>
      <c r="E170" s="46">
        <f>(Phoenix!$E$25*10^3)/Phoenix!$B$8</f>
        <v>0</v>
      </c>
      <c r="F170" s="46">
        <f>(Atlanta!$E$25*10^3)/Atlanta!$B$8</f>
        <v>0</v>
      </c>
      <c r="G170" s="46">
        <f>(LosAngeles!$E$25*10^3)/LosAngeles!$B$8</f>
        <v>0</v>
      </c>
      <c r="H170" s="46">
        <f>(LasVegas!$E$25*10^3)/LasVegas!$B$8</f>
        <v>0</v>
      </c>
      <c r="I170" s="46">
        <f>(SanFrancisco!$E$25*10^3)/SanFrancisco!$B$8</f>
        <v>0</v>
      </c>
      <c r="J170" s="46">
        <f>(Baltimore!$E$25*10^3)/Baltimore!$B$8</f>
        <v>0</v>
      </c>
      <c r="K170" s="46">
        <f>(Albuquerque!$E$25*10^3)/Albuquerque!$B$8</f>
        <v>0</v>
      </c>
      <c r="L170" s="46">
        <f>(Seattle!$E$25*10^3)/Seattle!$B$8</f>
        <v>0</v>
      </c>
      <c r="M170" s="46">
        <f>(Chicago!$E$25*10^3)/Chicago!$B$8</f>
        <v>0</v>
      </c>
      <c r="N170" s="46">
        <f>(Boulder!$E$25*10^3)/Boulder!$B$8</f>
        <v>0</v>
      </c>
      <c r="O170" s="46">
        <f>(Minneapolis!$E$25*10^3)/Minneapolis!$B$8</f>
        <v>0</v>
      </c>
      <c r="P170" s="46">
        <f>(Helena!$E$25*10^3)/Helena!$B$8</f>
        <v>0</v>
      </c>
      <c r="Q170" s="46">
        <f>(Duluth!$E$25*10^3)/Duluth!$B$8</f>
        <v>0</v>
      </c>
      <c r="R170" s="46">
        <f>(Fairbanks!$E$25*10^3)/Fairbanks!$B$8</f>
        <v>0</v>
      </c>
    </row>
    <row r="171" spans="1:18">
      <c r="A171" s="40"/>
      <c r="B171" s="41" t="s">
        <v>95</v>
      </c>
      <c r="C171" s="46">
        <f>(Miami!$E$26*10^3)/Miami!$B$8</f>
        <v>0</v>
      </c>
      <c r="D171" s="46">
        <f>(Houston!$E$26*10^3)/Houston!$B$8</f>
        <v>0</v>
      </c>
      <c r="E171" s="46">
        <f>(Phoenix!$E$26*10^3)/Phoenix!$B$8</f>
        <v>0</v>
      </c>
      <c r="F171" s="46">
        <f>(Atlanta!$E$26*10^3)/Atlanta!$B$8</f>
        <v>0</v>
      </c>
      <c r="G171" s="46">
        <f>(LosAngeles!$E$26*10^3)/LosAngeles!$B$8</f>
        <v>0</v>
      </c>
      <c r="H171" s="46">
        <f>(LasVegas!$E$26*10^3)/LasVegas!$B$8</f>
        <v>0</v>
      </c>
      <c r="I171" s="46">
        <f>(SanFrancisco!$E$26*10^3)/SanFrancisco!$B$8</f>
        <v>0</v>
      </c>
      <c r="J171" s="46">
        <f>(Baltimore!$E$26*10^3)/Baltimore!$B$8</f>
        <v>0</v>
      </c>
      <c r="K171" s="46">
        <f>(Albuquerque!$E$26*10^3)/Albuquerque!$B$8</f>
        <v>0</v>
      </c>
      <c r="L171" s="46">
        <f>(Seattle!$E$26*10^3)/Seattle!$B$8</f>
        <v>0</v>
      </c>
      <c r="M171" s="46">
        <f>(Chicago!$E$26*10^3)/Chicago!$B$8</f>
        <v>0</v>
      </c>
      <c r="N171" s="46">
        <f>(Boulder!$E$26*10^3)/Boulder!$B$8</f>
        <v>0</v>
      </c>
      <c r="O171" s="46">
        <f>(Minneapolis!$E$26*10^3)/Minneapolis!$B$8</f>
        <v>0</v>
      </c>
      <c r="P171" s="46">
        <f>(Helena!$E$26*10^3)/Helena!$B$8</f>
        <v>0</v>
      </c>
      <c r="Q171" s="46">
        <f>(Duluth!$E$26*10^3)/Duluth!$B$8</f>
        <v>0</v>
      </c>
      <c r="R171" s="46">
        <f>(Fairbanks!$E$26*10^3)/Fairbanks!$B$8</f>
        <v>0</v>
      </c>
    </row>
    <row r="172" spans="1:18">
      <c r="A172" s="40"/>
      <c r="B172" s="41" t="s">
        <v>96</v>
      </c>
      <c r="C172" s="46">
        <f>(Miami!$E$28*10^3)/Miami!$B$8</f>
        <v>0</v>
      </c>
      <c r="D172" s="46">
        <f>(Houston!$E$28*10^3)/Houston!$B$8</f>
        <v>0</v>
      </c>
      <c r="E172" s="46">
        <f>(Phoenix!$E$28*10^3)/Phoenix!$B$8</f>
        <v>0</v>
      </c>
      <c r="F172" s="46">
        <f>(Atlanta!$E$28*10^3)/Atlanta!$B$8</f>
        <v>0</v>
      </c>
      <c r="G172" s="46">
        <f>(LosAngeles!$E$28*10^3)/LosAngeles!$B$8</f>
        <v>0</v>
      </c>
      <c r="H172" s="46">
        <f>(LasVegas!$E$28*10^3)/LasVegas!$B$8</f>
        <v>0</v>
      </c>
      <c r="I172" s="46">
        <f>(SanFrancisco!$E$28*10^3)/SanFrancisco!$B$8</f>
        <v>0</v>
      </c>
      <c r="J172" s="46">
        <f>(Baltimore!$E$28*10^3)/Baltimore!$B$8</f>
        <v>0</v>
      </c>
      <c r="K172" s="46">
        <f>(Albuquerque!$E$28*10^3)/Albuquerque!$B$8</f>
        <v>0</v>
      </c>
      <c r="L172" s="46">
        <f>(Seattle!$E$28*10^3)/Seattle!$B$8</f>
        <v>0</v>
      </c>
      <c r="M172" s="46">
        <f>(Chicago!$E$28*10^3)/Chicago!$B$8</f>
        <v>0</v>
      </c>
      <c r="N172" s="46">
        <f>(Boulder!$E$28*10^3)/Boulder!$B$8</f>
        <v>0</v>
      </c>
      <c r="O172" s="46">
        <f>(Minneapolis!$E$28*10^3)/Minneapolis!$B$8</f>
        <v>0</v>
      </c>
      <c r="P172" s="46">
        <f>(Helena!$E$28*10^3)/Helena!$B$8</f>
        <v>0</v>
      </c>
      <c r="Q172" s="46">
        <f>(Duluth!$E$28*10^3)/Duluth!$B$8</f>
        <v>0</v>
      </c>
      <c r="R172" s="46">
        <f>(Fairbanks!$E$28*10^3)/Fairbanks!$B$8</f>
        <v>0</v>
      </c>
    </row>
    <row r="173" spans="1:18">
      <c r="A173" s="40"/>
      <c r="B173" s="38" t="s">
        <v>225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</row>
    <row r="174" spans="1:18">
      <c r="A174" s="40"/>
      <c r="B174" s="41" t="s">
        <v>76</v>
      </c>
      <c r="C174" s="46">
        <f>(Miami!$F$13*10^3)/Miami!$B$8</f>
        <v>0</v>
      </c>
      <c r="D174" s="46">
        <f>(Houston!$F$13*10^3)/Houston!$B$8</f>
        <v>0</v>
      </c>
      <c r="E174" s="46">
        <f>(Phoenix!$F$13*10^3)/Phoenix!$B$8</f>
        <v>0</v>
      </c>
      <c r="F174" s="46">
        <f>(Atlanta!$F$13*10^3)/Atlanta!$B$8</f>
        <v>0</v>
      </c>
      <c r="G174" s="46">
        <f>(LosAngeles!$F$13*10^3)/LosAngeles!$B$8</f>
        <v>0</v>
      </c>
      <c r="H174" s="46">
        <f>(LasVegas!$F$13*10^3)/LasVegas!$B$8</f>
        <v>0</v>
      </c>
      <c r="I174" s="46">
        <f>(SanFrancisco!$F$13*10^3)/SanFrancisco!$B$8</f>
        <v>0</v>
      </c>
      <c r="J174" s="46">
        <f>(Baltimore!$F$13*10^3)/Baltimore!$B$8</f>
        <v>0</v>
      </c>
      <c r="K174" s="46">
        <f>(Albuquerque!$F$13*10^3)/Albuquerque!$B$8</f>
        <v>0</v>
      </c>
      <c r="L174" s="46">
        <f>(Seattle!$F$13*10^3)/Seattle!$B$8</f>
        <v>0</v>
      </c>
      <c r="M174" s="46">
        <f>(Chicago!$F$13*10^3)/Chicago!$B$8</f>
        <v>0</v>
      </c>
      <c r="N174" s="46">
        <f>(Boulder!$F$13*10^3)/Boulder!$B$8</f>
        <v>0</v>
      </c>
      <c r="O174" s="46">
        <f>(Minneapolis!$F$13*10^3)/Minneapolis!$B$8</f>
        <v>0</v>
      </c>
      <c r="P174" s="46">
        <f>(Helena!$F$13*10^3)/Helena!$B$8</f>
        <v>0</v>
      </c>
      <c r="Q174" s="46">
        <f>(Duluth!$F$13*10^3)/Duluth!$B$8</f>
        <v>0</v>
      </c>
      <c r="R174" s="46">
        <f>(Fairbanks!$F$13*10^3)/Fairbanks!$B$8</f>
        <v>0</v>
      </c>
    </row>
    <row r="175" spans="1:18">
      <c r="A175" s="40"/>
      <c r="B175" s="41" t="s">
        <v>77</v>
      </c>
      <c r="C175" s="46">
        <f>(Miami!$F$14*10^3)/Miami!$B$8</f>
        <v>0</v>
      </c>
      <c r="D175" s="46">
        <f>(Houston!$F$14*10^3)/Houston!$B$8</f>
        <v>0</v>
      </c>
      <c r="E175" s="46">
        <f>(Phoenix!$F$14*10^3)/Phoenix!$B$8</f>
        <v>0</v>
      </c>
      <c r="F175" s="46">
        <f>(Atlanta!$F$14*10^3)/Atlanta!$B$8</f>
        <v>0</v>
      </c>
      <c r="G175" s="46">
        <f>(LosAngeles!$F$14*10^3)/LosAngeles!$B$8</f>
        <v>0</v>
      </c>
      <c r="H175" s="46">
        <f>(LasVegas!$F$14*10^3)/LasVegas!$B$8</f>
        <v>0</v>
      </c>
      <c r="I175" s="46">
        <f>(SanFrancisco!$F$14*10^3)/SanFrancisco!$B$8</f>
        <v>0</v>
      </c>
      <c r="J175" s="46">
        <f>(Baltimore!$F$14*10^3)/Baltimore!$B$8</f>
        <v>0</v>
      </c>
      <c r="K175" s="46">
        <f>(Albuquerque!$F$14*10^3)/Albuquerque!$B$8</f>
        <v>0</v>
      </c>
      <c r="L175" s="46">
        <f>(Seattle!$F$14*10^3)/Seattle!$B$8</f>
        <v>0</v>
      </c>
      <c r="M175" s="46">
        <f>(Chicago!$F$14*10^3)/Chicago!$B$8</f>
        <v>0</v>
      </c>
      <c r="N175" s="46">
        <f>(Boulder!$F$14*10^3)/Boulder!$B$8</f>
        <v>0</v>
      </c>
      <c r="O175" s="46">
        <f>(Minneapolis!$F$14*10^3)/Minneapolis!$B$8</f>
        <v>0</v>
      </c>
      <c r="P175" s="46">
        <f>(Helena!$F$14*10^3)/Helena!$B$8</f>
        <v>0</v>
      </c>
      <c r="Q175" s="46">
        <f>(Duluth!$F$14*10^3)/Duluth!$B$8</f>
        <v>0</v>
      </c>
      <c r="R175" s="46">
        <f>(Fairbanks!$F$14*10^3)/Fairbanks!$B$8</f>
        <v>0</v>
      </c>
    </row>
    <row r="176" spans="1:18">
      <c r="A176" s="40"/>
      <c r="B176" s="41" t="s">
        <v>85</v>
      </c>
      <c r="C176" s="46">
        <f>(Miami!$F$15*10^3)/Miami!$B$8</f>
        <v>0</v>
      </c>
      <c r="D176" s="46">
        <f>(Houston!$F$15*10^3)/Houston!$B$8</f>
        <v>0</v>
      </c>
      <c r="E176" s="46">
        <f>(Phoenix!$F$15*10^3)/Phoenix!$B$8</f>
        <v>0</v>
      </c>
      <c r="F176" s="46">
        <f>(Atlanta!$F$15*10^3)/Atlanta!$B$8</f>
        <v>0</v>
      </c>
      <c r="G176" s="46">
        <f>(LosAngeles!$F$15*10^3)/LosAngeles!$B$8</f>
        <v>0</v>
      </c>
      <c r="H176" s="46">
        <f>(LasVegas!$F$15*10^3)/LasVegas!$B$8</f>
        <v>0</v>
      </c>
      <c r="I176" s="46">
        <f>(SanFrancisco!$F$15*10^3)/SanFrancisco!$B$8</f>
        <v>0</v>
      </c>
      <c r="J176" s="46">
        <f>(Baltimore!$F$15*10^3)/Baltimore!$B$8</f>
        <v>0</v>
      </c>
      <c r="K176" s="46">
        <f>(Albuquerque!$F$15*10^3)/Albuquerque!$B$8</f>
        <v>0</v>
      </c>
      <c r="L176" s="46">
        <f>(Seattle!$F$15*10^3)/Seattle!$B$8</f>
        <v>0</v>
      </c>
      <c r="M176" s="46">
        <f>(Chicago!$F$15*10^3)/Chicago!$B$8</f>
        <v>0</v>
      </c>
      <c r="N176" s="46">
        <f>(Boulder!$F$15*10^3)/Boulder!$B$8</f>
        <v>0</v>
      </c>
      <c r="O176" s="46">
        <f>(Minneapolis!$F$15*10^3)/Minneapolis!$B$8</f>
        <v>0</v>
      </c>
      <c r="P176" s="46">
        <f>(Helena!$F$15*10^3)/Helena!$B$8</f>
        <v>0</v>
      </c>
      <c r="Q176" s="46">
        <f>(Duluth!$F$15*10^3)/Duluth!$B$8</f>
        <v>0</v>
      </c>
      <c r="R176" s="46">
        <f>(Fairbanks!$F$15*10^3)/Fairbanks!$B$8</f>
        <v>0</v>
      </c>
    </row>
    <row r="177" spans="1:18">
      <c r="A177" s="40"/>
      <c r="B177" s="41" t="s">
        <v>86</v>
      </c>
      <c r="C177" s="46">
        <f>(Miami!$F$16*10^3)/Miami!$B$8</f>
        <v>0</v>
      </c>
      <c r="D177" s="46">
        <f>(Houston!$F$16*10^3)/Houston!$B$8</f>
        <v>0</v>
      </c>
      <c r="E177" s="46">
        <f>(Phoenix!$F$16*10^3)/Phoenix!$B$8</f>
        <v>0</v>
      </c>
      <c r="F177" s="46">
        <f>(Atlanta!$F$16*10^3)/Atlanta!$B$8</f>
        <v>0</v>
      </c>
      <c r="G177" s="46">
        <f>(LosAngeles!$F$16*10^3)/LosAngeles!$B$8</f>
        <v>0</v>
      </c>
      <c r="H177" s="46">
        <f>(LasVegas!$F$16*10^3)/LasVegas!$B$8</f>
        <v>0</v>
      </c>
      <c r="I177" s="46">
        <f>(SanFrancisco!$F$16*10^3)/SanFrancisco!$B$8</f>
        <v>0</v>
      </c>
      <c r="J177" s="46">
        <f>(Baltimore!$F$16*10^3)/Baltimore!$B$8</f>
        <v>0</v>
      </c>
      <c r="K177" s="46">
        <f>(Albuquerque!$F$16*10^3)/Albuquerque!$B$8</f>
        <v>0</v>
      </c>
      <c r="L177" s="46">
        <f>(Seattle!$F$16*10^3)/Seattle!$B$8</f>
        <v>0</v>
      </c>
      <c r="M177" s="46">
        <f>(Chicago!$F$16*10^3)/Chicago!$B$8</f>
        <v>0</v>
      </c>
      <c r="N177" s="46">
        <f>(Boulder!$F$16*10^3)/Boulder!$B$8</f>
        <v>0</v>
      </c>
      <c r="O177" s="46">
        <f>(Minneapolis!$F$16*10^3)/Minneapolis!$B$8</f>
        <v>0</v>
      </c>
      <c r="P177" s="46">
        <f>(Helena!$F$16*10^3)/Helena!$B$8</f>
        <v>0</v>
      </c>
      <c r="Q177" s="46">
        <f>(Duluth!$F$16*10^3)/Duluth!$B$8</f>
        <v>0</v>
      </c>
      <c r="R177" s="46">
        <f>(Fairbanks!$F$16*10^3)/Fairbanks!$B$8</f>
        <v>0</v>
      </c>
    </row>
    <row r="178" spans="1:18">
      <c r="A178" s="40"/>
      <c r="B178" s="41" t="s">
        <v>87</v>
      </c>
      <c r="C178" s="46">
        <f>(Miami!$F$17*10^3)/Miami!$B$8</f>
        <v>0</v>
      </c>
      <c r="D178" s="46">
        <f>(Houston!$F$17*10^3)/Houston!$B$8</f>
        <v>0</v>
      </c>
      <c r="E178" s="46">
        <f>(Phoenix!$F$17*10^3)/Phoenix!$B$8</f>
        <v>0</v>
      </c>
      <c r="F178" s="46">
        <f>(Atlanta!$F$17*10^3)/Atlanta!$B$8</f>
        <v>0</v>
      </c>
      <c r="G178" s="46">
        <f>(LosAngeles!$F$17*10^3)/LosAngeles!$B$8</f>
        <v>0</v>
      </c>
      <c r="H178" s="46">
        <f>(LasVegas!$F$17*10^3)/LasVegas!$B$8</f>
        <v>0</v>
      </c>
      <c r="I178" s="46">
        <f>(SanFrancisco!$F$17*10^3)/SanFrancisco!$B$8</f>
        <v>0</v>
      </c>
      <c r="J178" s="46">
        <f>(Baltimore!$F$17*10^3)/Baltimore!$B$8</f>
        <v>0</v>
      </c>
      <c r="K178" s="46">
        <f>(Albuquerque!$F$17*10^3)/Albuquerque!$B$8</f>
        <v>0</v>
      </c>
      <c r="L178" s="46">
        <f>(Seattle!$F$17*10^3)/Seattle!$B$8</f>
        <v>0</v>
      </c>
      <c r="M178" s="46">
        <f>(Chicago!$F$17*10^3)/Chicago!$B$8</f>
        <v>0</v>
      </c>
      <c r="N178" s="46">
        <f>(Boulder!$F$17*10^3)/Boulder!$B$8</f>
        <v>0</v>
      </c>
      <c r="O178" s="46">
        <f>(Minneapolis!$F$17*10^3)/Minneapolis!$B$8</f>
        <v>0</v>
      </c>
      <c r="P178" s="46">
        <f>(Helena!$F$17*10^3)/Helena!$B$8</f>
        <v>0</v>
      </c>
      <c r="Q178" s="46">
        <f>(Duluth!$F$17*10^3)/Duluth!$B$8</f>
        <v>0</v>
      </c>
      <c r="R178" s="46">
        <f>(Fairbanks!$F$17*10^3)/Fairbanks!$B$8</f>
        <v>0</v>
      </c>
    </row>
    <row r="179" spans="1:18">
      <c r="A179" s="40"/>
      <c r="B179" s="41" t="s">
        <v>88</v>
      </c>
      <c r="C179" s="46">
        <f>(Miami!$F$18*10^3)/Miami!$B$8</f>
        <v>0</v>
      </c>
      <c r="D179" s="46">
        <f>(Houston!$F$18*10^3)/Houston!$B$8</f>
        <v>0</v>
      </c>
      <c r="E179" s="46">
        <f>(Phoenix!$F$18*10^3)/Phoenix!$B$8</f>
        <v>0</v>
      </c>
      <c r="F179" s="46">
        <f>(Atlanta!$F$18*10^3)/Atlanta!$B$8</f>
        <v>0</v>
      </c>
      <c r="G179" s="46">
        <f>(LosAngeles!$F$18*10^3)/LosAngeles!$B$8</f>
        <v>0</v>
      </c>
      <c r="H179" s="46">
        <f>(LasVegas!$F$18*10^3)/LasVegas!$B$8</f>
        <v>0</v>
      </c>
      <c r="I179" s="46">
        <f>(SanFrancisco!$F$18*10^3)/SanFrancisco!$B$8</f>
        <v>0</v>
      </c>
      <c r="J179" s="46">
        <f>(Baltimore!$F$18*10^3)/Baltimore!$B$8</f>
        <v>0</v>
      </c>
      <c r="K179" s="46">
        <f>(Albuquerque!$F$18*10^3)/Albuquerque!$B$8</f>
        <v>0</v>
      </c>
      <c r="L179" s="46">
        <f>(Seattle!$F$18*10^3)/Seattle!$B$8</f>
        <v>0</v>
      </c>
      <c r="M179" s="46">
        <f>(Chicago!$F$18*10^3)/Chicago!$B$8</f>
        <v>0</v>
      </c>
      <c r="N179" s="46">
        <f>(Boulder!$F$18*10^3)/Boulder!$B$8</f>
        <v>0</v>
      </c>
      <c r="O179" s="46">
        <f>(Minneapolis!$F$18*10^3)/Minneapolis!$B$8</f>
        <v>0</v>
      </c>
      <c r="P179" s="46">
        <f>(Helena!$F$18*10^3)/Helena!$B$8</f>
        <v>0</v>
      </c>
      <c r="Q179" s="46">
        <f>(Duluth!$F$18*10^3)/Duluth!$B$8</f>
        <v>0</v>
      </c>
      <c r="R179" s="46">
        <f>(Fairbanks!$F$18*10^3)/Fairbanks!$B$8</f>
        <v>0</v>
      </c>
    </row>
    <row r="180" spans="1:18">
      <c r="A180" s="40"/>
      <c r="B180" s="41" t="s">
        <v>89</v>
      </c>
      <c r="C180" s="46">
        <f>(Miami!$F$19*10^3)/Miami!$B$8</f>
        <v>0</v>
      </c>
      <c r="D180" s="46">
        <f>(Houston!$F$19*10^3)/Houston!$B$8</f>
        <v>0</v>
      </c>
      <c r="E180" s="46">
        <f>(Phoenix!$F$19*10^3)/Phoenix!$B$8</f>
        <v>0</v>
      </c>
      <c r="F180" s="46">
        <f>(Atlanta!$F$19*10^3)/Atlanta!$B$8</f>
        <v>0</v>
      </c>
      <c r="G180" s="46">
        <f>(LosAngeles!$F$19*10^3)/LosAngeles!$B$8</f>
        <v>0</v>
      </c>
      <c r="H180" s="46">
        <f>(LasVegas!$F$19*10^3)/LasVegas!$B$8</f>
        <v>0</v>
      </c>
      <c r="I180" s="46">
        <f>(SanFrancisco!$F$19*10^3)/SanFrancisco!$B$8</f>
        <v>0</v>
      </c>
      <c r="J180" s="46">
        <f>(Baltimore!$F$19*10^3)/Baltimore!$B$8</f>
        <v>0</v>
      </c>
      <c r="K180" s="46">
        <f>(Albuquerque!$F$19*10^3)/Albuquerque!$B$8</f>
        <v>0</v>
      </c>
      <c r="L180" s="46">
        <f>(Seattle!$F$19*10^3)/Seattle!$B$8</f>
        <v>0</v>
      </c>
      <c r="M180" s="46">
        <f>(Chicago!$F$19*10^3)/Chicago!$B$8</f>
        <v>0</v>
      </c>
      <c r="N180" s="46">
        <f>(Boulder!$F$19*10^3)/Boulder!$B$8</f>
        <v>0</v>
      </c>
      <c r="O180" s="46">
        <f>(Minneapolis!$F$19*10^3)/Minneapolis!$B$8</f>
        <v>0</v>
      </c>
      <c r="P180" s="46">
        <f>(Helena!$F$19*10^3)/Helena!$B$8</f>
        <v>0</v>
      </c>
      <c r="Q180" s="46">
        <f>(Duluth!$F$19*10^3)/Duluth!$B$8</f>
        <v>0</v>
      </c>
      <c r="R180" s="46">
        <f>(Fairbanks!$F$19*10^3)/Fairbanks!$B$8</f>
        <v>0</v>
      </c>
    </row>
    <row r="181" spans="1:18">
      <c r="A181" s="40"/>
      <c r="B181" s="41" t="s">
        <v>90</v>
      </c>
      <c r="C181" s="46">
        <f>(Miami!$F$20*10^3)/Miami!$B$8</f>
        <v>0</v>
      </c>
      <c r="D181" s="46">
        <f>(Houston!$F$20*10^3)/Houston!$B$8</f>
        <v>0</v>
      </c>
      <c r="E181" s="46">
        <f>(Phoenix!$F$20*10^3)/Phoenix!$B$8</f>
        <v>0</v>
      </c>
      <c r="F181" s="46">
        <f>(Atlanta!$F$20*10^3)/Atlanta!$B$8</f>
        <v>0</v>
      </c>
      <c r="G181" s="46">
        <f>(LosAngeles!$F$20*10^3)/LosAngeles!$B$8</f>
        <v>0</v>
      </c>
      <c r="H181" s="46">
        <f>(LasVegas!$F$20*10^3)/LasVegas!$B$8</f>
        <v>0</v>
      </c>
      <c r="I181" s="46">
        <f>(SanFrancisco!$F$20*10^3)/SanFrancisco!$B$8</f>
        <v>0</v>
      </c>
      <c r="J181" s="46">
        <f>(Baltimore!$F$20*10^3)/Baltimore!$B$8</f>
        <v>0</v>
      </c>
      <c r="K181" s="46">
        <f>(Albuquerque!$F$20*10^3)/Albuquerque!$B$8</f>
        <v>0</v>
      </c>
      <c r="L181" s="46">
        <f>(Seattle!$F$20*10^3)/Seattle!$B$8</f>
        <v>0</v>
      </c>
      <c r="M181" s="46">
        <f>(Chicago!$F$20*10^3)/Chicago!$B$8</f>
        <v>0</v>
      </c>
      <c r="N181" s="46">
        <f>(Boulder!$F$20*10^3)/Boulder!$B$8</f>
        <v>0</v>
      </c>
      <c r="O181" s="46">
        <f>(Minneapolis!$F$20*10^3)/Minneapolis!$B$8</f>
        <v>0</v>
      </c>
      <c r="P181" s="46">
        <f>(Helena!$F$20*10^3)/Helena!$B$8</f>
        <v>0</v>
      </c>
      <c r="Q181" s="46">
        <f>(Duluth!$F$20*10^3)/Duluth!$B$8</f>
        <v>0</v>
      </c>
      <c r="R181" s="46">
        <f>(Fairbanks!$F$20*10^3)/Fairbanks!$B$8</f>
        <v>0</v>
      </c>
    </row>
    <row r="182" spans="1:18">
      <c r="A182" s="40"/>
      <c r="B182" s="41" t="s">
        <v>91</v>
      </c>
      <c r="C182" s="46">
        <f>(Miami!$F$21*10^3)/Miami!$B$8</f>
        <v>0</v>
      </c>
      <c r="D182" s="46">
        <f>(Houston!$F$21*10^3)/Houston!$B$8</f>
        <v>0</v>
      </c>
      <c r="E182" s="46">
        <f>(Phoenix!$F$21*10^3)/Phoenix!$B$8</f>
        <v>0</v>
      </c>
      <c r="F182" s="46">
        <f>(Atlanta!$F$21*10^3)/Atlanta!$B$8</f>
        <v>0</v>
      </c>
      <c r="G182" s="46">
        <f>(LosAngeles!$F$21*10^3)/LosAngeles!$B$8</f>
        <v>0</v>
      </c>
      <c r="H182" s="46">
        <f>(LasVegas!$F$21*10^3)/LasVegas!$B$8</f>
        <v>0</v>
      </c>
      <c r="I182" s="46">
        <f>(SanFrancisco!$F$21*10^3)/SanFrancisco!$B$8</f>
        <v>0</v>
      </c>
      <c r="J182" s="46">
        <f>(Baltimore!$F$21*10^3)/Baltimore!$B$8</f>
        <v>0</v>
      </c>
      <c r="K182" s="46">
        <f>(Albuquerque!$F$21*10^3)/Albuquerque!$B$8</f>
        <v>0</v>
      </c>
      <c r="L182" s="46">
        <f>(Seattle!$F$21*10^3)/Seattle!$B$8</f>
        <v>0</v>
      </c>
      <c r="M182" s="46">
        <f>(Chicago!$F$21*10^3)/Chicago!$B$8</f>
        <v>0</v>
      </c>
      <c r="N182" s="46">
        <f>(Boulder!$F$21*10^3)/Boulder!$B$8</f>
        <v>0</v>
      </c>
      <c r="O182" s="46">
        <f>(Minneapolis!$F$21*10^3)/Minneapolis!$B$8</f>
        <v>0</v>
      </c>
      <c r="P182" s="46">
        <f>(Helena!$F$21*10^3)/Helena!$B$8</f>
        <v>0</v>
      </c>
      <c r="Q182" s="46">
        <f>(Duluth!$F$21*10^3)/Duluth!$B$8</f>
        <v>0</v>
      </c>
      <c r="R182" s="46">
        <f>(Fairbanks!$F$21*10^3)/Fairbanks!$B$8</f>
        <v>0</v>
      </c>
    </row>
    <row r="183" spans="1:18">
      <c r="A183" s="40"/>
      <c r="B183" s="41" t="s">
        <v>92</v>
      </c>
      <c r="C183" s="46">
        <f>(Miami!$F$22*10^3)/Miami!$B$8</f>
        <v>0</v>
      </c>
      <c r="D183" s="46">
        <f>(Houston!$F$22*10^3)/Houston!$B$8</f>
        <v>0</v>
      </c>
      <c r="E183" s="46">
        <f>(Phoenix!$F$22*10^3)/Phoenix!$B$8</f>
        <v>0</v>
      </c>
      <c r="F183" s="46">
        <f>(Atlanta!$F$22*10^3)/Atlanta!$B$8</f>
        <v>0</v>
      </c>
      <c r="G183" s="46">
        <f>(LosAngeles!$F$22*10^3)/LosAngeles!$B$8</f>
        <v>0</v>
      </c>
      <c r="H183" s="46">
        <f>(LasVegas!$F$22*10^3)/LasVegas!$B$8</f>
        <v>0</v>
      </c>
      <c r="I183" s="46">
        <f>(SanFrancisco!$F$22*10^3)/SanFrancisco!$B$8</f>
        <v>0</v>
      </c>
      <c r="J183" s="46">
        <f>(Baltimore!$F$22*10^3)/Baltimore!$B$8</f>
        <v>0</v>
      </c>
      <c r="K183" s="46">
        <f>(Albuquerque!$F$22*10^3)/Albuquerque!$B$8</f>
        <v>0</v>
      </c>
      <c r="L183" s="46">
        <f>(Seattle!$F$22*10^3)/Seattle!$B$8</f>
        <v>0</v>
      </c>
      <c r="M183" s="46">
        <f>(Chicago!$F$22*10^3)/Chicago!$B$8</f>
        <v>0</v>
      </c>
      <c r="N183" s="46">
        <f>(Boulder!$F$22*10^3)/Boulder!$B$8</f>
        <v>0</v>
      </c>
      <c r="O183" s="46">
        <f>(Minneapolis!$F$22*10^3)/Minneapolis!$B$8</f>
        <v>0</v>
      </c>
      <c r="P183" s="46">
        <f>(Helena!$F$22*10^3)/Helena!$B$8</f>
        <v>0</v>
      </c>
      <c r="Q183" s="46">
        <f>(Duluth!$F$22*10^3)/Duluth!$B$8</f>
        <v>0</v>
      </c>
      <c r="R183" s="46">
        <f>(Fairbanks!$F$22*10^3)/Fairbanks!$B$8</f>
        <v>0</v>
      </c>
    </row>
    <row r="184" spans="1:18">
      <c r="A184" s="40"/>
      <c r="B184" s="41" t="s">
        <v>71</v>
      </c>
      <c r="C184" s="46">
        <f>(Miami!$F$23*10^3)/Miami!$B$8</f>
        <v>0</v>
      </c>
      <c r="D184" s="46">
        <f>(Houston!$F$23*10^3)/Houston!$B$8</f>
        <v>0</v>
      </c>
      <c r="E184" s="46">
        <f>(Phoenix!$F$23*10^3)/Phoenix!$B$8</f>
        <v>0</v>
      </c>
      <c r="F184" s="46">
        <f>(Atlanta!$F$23*10^3)/Atlanta!$B$8</f>
        <v>0</v>
      </c>
      <c r="G184" s="46">
        <f>(LosAngeles!$F$23*10^3)/LosAngeles!$B$8</f>
        <v>0</v>
      </c>
      <c r="H184" s="46">
        <f>(LasVegas!$F$23*10^3)/LasVegas!$B$8</f>
        <v>0</v>
      </c>
      <c r="I184" s="46">
        <f>(SanFrancisco!$F$23*10^3)/SanFrancisco!$B$8</f>
        <v>0</v>
      </c>
      <c r="J184" s="46">
        <f>(Baltimore!$F$23*10^3)/Baltimore!$B$8</f>
        <v>0</v>
      </c>
      <c r="K184" s="46">
        <f>(Albuquerque!$F$23*10^3)/Albuquerque!$B$8</f>
        <v>0</v>
      </c>
      <c r="L184" s="46">
        <f>(Seattle!$F$23*10^3)/Seattle!$B$8</f>
        <v>0</v>
      </c>
      <c r="M184" s="46">
        <f>(Chicago!$F$23*10^3)/Chicago!$B$8</f>
        <v>0</v>
      </c>
      <c r="N184" s="46">
        <f>(Boulder!$F$23*10^3)/Boulder!$B$8</f>
        <v>0</v>
      </c>
      <c r="O184" s="46">
        <f>(Minneapolis!$F$23*10^3)/Minneapolis!$B$8</f>
        <v>0</v>
      </c>
      <c r="P184" s="46">
        <f>(Helena!$F$23*10^3)/Helena!$B$8</f>
        <v>0</v>
      </c>
      <c r="Q184" s="46">
        <f>(Duluth!$F$23*10^3)/Duluth!$B$8</f>
        <v>0</v>
      </c>
      <c r="R184" s="46">
        <f>(Fairbanks!$F$23*10^3)/Fairbanks!$B$8</f>
        <v>0</v>
      </c>
    </row>
    <row r="185" spans="1:18">
      <c r="A185" s="40"/>
      <c r="B185" s="41" t="s">
        <v>93</v>
      </c>
      <c r="C185" s="46">
        <f>(Miami!$F$24*10^3)/Miami!$B$8</f>
        <v>0</v>
      </c>
      <c r="D185" s="46">
        <f>(Houston!$F$24*10^3)/Houston!$B$8</f>
        <v>0</v>
      </c>
      <c r="E185" s="46">
        <f>(Phoenix!$F$24*10^3)/Phoenix!$B$8</f>
        <v>0</v>
      </c>
      <c r="F185" s="46">
        <f>(Atlanta!$F$24*10^3)/Atlanta!$B$8</f>
        <v>0</v>
      </c>
      <c r="G185" s="46">
        <f>(LosAngeles!$F$24*10^3)/LosAngeles!$B$8</f>
        <v>0</v>
      </c>
      <c r="H185" s="46">
        <f>(LasVegas!$F$24*10^3)/LasVegas!$B$8</f>
        <v>0</v>
      </c>
      <c r="I185" s="46">
        <f>(SanFrancisco!$F$24*10^3)/SanFrancisco!$B$8</f>
        <v>0</v>
      </c>
      <c r="J185" s="46">
        <f>(Baltimore!$F$24*10^3)/Baltimore!$B$8</f>
        <v>0</v>
      </c>
      <c r="K185" s="46">
        <f>(Albuquerque!$F$24*10^3)/Albuquerque!$B$8</f>
        <v>0</v>
      </c>
      <c r="L185" s="46">
        <f>(Seattle!$F$24*10^3)/Seattle!$B$8</f>
        <v>0</v>
      </c>
      <c r="M185" s="46">
        <f>(Chicago!$F$24*10^3)/Chicago!$B$8</f>
        <v>0</v>
      </c>
      <c r="N185" s="46">
        <f>(Boulder!$F$24*10^3)/Boulder!$B$8</f>
        <v>0</v>
      </c>
      <c r="O185" s="46">
        <f>(Minneapolis!$F$24*10^3)/Minneapolis!$B$8</f>
        <v>0</v>
      </c>
      <c r="P185" s="46">
        <f>(Helena!$F$24*10^3)/Helena!$B$8</f>
        <v>0</v>
      </c>
      <c r="Q185" s="46">
        <f>(Duluth!$F$24*10^3)/Duluth!$B$8</f>
        <v>0</v>
      </c>
      <c r="R185" s="46">
        <f>(Fairbanks!$F$24*10^3)/Fairbanks!$B$8</f>
        <v>0</v>
      </c>
    </row>
    <row r="186" spans="1:18">
      <c r="A186" s="40"/>
      <c r="B186" s="41" t="s">
        <v>94</v>
      </c>
      <c r="C186" s="46">
        <f>(Miami!$F$25*10^3)/Miami!$B$8</f>
        <v>0</v>
      </c>
      <c r="D186" s="46">
        <f>(Houston!$F$25*10^3)/Houston!$B$8</f>
        <v>0</v>
      </c>
      <c r="E186" s="46">
        <f>(Phoenix!$F$25*10^3)/Phoenix!$B$8</f>
        <v>0</v>
      </c>
      <c r="F186" s="46">
        <f>(Atlanta!$F$25*10^3)/Atlanta!$B$8</f>
        <v>0</v>
      </c>
      <c r="G186" s="46">
        <f>(LosAngeles!$F$25*10^3)/LosAngeles!$B$8</f>
        <v>0</v>
      </c>
      <c r="H186" s="46">
        <f>(LasVegas!$F$25*10^3)/LasVegas!$B$8</f>
        <v>0</v>
      </c>
      <c r="I186" s="46">
        <f>(SanFrancisco!$F$25*10^3)/SanFrancisco!$B$8</f>
        <v>0</v>
      </c>
      <c r="J186" s="46">
        <f>(Baltimore!$F$25*10^3)/Baltimore!$B$8</f>
        <v>0</v>
      </c>
      <c r="K186" s="46">
        <f>(Albuquerque!$F$25*10^3)/Albuquerque!$B$8</f>
        <v>0</v>
      </c>
      <c r="L186" s="46">
        <f>(Seattle!$F$25*10^3)/Seattle!$B$8</f>
        <v>0</v>
      </c>
      <c r="M186" s="46">
        <f>(Chicago!$F$25*10^3)/Chicago!$B$8</f>
        <v>0</v>
      </c>
      <c r="N186" s="46">
        <f>(Boulder!$F$25*10^3)/Boulder!$B$8</f>
        <v>0</v>
      </c>
      <c r="O186" s="46">
        <f>(Minneapolis!$F$25*10^3)/Minneapolis!$B$8</f>
        <v>0</v>
      </c>
      <c r="P186" s="46">
        <f>(Helena!$F$25*10^3)/Helena!$B$8</f>
        <v>0</v>
      </c>
      <c r="Q186" s="46">
        <f>(Duluth!$F$25*10^3)/Duluth!$B$8</f>
        <v>0</v>
      </c>
      <c r="R186" s="46">
        <f>(Fairbanks!$F$25*10^3)/Fairbanks!$B$8</f>
        <v>0</v>
      </c>
    </row>
    <row r="187" spans="1:18">
      <c r="A187" s="40"/>
      <c r="B187" s="41" t="s">
        <v>95</v>
      </c>
      <c r="C187" s="46">
        <f>(Miami!$F$26*10^3)/Miami!$B$8</f>
        <v>0</v>
      </c>
      <c r="D187" s="46">
        <f>(Houston!$F$26*10^3)/Houston!$B$8</f>
        <v>0</v>
      </c>
      <c r="E187" s="46">
        <f>(Phoenix!$F$26*10^3)/Phoenix!$B$8</f>
        <v>0</v>
      </c>
      <c r="F187" s="46">
        <f>(Atlanta!$F$26*10^3)/Atlanta!$B$8</f>
        <v>0</v>
      </c>
      <c r="G187" s="46">
        <f>(LosAngeles!$F$26*10^3)/LosAngeles!$B$8</f>
        <v>0</v>
      </c>
      <c r="H187" s="46">
        <f>(LasVegas!$F$26*10^3)/LasVegas!$B$8</f>
        <v>0</v>
      </c>
      <c r="I187" s="46">
        <f>(SanFrancisco!$F$26*10^3)/SanFrancisco!$B$8</f>
        <v>0</v>
      </c>
      <c r="J187" s="46">
        <f>(Baltimore!$F$26*10^3)/Baltimore!$B$8</f>
        <v>0</v>
      </c>
      <c r="K187" s="46">
        <f>(Albuquerque!$F$26*10^3)/Albuquerque!$B$8</f>
        <v>0</v>
      </c>
      <c r="L187" s="46">
        <f>(Seattle!$F$26*10^3)/Seattle!$B$8</f>
        <v>0</v>
      </c>
      <c r="M187" s="46">
        <f>(Chicago!$F$26*10^3)/Chicago!$B$8</f>
        <v>0</v>
      </c>
      <c r="N187" s="46">
        <f>(Boulder!$F$26*10^3)/Boulder!$B$8</f>
        <v>0</v>
      </c>
      <c r="O187" s="46">
        <f>(Minneapolis!$F$26*10^3)/Minneapolis!$B$8</f>
        <v>0</v>
      </c>
      <c r="P187" s="46">
        <f>(Helena!$F$26*10^3)/Helena!$B$8</f>
        <v>0</v>
      </c>
      <c r="Q187" s="46">
        <f>(Duluth!$F$26*10^3)/Duluth!$B$8</f>
        <v>0</v>
      </c>
      <c r="R187" s="46">
        <f>(Fairbanks!$F$26*10^3)/Fairbanks!$B$8</f>
        <v>0</v>
      </c>
    </row>
    <row r="188" spans="1:18">
      <c r="A188" s="40"/>
      <c r="B188" s="41" t="s">
        <v>96</v>
      </c>
      <c r="C188" s="46">
        <f>(Miami!$F$28*10^3)/Miami!$B$8</f>
        <v>0</v>
      </c>
      <c r="D188" s="46">
        <f>(Houston!$F$28*10^3)/Houston!$B$8</f>
        <v>0</v>
      </c>
      <c r="E188" s="46">
        <f>(Phoenix!$F$28*10^3)/Phoenix!$B$8</f>
        <v>0</v>
      </c>
      <c r="F188" s="46">
        <f>(Atlanta!$F$28*10^3)/Atlanta!$B$8</f>
        <v>0</v>
      </c>
      <c r="G188" s="46">
        <f>(LosAngeles!$F$28*10^3)/LosAngeles!$B$8</f>
        <v>0</v>
      </c>
      <c r="H188" s="46">
        <f>(LasVegas!$F$28*10^3)/LasVegas!$B$8</f>
        <v>0</v>
      </c>
      <c r="I188" s="46">
        <f>(SanFrancisco!$F$28*10^3)/SanFrancisco!$B$8</f>
        <v>0</v>
      </c>
      <c r="J188" s="46">
        <f>(Baltimore!$F$28*10^3)/Baltimore!$B$8</f>
        <v>0</v>
      </c>
      <c r="K188" s="46">
        <f>(Albuquerque!$F$28*10^3)/Albuquerque!$B$8</f>
        <v>0</v>
      </c>
      <c r="L188" s="46">
        <f>(Seattle!$F$28*10^3)/Seattle!$B$8</f>
        <v>0</v>
      </c>
      <c r="M188" s="46">
        <f>(Chicago!$F$28*10^3)/Chicago!$B$8</f>
        <v>0</v>
      </c>
      <c r="N188" s="46">
        <f>(Boulder!$F$28*10^3)/Boulder!$B$8</f>
        <v>0</v>
      </c>
      <c r="O188" s="46">
        <f>(Minneapolis!$F$28*10^3)/Minneapolis!$B$8</f>
        <v>0</v>
      </c>
      <c r="P188" s="46">
        <f>(Helena!$F$28*10^3)/Helena!$B$8</f>
        <v>0</v>
      </c>
      <c r="Q188" s="46">
        <f>(Duluth!$F$28*10^3)/Duluth!$B$8</f>
        <v>0</v>
      </c>
      <c r="R188" s="46">
        <f>(Fairbanks!$F$28*10^3)/Fairbanks!$B$8</f>
        <v>0</v>
      </c>
    </row>
    <row r="189" spans="1:18">
      <c r="A189" s="40"/>
      <c r="B189" s="38" t="s">
        <v>226</v>
      </c>
      <c r="C189" s="46">
        <f>(Miami!$B$2*10^3)/Miami!$B$8</f>
        <v>8251.7431350606876</v>
      </c>
      <c r="D189" s="46">
        <f>(Houston!$B$2*10^3)/Houston!$B$8</f>
        <v>8313.4199879486951</v>
      </c>
      <c r="E189" s="46">
        <f>(Phoenix!$B$2*10^3)/Phoenix!$B$8</f>
        <v>8046.5696823620556</v>
      </c>
      <c r="F189" s="46">
        <f>(Atlanta!$B$2*10^3)/Atlanta!$B$8</f>
        <v>8367.9951794783501</v>
      </c>
      <c r="G189" s="46">
        <f>(LosAngeles!$B$2*10^3)/LosAngeles!$B$8</f>
        <v>7291.9428423861582</v>
      </c>
      <c r="H189" s="46">
        <f>(LasVegas!$B$2*10^3)/LasVegas!$B$8</f>
        <v>7984.7206679865712</v>
      </c>
      <c r="I189" s="46">
        <f>(SanFrancisco!$B$2*10^3)/SanFrancisco!$B$8</f>
        <v>7615.8216406989759</v>
      </c>
      <c r="J189" s="46">
        <f>(Baltimore!$B$2*10^3)/Baltimore!$B$8</f>
        <v>9036.1539123698021</v>
      </c>
      <c r="K189" s="46">
        <f>(Albuquerque!$B$2*10^3)/Albuquerque!$B$8</f>
        <v>8279.0737711973834</v>
      </c>
      <c r="L189" s="46">
        <f>(Seattle!$B$2*10^3)/Seattle!$B$8</f>
        <v>8383.5757940948606</v>
      </c>
      <c r="M189" s="46">
        <f>(Chicago!$B$2*10^3)/Chicago!$B$8</f>
        <v>9637.9874322114138</v>
      </c>
      <c r="N189" s="46">
        <f>(Boulder!$B$2*10^3)/Boulder!$B$8</f>
        <v>8789.7908237927168</v>
      </c>
      <c r="O189" s="46">
        <f>(Minneapolis!$B$2*10^3)/Minneapolis!$B$8</f>
        <v>10410.992510975295</v>
      </c>
      <c r="P189" s="46">
        <f>(Helena!$B$2*10^3)/Helena!$B$8</f>
        <v>9611.4315227683564</v>
      </c>
      <c r="Q189" s="46">
        <f>(Duluth!$B$2*10^3)/Duluth!$B$8</f>
        <v>11045.493673065335</v>
      </c>
      <c r="R189" s="46">
        <f>(Fairbanks!$B$2*10^3)/Fairbanks!$B$8</f>
        <v>13384.522682275974</v>
      </c>
    </row>
    <row r="190" spans="1:18">
      <c r="A190" s="65" t="s">
        <v>293</v>
      </c>
      <c r="B190" s="66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1:18">
      <c r="A191" s="68"/>
      <c r="B191" s="65" t="s">
        <v>294</v>
      </c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spans="1:18">
      <c r="A192" s="68"/>
      <c r="B192" s="71" t="s">
        <v>295</v>
      </c>
      <c r="C192" s="72">
        <f>Miami!$C102*10^(-3)</f>
        <v>43.547173999999998</v>
      </c>
      <c r="D192" s="72">
        <f>Houston!$C102*10^(-3)</f>
        <v>41.280574000000001</v>
      </c>
      <c r="E192" s="72">
        <f>Phoenix!$C102*10^(-3)</f>
        <v>31.821831</v>
      </c>
      <c r="F192" s="72">
        <f>Atlanta!$C102*10^(-3)</f>
        <v>28.591741000000003</v>
      </c>
      <c r="G192" s="72">
        <f>LosAngeles!$C102*10^(-3)</f>
        <v>33.676023000000001</v>
      </c>
      <c r="H192" s="72">
        <f>LasVegas!$C102*10^(-3)</f>
        <v>28.658186000000001</v>
      </c>
      <c r="I192" s="72">
        <f>SanFrancisco!$C102*10^(-3)</f>
        <v>28.450739000000002</v>
      </c>
      <c r="J192" s="72">
        <f>Baltimore!$C102*10^(-3)</f>
        <v>28.663917000000001</v>
      </c>
      <c r="K192" s="72">
        <f>Albuquerque!$C102*10^(-3)</f>
        <v>28.695827000000001</v>
      </c>
      <c r="L192" s="72">
        <f>Seattle!$C102*10^(-3)</f>
        <v>28.476218000000003</v>
      </c>
      <c r="M192" s="72">
        <f>Chicago!$C102*10^(-3)</f>
        <v>28.543538000000002</v>
      </c>
      <c r="N192" s="72">
        <f>Boulder!$C102*10^(-3)</f>
        <v>28.751709999999999</v>
      </c>
      <c r="O192" s="72">
        <f>Minneapolis!$C102*10^(-3)</f>
        <v>28.548202000000003</v>
      </c>
      <c r="P192" s="72">
        <f>Helena!$C102*10^(-3)</f>
        <v>28.656205999999997</v>
      </c>
      <c r="Q192" s="72">
        <f>Duluth!$C102*10^(-3)</f>
        <v>28.494319000000001</v>
      </c>
      <c r="R192" s="72">
        <f>Fairbanks!$C102*10^(-3)</f>
        <v>29.128575000000001</v>
      </c>
    </row>
    <row r="193" spans="1:18">
      <c r="A193" s="68"/>
      <c r="B193" s="71" t="s">
        <v>296</v>
      </c>
      <c r="C193" s="72">
        <f>Miami!$C103*10^(-3)</f>
        <v>44.230089999999997</v>
      </c>
      <c r="D193" s="72">
        <f>Houston!$C103*10^(-3)</f>
        <v>37.799661999999998</v>
      </c>
      <c r="E193" s="72">
        <f>Phoenix!$C103*10^(-3)</f>
        <v>33.580010000000001</v>
      </c>
      <c r="F193" s="72">
        <f>Atlanta!$C103*10^(-3)</f>
        <v>28.674663000000002</v>
      </c>
      <c r="G193" s="72">
        <f>LosAngeles!$C103*10^(-3)</f>
        <v>34.144615999999999</v>
      </c>
      <c r="H193" s="72">
        <f>LasVegas!$C103*10^(-3)</f>
        <v>28.676382</v>
      </c>
      <c r="I193" s="72">
        <f>SanFrancisco!$C103*10^(-3)</f>
        <v>28.491658999999999</v>
      </c>
      <c r="J193" s="72">
        <f>Baltimore!$C103*10^(-3)</f>
        <v>28.556166000000001</v>
      </c>
      <c r="K193" s="72">
        <f>Albuquerque!$C103*10^(-3)</f>
        <v>28.719905999999998</v>
      </c>
      <c r="L193" s="72">
        <f>Seattle!$C103*10^(-3)</f>
        <v>28.510514000000001</v>
      </c>
      <c r="M193" s="72">
        <f>Chicago!$C103*10^(-3)</f>
        <v>28.555182000000002</v>
      </c>
      <c r="N193" s="72">
        <f>Boulder!$C103*10^(-3)</f>
        <v>28.680672999999999</v>
      </c>
      <c r="O193" s="72">
        <f>Minneapolis!$C103*10^(-3)</f>
        <v>28.543102000000001</v>
      </c>
      <c r="P193" s="72">
        <f>Helena!$C103*10^(-3)</f>
        <v>28.712304</v>
      </c>
      <c r="Q193" s="72">
        <f>Duluth!$C103*10^(-3)</f>
        <v>28.510393000000001</v>
      </c>
      <c r="R193" s="72">
        <f>Fairbanks!$C103*10^(-3)</f>
        <v>28.372088999999999</v>
      </c>
    </row>
    <row r="194" spans="1:18">
      <c r="A194" s="68"/>
      <c r="B194" s="73" t="s">
        <v>297</v>
      </c>
      <c r="C194" s="72">
        <f>Miami!$C104*10^(-3)</f>
        <v>44.328968000000003</v>
      </c>
      <c r="D194" s="72">
        <f>Houston!$C104*10^(-3)</f>
        <v>40.629858999999996</v>
      </c>
      <c r="E194" s="72">
        <f>Phoenix!$C104*10^(-3)</f>
        <v>39.054699999999997</v>
      </c>
      <c r="F194" s="72">
        <f>Atlanta!$C104*10^(-3)</f>
        <v>31.905598999999999</v>
      </c>
      <c r="G194" s="72">
        <f>LosAngeles!$C104*10^(-3)</f>
        <v>33.406849000000001</v>
      </c>
      <c r="H194" s="72">
        <f>LasVegas!$C104*10^(-3)</f>
        <v>31.489515000000001</v>
      </c>
      <c r="I194" s="72">
        <f>SanFrancisco!$C104*10^(-3)</f>
        <v>28.465332999999998</v>
      </c>
      <c r="J194" s="72">
        <f>Baltimore!$C104*10^(-3)</f>
        <v>34.088245000000001</v>
      </c>
      <c r="K194" s="72">
        <f>Albuquerque!$C104*10^(-3)</f>
        <v>28.736584000000001</v>
      </c>
      <c r="L194" s="72">
        <f>Seattle!$C104*10^(-3)</f>
        <v>28.517307000000002</v>
      </c>
      <c r="M194" s="72">
        <f>Chicago!$C104*10^(-3)</f>
        <v>28.607367</v>
      </c>
      <c r="N194" s="72">
        <f>Boulder!$C104*10^(-3)</f>
        <v>30.960859000000003</v>
      </c>
      <c r="O194" s="72">
        <f>Minneapolis!$C104*10^(-3)</f>
        <v>28.574004000000002</v>
      </c>
      <c r="P194" s="72">
        <f>Helena!$C104*10^(-3)</f>
        <v>28.686291000000001</v>
      </c>
      <c r="Q194" s="72">
        <f>Duluth!$C104*10^(-3)</f>
        <v>28.514913</v>
      </c>
      <c r="R194" s="72">
        <f>Fairbanks!$C104*10^(-3)</f>
        <v>28.393087000000001</v>
      </c>
    </row>
    <row r="195" spans="1:18">
      <c r="A195" s="68"/>
      <c r="B195" s="73" t="s">
        <v>298</v>
      </c>
      <c r="C195" s="72">
        <f>Miami!$C105*10^(-3)</f>
        <v>44.927858999999998</v>
      </c>
      <c r="D195" s="72">
        <f>Houston!$C105*10^(-3)</f>
        <v>44.911355000000007</v>
      </c>
      <c r="E195" s="72">
        <f>Phoenix!$C105*10^(-3)</f>
        <v>40.850254999999997</v>
      </c>
      <c r="F195" s="72">
        <f>Atlanta!$C105*10^(-3)</f>
        <v>37.954397</v>
      </c>
      <c r="G195" s="72">
        <f>LosAngeles!$C105*10^(-3)</f>
        <v>34.063299000000001</v>
      </c>
      <c r="H195" s="72">
        <f>LasVegas!$C105*10^(-3)</f>
        <v>38.498702999999999</v>
      </c>
      <c r="I195" s="72">
        <f>SanFrancisco!$C105*10^(-3)</f>
        <v>29.440607</v>
      </c>
      <c r="J195" s="72">
        <f>Baltimore!$C105*10^(-3)</f>
        <v>33.504813999999996</v>
      </c>
      <c r="K195" s="72">
        <f>Albuquerque!$C105*10^(-3)</f>
        <v>34.452584999999999</v>
      </c>
      <c r="L195" s="72">
        <f>Seattle!$C105*10^(-3)</f>
        <v>28.526415</v>
      </c>
      <c r="M195" s="72">
        <f>Chicago!$C105*10^(-3)</f>
        <v>29.661536999999999</v>
      </c>
      <c r="N195" s="72">
        <f>Boulder!$C105*10^(-3)</f>
        <v>32.301328000000005</v>
      </c>
      <c r="O195" s="72">
        <f>Minneapolis!$C105*10^(-3)</f>
        <v>30.273959999999999</v>
      </c>
      <c r="P195" s="72">
        <f>Helena!$C105*10^(-3)</f>
        <v>28.684137</v>
      </c>
      <c r="Q195" s="72">
        <f>Duluth!$C105*10^(-3)</f>
        <v>28.537451000000001</v>
      </c>
      <c r="R195" s="72">
        <f>Fairbanks!$C105*10^(-3)</f>
        <v>28.390923999999998</v>
      </c>
    </row>
    <row r="196" spans="1:18">
      <c r="A196" s="68"/>
      <c r="B196" s="73" t="s">
        <v>292</v>
      </c>
      <c r="C196" s="72">
        <f>Miami!$C106*10^(-3)</f>
        <v>49.089722000000002</v>
      </c>
      <c r="D196" s="72">
        <f>Houston!$C106*10^(-3)</f>
        <v>49.074674000000002</v>
      </c>
      <c r="E196" s="72">
        <f>Phoenix!$C106*10^(-3)</f>
        <v>47.696247000000007</v>
      </c>
      <c r="F196" s="72">
        <f>Atlanta!$C106*10^(-3)</f>
        <v>43.385885000000002</v>
      </c>
      <c r="G196" s="72">
        <f>LosAngeles!$C106*10^(-3)</f>
        <v>34.942656000000007</v>
      </c>
      <c r="H196" s="72">
        <f>LasVegas!$C106*10^(-3)</f>
        <v>42.23124</v>
      </c>
      <c r="I196" s="72">
        <f>SanFrancisco!$C106*10^(-3)</f>
        <v>31.364834999999999</v>
      </c>
      <c r="J196" s="72">
        <f>Baltimore!$C106*10^(-3)</f>
        <v>41.266933999999999</v>
      </c>
      <c r="K196" s="72">
        <f>Albuquerque!$C106*10^(-3)</f>
        <v>36.623355000000004</v>
      </c>
      <c r="L196" s="72">
        <f>Seattle!$C106*10^(-3)</f>
        <v>30.927347000000001</v>
      </c>
      <c r="M196" s="72">
        <f>Chicago!$C106*10^(-3)</f>
        <v>40.601407000000002</v>
      </c>
      <c r="N196" s="72">
        <f>Boulder!$C106*10^(-3)</f>
        <v>35.538170000000001</v>
      </c>
      <c r="O196" s="72">
        <f>Minneapolis!$C106*10^(-3)</f>
        <v>47.475036000000003</v>
      </c>
      <c r="P196" s="72">
        <f>Helena!$C106*10^(-3)</f>
        <v>32.221631000000002</v>
      </c>
      <c r="Q196" s="72">
        <f>Duluth!$C106*10^(-3)</f>
        <v>30.404461000000001</v>
      </c>
      <c r="R196" s="72">
        <f>Fairbanks!$C106*10^(-3)</f>
        <v>28.757550999999999</v>
      </c>
    </row>
    <row r="197" spans="1:18">
      <c r="A197" s="68"/>
      <c r="B197" s="73" t="s">
        <v>299</v>
      </c>
      <c r="C197" s="72">
        <f>Miami!$C107*10^(-3)</f>
        <v>52.022669</v>
      </c>
      <c r="D197" s="72">
        <f>Houston!$C107*10^(-3)</f>
        <v>48.783917000000002</v>
      </c>
      <c r="E197" s="72">
        <f>Phoenix!$C107*10^(-3)</f>
        <v>54.057694000000005</v>
      </c>
      <c r="F197" s="72">
        <f>Atlanta!$C107*10^(-3)</f>
        <v>46.767344999999999</v>
      </c>
      <c r="G197" s="72">
        <f>LosAngeles!$C107*10^(-3)</f>
        <v>33.713696000000006</v>
      </c>
      <c r="H197" s="72">
        <f>LasVegas!$C107*10^(-3)</f>
        <v>48.556415999999999</v>
      </c>
      <c r="I197" s="72">
        <f>SanFrancisco!$C107*10^(-3)</f>
        <v>33.808154000000002</v>
      </c>
      <c r="J197" s="72">
        <f>Baltimore!$C107*10^(-3)</f>
        <v>50.005588000000003</v>
      </c>
      <c r="K197" s="72">
        <f>Albuquerque!$C107*10^(-3)</f>
        <v>40.335544999999996</v>
      </c>
      <c r="L197" s="72">
        <f>Seattle!$C107*10^(-3)</f>
        <v>34.803809999999999</v>
      </c>
      <c r="M197" s="72">
        <f>Chicago!$C107*10^(-3)</f>
        <v>49.943964999999999</v>
      </c>
      <c r="N197" s="72">
        <f>Boulder!$C107*10^(-3)</f>
        <v>39.679260999999997</v>
      </c>
      <c r="O197" s="72">
        <f>Minneapolis!$C107*10^(-3)</f>
        <v>47.964983000000004</v>
      </c>
      <c r="P197" s="72">
        <f>Helena!$C107*10^(-3)</f>
        <v>39.585155</v>
      </c>
      <c r="Q197" s="72">
        <f>Duluth!$C107*10^(-3)</f>
        <v>38.433222000000001</v>
      </c>
      <c r="R197" s="72">
        <f>Fairbanks!$C107*10^(-3)</f>
        <v>33.253872000000001</v>
      </c>
    </row>
    <row r="198" spans="1:18">
      <c r="A198" s="68"/>
      <c r="B198" s="73" t="s">
        <v>300</v>
      </c>
      <c r="C198" s="72">
        <f>Miami!$C108*10^(-3)</f>
        <v>51.259791</v>
      </c>
      <c r="D198" s="72">
        <f>Houston!$C108*10^(-3)</f>
        <v>53.072690000000001</v>
      </c>
      <c r="E198" s="72">
        <f>Phoenix!$C108*10^(-3)</f>
        <v>53.55885</v>
      </c>
      <c r="F198" s="72">
        <f>Atlanta!$C108*10^(-3)</f>
        <v>50.660269999999997</v>
      </c>
      <c r="G198" s="72">
        <f>LosAngeles!$C108*10^(-3)</f>
        <v>36.612439000000002</v>
      </c>
      <c r="H198" s="72">
        <f>LasVegas!$C108*10^(-3)</f>
        <v>48.039157000000003</v>
      </c>
      <c r="I198" s="72">
        <f>SanFrancisco!$C108*10^(-3)</f>
        <v>37.804799000000003</v>
      </c>
      <c r="J198" s="72">
        <f>Baltimore!$C108*10^(-3)</f>
        <v>53.913553999999998</v>
      </c>
      <c r="K198" s="72">
        <f>Albuquerque!$C108*10^(-3)</f>
        <v>41.072952000000001</v>
      </c>
      <c r="L198" s="72">
        <f>Seattle!$C108*10^(-3)</f>
        <v>35.906493000000005</v>
      </c>
      <c r="M198" s="72">
        <f>Chicago!$C108*10^(-3)</f>
        <v>51.319718000000002</v>
      </c>
      <c r="N198" s="72">
        <f>Boulder!$C108*10^(-3)</f>
        <v>40.854620000000004</v>
      </c>
      <c r="O198" s="72">
        <f>Minneapolis!$C108*10^(-3)</f>
        <v>48.954123000000003</v>
      </c>
      <c r="P198" s="72">
        <f>Helena!$C108*10^(-3)</f>
        <v>39.333266999999999</v>
      </c>
      <c r="Q198" s="72">
        <f>Duluth!$C108*10^(-3)</f>
        <v>43.966584000000005</v>
      </c>
      <c r="R198" s="72">
        <f>Fairbanks!$C108*10^(-3)</f>
        <v>34.654682999999999</v>
      </c>
    </row>
    <row r="199" spans="1:18">
      <c r="A199" s="68"/>
      <c r="B199" s="73" t="s">
        <v>301</v>
      </c>
      <c r="C199" s="72">
        <f>Miami!$C109*10^(-3)</f>
        <v>50.562038999999999</v>
      </c>
      <c r="D199" s="72">
        <f>Houston!$C109*10^(-3)</f>
        <v>52.750706000000001</v>
      </c>
      <c r="E199" s="72">
        <f>Phoenix!$C109*10^(-3)</f>
        <v>53.835923000000001</v>
      </c>
      <c r="F199" s="72">
        <f>Atlanta!$C109*10^(-3)</f>
        <v>48.942171999999999</v>
      </c>
      <c r="G199" s="72">
        <f>LosAngeles!$C109*10^(-3)</f>
        <v>39.526095999999995</v>
      </c>
      <c r="H199" s="72">
        <f>LasVegas!$C109*10^(-3)</f>
        <v>47.411835000000004</v>
      </c>
      <c r="I199" s="72">
        <f>SanFrancisco!$C109*10^(-3)</f>
        <v>35.395282000000002</v>
      </c>
      <c r="J199" s="72">
        <f>Baltimore!$C109*10^(-3)</f>
        <v>52.259855999999999</v>
      </c>
      <c r="K199" s="72">
        <f>Albuquerque!$C109*10^(-3)</f>
        <v>40.285544999999999</v>
      </c>
      <c r="L199" s="72">
        <f>Seattle!$C109*10^(-3)</f>
        <v>34.592182999999999</v>
      </c>
      <c r="M199" s="72">
        <f>Chicago!$C109*10^(-3)</f>
        <v>49.329416999999999</v>
      </c>
      <c r="N199" s="72">
        <f>Boulder!$C109*10^(-3)</f>
        <v>41.062355000000004</v>
      </c>
      <c r="O199" s="72">
        <f>Minneapolis!$C109*10^(-3)</f>
        <v>48.330722999999999</v>
      </c>
      <c r="P199" s="72">
        <f>Helena!$C109*10^(-3)</f>
        <v>38.237427000000004</v>
      </c>
      <c r="Q199" s="72">
        <f>Duluth!$C109*10^(-3)</f>
        <v>41.841605000000001</v>
      </c>
      <c r="R199" s="72">
        <f>Fairbanks!$C109*10^(-3)</f>
        <v>32.545006000000001</v>
      </c>
    </row>
    <row r="200" spans="1:18">
      <c r="A200" s="68"/>
      <c r="B200" s="73" t="s">
        <v>302</v>
      </c>
      <c r="C200" s="72">
        <f>Miami!$C110*10^(-3)</f>
        <v>49.212029999999999</v>
      </c>
      <c r="D200" s="72">
        <f>Houston!$C110*10^(-3)</f>
        <v>51.747939000000002</v>
      </c>
      <c r="E200" s="72">
        <f>Phoenix!$C110*10^(-3)</f>
        <v>48.710467000000001</v>
      </c>
      <c r="F200" s="72">
        <f>Atlanta!$C110*10^(-3)</f>
        <v>44.633907000000001</v>
      </c>
      <c r="G200" s="72">
        <f>LosAngeles!$C110*10^(-3)</f>
        <v>40.398415999999997</v>
      </c>
      <c r="H200" s="72">
        <f>LasVegas!$C110*10^(-3)</f>
        <v>45.886620000000001</v>
      </c>
      <c r="I200" s="72">
        <f>SanFrancisco!$C110*10^(-3)</f>
        <v>37.694396999999995</v>
      </c>
      <c r="J200" s="72">
        <f>Baltimore!$C110*10^(-3)</f>
        <v>43.747739000000003</v>
      </c>
      <c r="K200" s="72">
        <f>Albuquerque!$C110*10^(-3)</f>
        <v>36.556610999999997</v>
      </c>
      <c r="L200" s="72">
        <f>Seattle!$C110*10^(-3)</f>
        <v>40.979123000000001</v>
      </c>
      <c r="M200" s="72">
        <f>Chicago!$C110*10^(-3)</f>
        <v>43.647499000000003</v>
      </c>
      <c r="N200" s="72">
        <f>Boulder!$C110*10^(-3)</f>
        <v>37.069694000000005</v>
      </c>
      <c r="O200" s="72">
        <f>Minneapolis!$C110*10^(-3)</f>
        <v>39.022835000000001</v>
      </c>
      <c r="P200" s="72">
        <f>Helena!$C110*10^(-3)</f>
        <v>36.042208000000002</v>
      </c>
      <c r="Q200" s="72">
        <f>Duluth!$C110*10^(-3)</f>
        <v>34.093819000000003</v>
      </c>
      <c r="R200" s="72">
        <f>Fairbanks!$C110*10^(-3)</f>
        <v>28.427161999999999</v>
      </c>
    </row>
    <row r="201" spans="1:18">
      <c r="A201" s="68"/>
      <c r="B201" s="73" t="s">
        <v>303</v>
      </c>
      <c r="C201" s="72">
        <f>Miami!$C111*10^(-3)</f>
        <v>48.456021999999997</v>
      </c>
      <c r="D201" s="72">
        <f>Houston!$C111*10^(-3)</f>
        <v>46.675890000000003</v>
      </c>
      <c r="E201" s="72">
        <f>Phoenix!$C111*10^(-3)</f>
        <v>40.618181</v>
      </c>
      <c r="F201" s="72">
        <f>Atlanta!$C111*10^(-3)</f>
        <v>40.415126999999998</v>
      </c>
      <c r="G201" s="72">
        <f>LosAngeles!$C111*10^(-3)</f>
        <v>37.271078000000003</v>
      </c>
      <c r="H201" s="72">
        <f>LasVegas!$C111*10^(-3)</f>
        <v>39.471857999999997</v>
      </c>
      <c r="I201" s="72">
        <f>SanFrancisco!$C111*10^(-3)</f>
        <v>31.406036</v>
      </c>
      <c r="J201" s="72">
        <f>Baltimore!$C111*10^(-3)</f>
        <v>40.764465999999999</v>
      </c>
      <c r="K201" s="72">
        <f>Albuquerque!$C111*10^(-3)</f>
        <v>33.797853000000003</v>
      </c>
      <c r="L201" s="72">
        <f>Seattle!$C111*10^(-3)</f>
        <v>28.558590000000002</v>
      </c>
      <c r="M201" s="72">
        <f>Chicago!$C111*10^(-3)</f>
        <v>36.019305000000003</v>
      </c>
      <c r="N201" s="72">
        <f>Boulder!$C111*10^(-3)</f>
        <v>34.386696000000008</v>
      </c>
      <c r="O201" s="72">
        <f>Minneapolis!$C111*10^(-3)</f>
        <v>35.697634000000001</v>
      </c>
      <c r="P201" s="72">
        <f>Helena!$C111*10^(-3)</f>
        <v>30.086549999999999</v>
      </c>
      <c r="Q201" s="72">
        <f>Duluth!$C111*10^(-3)</f>
        <v>32.050483</v>
      </c>
      <c r="R201" s="72">
        <f>Fairbanks!$C111*10^(-3)</f>
        <v>28.408571999999999</v>
      </c>
    </row>
    <row r="202" spans="1:18">
      <c r="A202" s="68"/>
      <c r="B202" s="73" t="s">
        <v>304</v>
      </c>
      <c r="C202" s="72">
        <f>Miami!$C112*10^(-3)</f>
        <v>45.933064000000002</v>
      </c>
      <c r="D202" s="72">
        <f>Houston!$C112*10^(-3)</f>
        <v>43.242440000000002</v>
      </c>
      <c r="E202" s="72">
        <f>Phoenix!$C112*10^(-3)</f>
        <v>38.234785000000002</v>
      </c>
      <c r="F202" s="72">
        <f>Atlanta!$C112*10^(-3)</f>
        <v>30.896986000000002</v>
      </c>
      <c r="G202" s="72">
        <f>LosAngeles!$C112*10^(-3)</f>
        <v>34.703082999999999</v>
      </c>
      <c r="H202" s="72">
        <f>LasVegas!$C112*10^(-3)</f>
        <v>29.523384</v>
      </c>
      <c r="I202" s="72">
        <f>SanFrancisco!$C112*10^(-3)</f>
        <v>28.483832</v>
      </c>
      <c r="J202" s="72">
        <f>Baltimore!$C112*10^(-3)</f>
        <v>37.525942000000001</v>
      </c>
      <c r="K202" s="72">
        <f>Albuquerque!$C112*10^(-3)</f>
        <v>28.740223999999998</v>
      </c>
      <c r="L202" s="72">
        <f>Seattle!$C112*10^(-3)</f>
        <v>28.564371000000001</v>
      </c>
      <c r="M202" s="72">
        <f>Chicago!$C112*10^(-3)</f>
        <v>35.910257000000001</v>
      </c>
      <c r="N202" s="72">
        <f>Boulder!$C112*10^(-3)</f>
        <v>28.861575000000002</v>
      </c>
      <c r="O202" s="72">
        <f>Minneapolis!$C112*10^(-3)</f>
        <v>28.658383999999998</v>
      </c>
      <c r="P202" s="72">
        <f>Helena!$C112*10^(-3)</f>
        <v>28.702925</v>
      </c>
      <c r="Q202" s="72">
        <f>Duluth!$C112*10^(-3)</f>
        <v>28.573898000000003</v>
      </c>
      <c r="R202" s="72">
        <f>Fairbanks!$C112*10^(-3)</f>
        <v>28.388390999999999</v>
      </c>
    </row>
    <row r="203" spans="1:18">
      <c r="A203" s="68"/>
      <c r="B203" s="73" t="s">
        <v>305</v>
      </c>
      <c r="C203" s="72">
        <f>Miami!$C113*10^(-3)</f>
        <v>41.883659000000002</v>
      </c>
      <c r="D203" s="72">
        <f>Houston!$C113*10^(-3)</f>
        <v>42.880792</v>
      </c>
      <c r="E203" s="72">
        <f>Phoenix!$C113*10^(-3)</f>
        <v>30.927959000000001</v>
      </c>
      <c r="F203" s="72">
        <f>Atlanta!$C113*10^(-3)</f>
        <v>28.709209999999999</v>
      </c>
      <c r="G203" s="72">
        <f>LosAngeles!$C113*10^(-3)</f>
        <v>34.502918000000001</v>
      </c>
      <c r="H203" s="72">
        <f>LasVegas!$C113*10^(-3)</f>
        <v>29.12125</v>
      </c>
      <c r="I203" s="72">
        <f>SanFrancisco!$C113*10^(-3)</f>
        <v>28.447469000000002</v>
      </c>
      <c r="J203" s="72">
        <f>Baltimore!$C113*10^(-3)</f>
        <v>28.538199000000002</v>
      </c>
      <c r="K203" s="72">
        <f>Albuquerque!$C113*10^(-3)</f>
        <v>28.674512</v>
      </c>
      <c r="L203" s="72">
        <f>Seattle!$C113*10^(-3)</f>
        <v>28.487985000000002</v>
      </c>
      <c r="M203" s="72">
        <f>Chicago!$C113*10^(-3)</f>
        <v>28.559086000000001</v>
      </c>
      <c r="N203" s="72">
        <f>Boulder!$C113*10^(-3)</f>
        <v>28.653792000000003</v>
      </c>
      <c r="O203" s="72">
        <f>Minneapolis!$C113*10^(-3)</f>
        <v>28.538219000000002</v>
      </c>
      <c r="P203" s="72">
        <f>Helena!$C113*10^(-3)</f>
        <v>28.655597000000004</v>
      </c>
      <c r="Q203" s="72">
        <f>Duluth!$C113*10^(-3)</f>
        <v>28.503778000000001</v>
      </c>
      <c r="R203" s="72">
        <f>Fairbanks!$C113*10^(-3)</f>
        <v>29.383119999999998</v>
      </c>
    </row>
    <row r="204" spans="1:18">
      <c r="A204" s="68"/>
      <c r="B204" s="73" t="s">
        <v>306</v>
      </c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</row>
    <row r="205" spans="1:18">
      <c r="A205" s="68"/>
      <c r="B205" s="71" t="s">
        <v>295</v>
      </c>
      <c r="C205" s="72" t="str">
        <f>Miami!$D102</f>
        <v>06-JAN-12:20</v>
      </c>
      <c r="D205" s="72" t="str">
        <f>Houston!$D102</f>
        <v>03-JAN-12:20</v>
      </c>
      <c r="E205" s="72" t="str">
        <f>Phoenix!$D102</f>
        <v>28-JAN-14:00</v>
      </c>
      <c r="F205" s="72" t="str">
        <f>Atlanta!$D102</f>
        <v>24-JAN-11:09</v>
      </c>
      <c r="G205" s="72" t="str">
        <f>LosAngeles!$D102</f>
        <v>26-JAN-12:00</v>
      </c>
      <c r="H205" s="72" t="str">
        <f>LasVegas!$D102</f>
        <v>19-JAN-11:09</v>
      </c>
      <c r="I205" s="72" t="str">
        <f>SanFrancisco!$D102</f>
        <v>05-JAN-11:09</v>
      </c>
      <c r="J205" s="72" t="str">
        <f>Baltimore!$D102</f>
        <v>09-JAN-11:09</v>
      </c>
      <c r="K205" s="72" t="str">
        <f>Albuquerque!$D102</f>
        <v>27-JAN-11:09</v>
      </c>
      <c r="L205" s="72" t="str">
        <f>Seattle!$D102</f>
        <v>27-JAN-11:20</v>
      </c>
      <c r="M205" s="72" t="str">
        <f>Chicago!$D102</f>
        <v>17-JAN-11:20</v>
      </c>
      <c r="N205" s="72" t="str">
        <f>Boulder!$D102</f>
        <v>27-JAN-11:09</v>
      </c>
      <c r="O205" s="72" t="str">
        <f>Minneapolis!$D102</f>
        <v>30-JAN-11:20</v>
      </c>
      <c r="P205" s="72" t="str">
        <f>Helena!$D102</f>
        <v>23-JAN-11:20</v>
      </c>
      <c r="Q205" s="72" t="str">
        <f>Duluth!$D102</f>
        <v>13-JAN-11:20</v>
      </c>
      <c r="R205" s="72" t="str">
        <f>Fairbanks!$D102</f>
        <v>03-JAN-11:09</v>
      </c>
    </row>
    <row r="206" spans="1:18">
      <c r="A206" s="68"/>
      <c r="B206" s="71" t="s">
        <v>296</v>
      </c>
      <c r="C206" s="72" t="str">
        <f>Miami!$D103</f>
        <v>23-FEB-12:09</v>
      </c>
      <c r="D206" s="72" t="str">
        <f>Houston!$D103</f>
        <v>23-FEB-13:00</v>
      </c>
      <c r="E206" s="72" t="str">
        <f>Phoenix!$D103</f>
        <v>28-FEB-17:10</v>
      </c>
      <c r="F206" s="72" t="str">
        <f>Atlanta!$D103</f>
        <v>17-FEB-11:09</v>
      </c>
      <c r="G206" s="72" t="str">
        <f>LosAngeles!$D103</f>
        <v>12-FEB-12:20</v>
      </c>
      <c r="H206" s="72" t="str">
        <f>LasVegas!$D103</f>
        <v>17-FEB-11:09</v>
      </c>
      <c r="I206" s="72" t="str">
        <f>SanFrancisco!$D103</f>
        <v>14-FEB-11:20</v>
      </c>
      <c r="J206" s="72" t="str">
        <f>Baltimore!$D103</f>
        <v>13-FEB-11:09</v>
      </c>
      <c r="K206" s="72" t="str">
        <f>Albuquerque!$D103</f>
        <v>14-FEB-11:20</v>
      </c>
      <c r="L206" s="72" t="str">
        <f>Seattle!$D103</f>
        <v>21-FEB-11:20</v>
      </c>
      <c r="M206" s="72" t="str">
        <f>Chicago!$D103</f>
        <v>28-FEB-11:09</v>
      </c>
      <c r="N206" s="72" t="str">
        <f>Boulder!$D103</f>
        <v>23-FEB-11:20</v>
      </c>
      <c r="O206" s="72" t="str">
        <f>Minneapolis!$D103</f>
        <v>21-FEB-11:09</v>
      </c>
      <c r="P206" s="72" t="str">
        <f>Helena!$D103</f>
        <v>02-FEB-11:09</v>
      </c>
      <c r="Q206" s="72" t="str">
        <f>Duluth!$D103</f>
        <v>21-FEB-11:20</v>
      </c>
      <c r="R206" s="72" t="str">
        <f>Fairbanks!$D103</f>
        <v>27-FEB-11:20</v>
      </c>
    </row>
    <row r="207" spans="1:18">
      <c r="A207" s="68"/>
      <c r="B207" s="73" t="s">
        <v>297</v>
      </c>
      <c r="C207" s="72" t="str">
        <f>Miami!$D104</f>
        <v>13-MAR-11:20</v>
      </c>
      <c r="D207" s="72" t="str">
        <f>Houston!$D104</f>
        <v>25-MAR-11:20</v>
      </c>
      <c r="E207" s="72" t="str">
        <f>Phoenix!$D104</f>
        <v>17-MAR-16:10</v>
      </c>
      <c r="F207" s="72" t="str">
        <f>Atlanta!$D104</f>
        <v>28-MAR-17:10</v>
      </c>
      <c r="G207" s="72" t="str">
        <f>LosAngeles!$D104</f>
        <v>04-MAR-12:20</v>
      </c>
      <c r="H207" s="72" t="str">
        <f>LasVegas!$D104</f>
        <v>31-MAR-15:00</v>
      </c>
      <c r="I207" s="72" t="str">
        <f>SanFrancisco!$D104</f>
        <v>01-MAR-11:20</v>
      </c>
      <c r="J207" s="72" t="str">
        <f>Baltimore!$D104</f>
        <v>09-MAR-13:00</v>
      </c>
      <c r="K207" s="72" t="str">
        <f>Albuquerque!$D104</f>
        <v>01-MAR-11:20</v>
      </c>
      <c r="L207" s="72" t="str">
        <f>Seattle!$D104</f>
        <v>30-MAR-10:09</v>
      </c>
      <c r="M207" s="72" t="str">
        <f>Chicago!$D104</f>
        <v>31-MAR-10:20</v>
      </c>
      <c r="N207" s="72" t="str">
        <f>Boulder!$D104</f>
        <v>26-MAR-13:00</v>
      </c>
      <c r="O207" s="72" t="str">
        <f>Minneapolis!$D104</f>
        <v>29-MAR-10:20</v>
      </c>
      <c r="P207" s="72" t="str">
        <f>Helena!$D104</f>
        <v>09-MAR-11:09</v>
      </c>
      <c r="Q207" s="72" t="str">
        <f>Duluth!$D104</f>
        <v>30-MAR-10:20</v>
      </c>
      <c r="R207" s="72" t="str">
        <f>Fairbanks!$D104</f>
        <v>09-MAR-11:09</v>
      </c>
    </row>
    <row r="208" spans="1:18">
      <c r="A208" s="68"/>
      <c r="B208" s="73" t="s">
        <v>298</v>
      </c>
      <c r="C208" s="72" t="str">
        <f>Miami!$D105</f>
        <v>04-APR-11:20</v>
      </c>
      <c r="D208" s="72" t="str">
        <f>Houston!$D105</f>
        <v>29-APR-11:20</v>
      </c>
      <c r="E208" s="72" t="str">
        <f>Phoenix!$D105</f>
        <v>01-APR-17:10</v>
      </c>
      <c r="F208" s="72" t="str">
        <f>Atlanta!$D105</f>
        <v>15-APR-18:10</v>
      </c>
      <c r="G208" s="72" t="str">
        <f>LosAngeles!$D105</f>
        <v>11-APR-16:10</v>
      </c>
      <c r="H208" s="72" t="str">
        <f>LasVegas!$D105</f>
        <v>21-APR-17:10</v>
      </c>
      <c r="I208" s="72" t="str">
        <f>SanFrancisco!$D105</f>
        <v>29-APR-12:00</v>
      </c>
      <c r="J208" s="72" t="str">
        <f>Baltimore!$D105</f>
        <v>04-APR-16:10</v>
      </c>
      <c r="K208" s="72" t="str">
        <f>Albuquerque!$D105</f>
        <v>22-APR-13:00</v>
      </c>
      <c r="L208" s="72" t="str">
        <f>Seattle!$D105</f>
        <v>28-APR-10:09</v>
      </c>
      <c r="M208" s="72" t="str">
        <f>Chicago!$D105</f>
        <v>29-APR-10:20</v>
      </c>
      <c r="N208" s="72" t="str">
        <f>Boulder!$D105</f>
        <v>24-APR-11:20</v>
      </c>
      <c r="O208" s="72" t="str">
        <f>Minneapolis!$D105</f>
        <v>01-APR-17:10</v>
      </c>
      <c r="P208" s="72" t="str">
        <f>Helena!$D105</f>
        <v>24-APR-10:09</v>
      </c>
      <c r="Q208" s="72" t="str">
        <f>Duluth!$D105</f>
        <v>14-APR-10:20</v>
      </c>
      <c r="R208" s="72" t="str">
        <f>Fairbanks!$D105</f>
        <v>14-APR-10:20</v>
      </c>
    </row>
    <row r="209" spans="1:18">
      <c r="A209" s="68"/>
      <c r="B209" s="73" t="s">
        <v>292</v>
      </c>
      <c r="C209" s="72" t="str">
        <f>Miami!$D106</f>
        <v>23-MAY-11:20</v>
      </c>
      <c r="D209" s="72" t="str">
        <f>Houston!$D106</f>
        <v>18-MAY-11:20</v>
      </c>
      <c r="E209" s="72" t="str">
        <f>Phoenix!$D106</f>
        <v>27-MAY-17:10</v>
      </c>
      <c r="F209" s="72" t="str">
        <f>Atlanta!$D106</f>
        <v>31-MAY-18:10</v>
      </c>
      <c r="G209" s="72" t="str">
        <f>LosAngeles!$D106</f>
        <v>28-MAY-10:09</v>
      </c>
      <c r="H209" s="72" t="str">
        <f>LasVegas!$D106</f>
        <v>31-MAY-16:10</v>
      </c>
      <c r="I209" s="72" t="str">
        <f>SanFrancisco!$D106</f>
        <v>17-MAY-13:00</v>
      </c>
      <c r="J209" s="72" t="str">
        <f>Baltimore!$D106</f>
        <v>15-MAY-12:00</v>
      </c>
      <c r="K209" s="72" t="str">
        <f>Albuquerque!$D106</f>
        <v>31-MAY-17:10</v>
      </c>
      <c r="L209" s="72" t="str">
        <f>Seattle!$D106</f>
        <v>05-MAY-15:00</v>
      </c>
      <c r="M209" s="72" t="str">
        <f>Chicago!$D106</f>
        <v>30-MAY-16:10</v>
      </c>
      <c r="N209" s="72" t="str">
        <f>Boulder!$D106</f>
        <v>23-MAY-11:20</v>
      </c>
      <c r="O209" s="72" t="str">
        <f>Minneapolis!$D106</f>
        <v>27-MAY-14:00</v>
      </c>
      <c r="P209" s="72" t="str">
        <f>Helena!$D106</f>
        <v>16-MAY-17:10</v>
      </c>
      <c r="Q209" s="72" t="str">
        <f>Duluth!$D106</f>
        <v>31-MAY-16:10</v>
      </c>
      <c r="R209" s="72" t="str">
        <f>Fairbanks!$D106</f>
        <v>30-MAY-10:20</v>
      </c>
    </row>
    <row r="210" spans="1:18">
      <c r="A210" s="68"/>
      <c r="B210" s="73" t="s">
        <v>299</v>
      </c>
      <c r="C210" s="72" t="str">
        <f>Miami!$D107</f>
        <v>26-JUN-11:09</v>
      </c>
      <c r="D210" s="72" t="str">
        <f>Houston!$D107</f>
        <v>28-JUN-11:20</v>
      </c>
      <c r="E210" s="72" t="str">
        <f>Phoenix!$D107</f>
        <v>28-JUN-17:10</v>
      </c>
      <c r="F210" s="72" t="str">
        <f>Atlanta!$D107</f>
        <v>19-JUN-11:09</v>
      </c>
      <c r="G210" s="72" t="str">
        <f>LosAngeles!$D107</f>
        <v>30-JUN-11:20</v>
      </c>
      <c r="H210" s="72" t="str">
        <f>LasVegas!$D107</f>
        <v>27-JUN-15:00</v>
      </c>
      <c r="I210" s="72" t="str">
        <f>SanFrancisco!$D107</f>
        <v>16-JUN-10:20</v>
      </c>
      <c r="J210" s="72" t="str">
        <f>Baltimore!$D107</f>
        <v>30-JUN-17:10</v>
      </c>
      <c r="K210" s="72" t="str">
        <f>Albuquerque!$D107</f>
        <v>29-JUN-13:00</v>
      </c>
      <c r="L210" s="72" t="str">
        <f>Seattle!$D107</f>
        <v>18-JUN-11:20</v>
      </c>
      <c r="M210" s="72" t="str">
        <f>Chicago!$D107</f>
        <v>08-JUN-12:00</v>
      </c>
      <c r="N210" s="72" t="str">
        <f>Boulder!$D107</f>
        <v>28-JUN-11:00</v>
      </c>
      <c r="O210" s="72" t="str">
        <f>Minneapolis!$D107</f>
        <v>29-JUN-11:20</v>
      </c>
      <c r="P210" s="72" t="str">
        <f>Helena!$D107</f>
        <v>30-JUN-15:00</v>
      </c>
      <c r="Q210" s="72" t="str">
        <f>Duluth!$D107</f>
        <v>14-JUN-15:09</v>
      </c>
      <c r="R210" s="72" t="str">
        <f>Fairbanks!$D107</f>
        <v>20-JUN-17:00</v>
      </c>
    </row>
    <row r="211" spans="1:18">
      <c r="A211" s="68"/>
      <c r="B211" s="73" t="s">
        <v>300</v>
      </c>
      <c r="C211" s="72" t="str">
        <f>Miami!$D108</f>
        <v>13-JUL-11:20</v>
      </c>
      <c r="D211" s="72" t="str">
        <f>Houston!$D108</f>
        <v>18-JUL-11:20</v>
      </c>
      <c r="E211" s="72" t="str">
        <f>Phoenix!$D108</f>
        <v>19-JUL-16:00</v>
      </c>
      <c r="F211" s="72" t="str">
        <f>Atlanta!$D108</f>
        <v>03-JUL-11:20</v>
      </c>
      <c r="G211" s="72" t="str">
        <f>LosAngeles!$D108</f>
        <v>29-JUL-10:20</v>
      </c>
      <c r="H211" s="72" t="str">
        <f>LasVegas!$D108</f>
        <v>24-JUL-15:00</v>
      </c>
      <c r="I211" s="72" t="str">
        <f>SanFrancisco!$D108</f>
        <v>02-JUL-12:00</v>
      </c>
      <c r="J211" s="72" t="str">
        <f>Baltimore!$D108</f>
        <v>25-JUL-11:20</v>
      </c>
      <c r="K211" s="72" t="str">
        <f>Albuquerque!$D108</f>
        <v>31-JUL-14:00</v>
      </c>
      <c r="L211" s="72" t="str">
        <f>Seattle!$D108</f>
        <v>31-JUL-11:20</v>
      </c>
      <c r="M211" s="72" t="str">
        <f>Chicago!$D108</f>
        <v>14-JUL-11:20</v>
      </c>
      <c r="N211" s="72" t="str">
        <f>Boulder!$D108</f>
        <v>17-JUL-11:20</v>
      </c>
      <c r="O211" s="72" t="str">
        <f>Minneapolis!$D108</f>
        <v>15-JUL-14:00</v>
      </c>
      <c r="P211" s="72" t="str">
        <f>Helena!$D108</f>
        <v>21-JUL-16:00</v>
      </c>
      <c r="Q211" s="72" t="str">
        <f>Duluth!$D108</f>
        <v>08-JUL-11:20</v>
      </c>
      <c r="R211" s="72" t="str">
        <f>Fairbanks!$D108</f>
        <v>29-JUL-18:10</v>
      </c>
    </row>
    <row r="212" spans="1:18">
      <c r="A212" s="68"/>
      <c r="B212" s="73" t="s">
        <v>301</v>
      </c>
      <c r="C212" s="72" t="str">
        <f>Miami!$D109</f>
        <v>21-AUG-13:00</v>
      </c>
      <c r="D212" s="72" t="str">
        <f>Houston!$D109</f>
        <v>31-AUG-11:09</v>
      </c>
      <c r="E212" s="72" t="str">
        <f>Phoenix!$D109</f>
        <v>01-AUG-16:00</v>
      </c>
      <c r="F212" s="72" t="str">
        <f>Atlanta!$D109</f>
        <v>17-AUG-11:20</v>
      </c>
      <c r="G212" s="72" t="str">
        <f>LosAngeles!$D109</f>
        <v>08-AUG-10:09</v>
      </c>
      <c r="H212" s="72" t="str">
        <f>LasVegas!$D109</f>
        <v>04-AUG-16:10</v>
      </c>
      <c r="I212" s="72" t="str">
        <f>SanFrancisco!$D109</f>
        <v>15-AUG-11:20</v>
      </c>
      <c r="J212" s="72" t="str">
        <f>Baltimore!$D109</f>
        <v>17-AUG-11:00</v>
      </c>
      <c r="K212" s="72" t="str">
        <f>Albuquerque!$D109</f>
        <v>01-AUG-13:00</v>
      </c>
      <c r="L212" s="72" t="str">
        <f>Seattle!$D109</f>
        <v>18-AUG-17:19</v>
      </c>
      <c r="M212" s="72" t="str">
        <f>Chicago!$D109</f>
        <v>04-AUG-11:20</v>
      </c>
      <c r="N212" s="72" t="str">
        <f>Boulder!$D109</f>
        <v>30-AUG-11:20</v>
      </c>
      <c r="O212" s="72" t="str">
        <f>Minneapolis!$D109</f>
        <v>27-AUG-14:00</v>
      </c>
      <c r="P212" s="72" t="str">
        <f>Helena!$D109</f>
        <v>09-AUG-16:00</v>
      </c>
      <c r="Q212" s="72" t="str">
        <f>Duluth!$D109</f>
        <v>12-AUG-11:20</v>
      </c>
      <c r="R212" s="72" t="str">
        <f>Fairbanks!$D109</f>
        <v>15-AUG-17:10</v>
      </c>
    </row>
    <row r="213" spans="1:18">
      <c r="A213" s="68"/>
      <c r="B213" s="73" t="s">
        <v>302</v>
      </c>
      <c r="C213" s="72" t="str">
        <f>Miami!$D110</f>
        <v>01-SEP-11:20</v>
      </c>
      <c r="D213" s="72" t="str">
        <f>Houston!$D110</f>
        <v>16-SEP-11:20</v>
      </c>
      <c r="E213" s="72" t="str">
        <f>Phoenix!$D110</f>
        <v>12-SEP-17:10</v>
      </c>
      <c r="F213" s="72" t="str">
        <f>Atlanta!$D110</f>
        <v>11-SEP-11:20</v>
      </c>
      <c r="G213" s="72" t="str">
        <f>LosAngeles!$D110</f>
        <v>24-SEP-10:00</v>
      </c>
      <c r="H213" s="72" t="str">
        <f>LasVegas!$D110</f>
        <v>01-SEP-14:00</v>
      </c>
      <c r="I213" s="72" t="str">
        <f>SanFrancisco!$D110</f>
        <v>28-SEP-14:00</v>
      </c>
      <c r="J213" s="72" t="str">
        <f>Baltimore!$D110</f>
        <v>05-SEP-11:20</v>
      </c>
      <c r="K213" s="72" t="str">
        <f>Albuquerque!$D110</f>
        <v>03-SEP-13:00</v>
      </c>
      <c r="L213" s="72" t="str">
        <f>Seattle!$D110</f>
        <v>02-SEP-16:10</v>
      </c>
      <c r="M213" s="72" t="str">
        <f>Chicago!$D110</f>
        <v>06-SEP-11:09</v>
      </c>
      <c r="N213" s="72" t="str">
        <f>Boulder!$D110</f>
        <v>05-SEP-13:00</v>
      </c>
      <c r="O213" s="72" t="str">
        <f>Minneapolis!$D110</f>
        <v>14-SEP-12:00</v>
      </c>
      <c r="P213" s="72" t="str">
        <f>Helena!$D110</f>
        <v>01-SEP-16:00</v>
      </c>
      <c r="Q213" s="72" t="str">
        <f>Duluth!$D110</f>
        <v>07-SEP-14:00</v>
      </c>
      <c r="R213" s="72" t="str">
        <f>Fairbanks!$D110</f>
        <v>01-SEP-10:09</v>
      </c>
    </row>
    <row r="214" spans="1:18">
      <c r="A214" s="68"/>
      <c r="B214" s="73" t="s">
        <v>303</v>
      </c>
      <c r="C214" s="72" t="str">
        <f>Miami!$D111</f>
        <v>06-OCT-11:20</v>
      </c>
      <c r="D214" s="72" t="str">
        <f>Houston!$D111</f>
        <v>31-OCT-12:09</v>
      </c>
      <c r="E214" s="72" t="str">
        <f>Phoenix!$D111</f>
        <v>02-OCT-17:10</v>
      </c>
      <c r="F214" s="72" t="str">
        <f>Atlanta!$D111</f>
        <v>12-OCT-15:00</v>
      </c>
      <c r="G214" s="72" t="str">
        <f>LosAngeles!$D111</f>
        <v>19-OCT-10:00</v>
      </c>
      <c r="H214" s="72" t="str">
        <f>LasVegas!$D111</f>
        <v>06-OCT-11:09</v>
      </c>
      <c r="I214" s="72" t="str">
        <f>SanFrancisco!$D111</f>
        <v>30-OCT-12:20</v>
      </c>
      <c r="J214" s="72" t="str">
        <f>Baltimore!$D111</f>
        <v>03-OCT-11:20</v>
      </c>
      <c r="K214" s="72" t="str">
        <f>Albuquerque!$D111</f>
        <v>03-OCT-11:20</v>
      </c>
      <c r="L214" s="72" t="str">
        <f>Seattle!$D111</f>
        <v>05-OCT-10:09</v>
      </c>
      <c r="M214" s="72" t="str">
        <f>Chicago!$D111</f>
        <v>31-OCT-12:20</v>
      </c>
      <c r="N214" s="72" t="str">
        <f>Boulder!$D111</f>
        <v>05-OCT-11:20</v>
      </c>
      <c r="O214" s="72" t="str">
        <f>Minneapolis!$D111</f>
        <v>08-OCT-14:00</v>
      </c>
      <c r="P214" s="72" t="str">
        <f>Helena!$D111</f>
        <v>06-OCT-16:00</v>
      </c>
      <c r="Q214" s="72" t="str">
        <f>Duluth!$D111</f>
        <v>07-OCT-14:00</v>
      </c>
      <c r="R214" s="72" t="str">
        <f>Fairbanks!$D111</f>
        <v>02-OCT-10:20</v>
      </c>
    </row>
    <row r="215" spans="1:18">
      <c r="A215" s="68"/>
      <c r="B215" s="73" t="s">
        <v>304</v>
      </c>
      <c r="C215" s="72" t="str">
        <f>Miami!$D112</f>
        <v>01-NOV-12:09</v>
      </c>
      <c r="D215" s="72" t="str">
        <f>Houston!$D112</f>
        <v>26-NOV-11:00</v>
      </c>
      <c r="E215" s="72" t="str">
        <f>Phoenix!$D112</f>
        <v>12-NOV-13:00</v>
      </c>
      <c r="F215" s="72" t="str">
        <f>Atlanta!$D112</f>
        <v>22-NOV-12:20</v>
      </c>
      <c r="G215" s="72" t="str">
        <f>LosAngeles!$D112</f>
        <v>20-NOV-12:20</v>
      </c>
      <c r="H215" s="72" t="str">
        <f>LasVegas!$D112</f>
        <v>10-NOV-11:20</v>
      </c>
      <c r="I215" s="72" t="str">
        <f>SanFrancisco!$D112</f>
        <v>08-NOV-11:09</v>
      </c>
      <c r="J215" s="72" t="str">
        <f>Baltimore!$D112</f>
        <v>04-NOV-12:20</v>
      </c>
      <c r="K215" s="72" t="str">
        <f>Albuquerque!$D112</f>
        <v>10-NOV-11:09</v>
      </c>
      <c r="L215" s="72" t="str">
        <f>Seattle!$D112</f>
        <v>03-NOV-11:09</v>
      </c>
      <c r="M215" s="72" t="str">
        <f>Chicago!$D112</f>
        <v>02-NOV-12:09</v>
      </c>
      <c r="N215" s="72" t="str">
        <f>Boulder!$D112</f>
        <v>10-NOV-11:20</v>
      </c>
      <c r="O215" s="72" t="str">
        <f>Minneapolis!$D112</f>
        <v>03-NOV-11:09</v>
      </c>
      <c r="P215" s="72" t="str">
        <f>Helena!$D112</f>
        <v>21-NOV-11:09</v>
      </c>
      <c r="Q215" s="72" t="str">
        <f>Duluth!$D112</f>
        <v>09-NOV-11:09</v>
      </c>
      <c r="R215" s="72" t="str">
        <f>Fairbanks!$D112</f>
        <v>13-NOV-11:20</v>
      </c>
    </row>
    <row r="216" spans="1:18">
      <c r="A216" s="68"/>
      <c r="B216" s="73" t="s">
        <v>305</v>
      </c>
      <c r="C216" s="72" t="str">
        <f>Miami!$D113</f>
        <v>15-DEC-12:20</v>
      </c>
      <c r="D216" s="72" t="str">
        <f>Houston!$D113</f>
        <v>02-DEC-12:20</v>
      </c>
      <c r="E216" s="72" t="str">
        <f>Phoenix!$D113</f>
        <v>09-DEC-14:00</v>
      </c>
      <c r="F216" s="72" t="str">
        <f>Atlanta!$D113</f>
        <v>26-DEC-11:09</v>
      </c>
      <c r="G216" s="72" t="str">
        <f>LosAngeles!$D113</f>
        <v>19-DEC-12:20</v>
      </c>
      <c r="H216" s="72" t="str">
        <f>LasVegas!$D113</f>
        <v>05-DEC-11:20</v>
      </c>
      <c r="I216" s="72" t="str">
        <f>SanFrancisco!$D113</f>
        <v>04-DEC-11:09</v>
      </c>
      <c r="J216" s="72" t="str">
        <f>Baltimore!$D113</f>
        <v>08-DEC-11:09</v>
      </c>
      <c r="K216" s="72" t="str">
        <f>Albuquerque!$D113</f>
        <v>13-DEC-11:09</v>
      </c>
      <c r="L216" s="72" t="str">
        <f>Seattle!$D113</f>
        <v>28-DEC-11:20</v>
      </c>
      <c r="M216" s="72" t="str">
        <f>Chicago!$D113</f>
        <v>12-DEC-11:09</v>
      </c>
      <c r="N216" s="72" t="str">
        <f>Boulder!$D113</f>
        <v>21-DEC-11:20</v>
      </c>
      <c r="O216" s="72" t="str">
        <f>Minneapolis!$D113</f>
        <v>26-DEC-11:20</v>
      </c>
      <c r="P216" s="72" t="str">
        <f>Helena!$D113</f>
        <v>01-DEC-11:20</v>
      </c>
      <c r="Q216" s="72" t="str">
        <f>Duluth!$D113</f>
        <v>26-DEC-11:20</v>
      </c>
      <c r="R216" s="72" t="str">
        <f>Fairbanks!$D113</f>
        <v>18-DEC-11:09</v>
      </c>
    </row>
    <row r="217" spans="1:18">
      <c r="A217" s="75" t="s">
        <v>307</v>
      </c>
      <c r="B217" s="76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1:18">
      <c r="A218" s="75"/>
      <c r="B218" s="77" t="s">
        <v>77</v>
      </c>
      <c r="C218" s="70">
        <f>Miami!$G$14</f>
        <v>0</v>
      </c>
      <c r="D218" s="70">
        <f>Houston!$G$14</f>
        <v>0</v>
      </c>
      <c r="E218" s="70">
        <f>Phoenix!$G$14</f>
        <v>0</v>
      </c>
      <c r="F218" s="70">
        <f>Atlanta!$G$14</f>
        <v>0</v>
      </c>
      <c r="G218" s="70">
        <f>LosAngeles!$G$14</f>
        <v>0</v>
      </c>
      <c r="H218" s="70">
        <f>LasVegas!$G$14</f>
        <v>0</v>
      </c>
      <c r="I218" s="70">
        <f>SanFrancisco!$G$14</f>
        <v>0</v>
      </c>
      <c r="J218" s="70">
        <f>Baltimore!$G$14</f>
        <v>0</v>
      </c>
      <c r="K218" s="70">
        <f>Albuquerque!$G$14</f>
        <v>0</v>
      </c>
      <c r="L218" s="70">
        <f>Seattle!$G$14</f>
        <v>0</v>
      </c>
      <c r="M218" s="70">
        <f>Chicago!$G$14</f>
        <v>0</v>
      </c>
      <c r="N218" s="70">
        <f>Boulder!$G$14</f>
        <v>0</v>
      </c>
      <c r="O218" s="70">
        <f>Minneapolis!$G$14</f>
        <v>0</v>
      </c>
      <c r="P218" s="70">
        <f>Helena!$G$14</f>
        <v>0</v>
      </c>
      <c r="Q218" s="70">
        <f>Duluth!$G$14</f>
        <v>0</v>
      </c>
      <c r="R218" s="70">
        <f>Fairbanks!$G$14</f>
        <v>0</v>
      </c>
    </row>
    <row r="219" spans="1:18">
      <c r="A219" s="75"/>
      <c r="B219" s="77" t="s">
        <v>91</v>
      </c>
      <c r="C219" s="70">
        <f>Miami!$G$21</f>
        <v>0</v>
      </c>
      <c r="D219" s="70">
        <f>Houston!$G$21</f>
        <v>0</v>
      </c>
      <c r="E219" s="70">
        <f>Phoenix!$G$21</f>
        <v>0</v>
      </c>
      <c r="F219" s="70">
        <f>Atlanta!$G$21</f>
        <v>0</v>
      </c>
      <c r="G219" s="70">
        <f>LosAngeles!$G$21</f>
        <v>0</v>
      </c>
      <c r="H219" s="70">
        <f>LasVegas!$G$21</f>
        <v>0</v>
      </c>
      <c r="I219" s="70">
        <f>SanFrancisco!$G$21</f>
        <v>0</v>
      </c>
      <c r="J219" s="70">
        <f>Baltimore!$G$21</f>
        <v>0</v>
      </c>
      <c r="K219" s="70">
        <f>Albuquerque!$G$21</f>
        <v>0</v>
      </c>
      <c r="L219" s="70">
        <f>Seattle!$G$21</f>
        <v>0</v>
      </c>
      <c r="M219" s="70">
        <f>Chicago!$G$21</f>
        <v>0</v>
      </c>
      <c r="N219" s="70">
        <f>Boulder!$G$21</f>
        <v>0</v>
      </c>
      <c r="O219" s="70">
        <f>Minneapolis!$G$21</f>
        <v>0</v>
      </c>
      <c r="P219" s="70">
        <f>Helena!$G$21</f>
        <v>0</v>
      </c>
      <c r="Q219" s="70">
        <f>Duluth!$G$21</f>
        <v>0</v>
      </c>
      <c r="R219" s="70">
        <f>Fairbanks!$G$21</f>
        <v>0</v>
      </c>
    </row>
    <row r="220" spans="1:18">
      <c r="A220" s="75"/>
      <c r="B220" s="77" t="s">
        <v>93</v>
      </c>
      <c r="C220" s="70">
        <f>Miami!$G$24</f>
        <v>413.75</v>
      </c>
      <c r="D220" s="70">
        <f>Houston!$G$24</f>
        <v>413.75</v>
      </c>
      <c r="E220" s="70">
        <f>Phoenix!$G$24</f>
        <v>413.75</v>
      </c>
      <c r="F220" s="70">
        <f>Atlanta!$G$24</f>
        <v>413.75</v>
      </c>
      <c r="G220" s="70">
        <f>LosAngeles!$G$24</f>
        <v>413.75</v>
      </c>
      <c r="H220" s="70">
        <f>LasVegas!$G$24</f>
        <v>413.75</v>
      </c>
      <c r="I220" s="70">
        <f>SanFrancisco!$G$24</f>
        <v>413.75</v>
      </c>
      <c r="J220" s="70">
        <f>Baltimore!$G$24</f>
        <v>413.75</v>
      </c>
      <c r="K220" s="70">
        <f>Albuquerque!$G$24</f>
        <v>413.75</v>
      </c>
      <c r="L220" s="70">
        <f>Seattle!$G$24</f>
        <v>413.75</v>
      </c>
      <c r="M220" s="70">
        <f>Chicago!$G$24</f>
        <v>413.75</v>
      </c>
      <c r="N220" s="70">
        <f>Boulder!$G$24</f>
        <v>413.75</v>
      </c>
      <c r="O220" s="70">
        <f>Minneapolis!$G$24</f>
        <v>413.75</v>
      </c>
      <c r="P220" s="70">
        <f>Helena!$G$24</f>
        <v>413.75</v>
      </c>
      <c r="Q220" s="70">
        <f>Duluth!$G$24</f>
        <v>413.75</v>
      </c>
      <c r="R220" s="70">
        <f>Fairbanks!$G$24</f>
        <v>413.75</v>
      </c>
    </row>
    <row r="221" spans="1:18">
      <c r="A221" s="75"/>
      <c r="B221" s="76" t="s">
        <v>308</v>
      </c>
      <c r="C221" s="70">
        <f>Miami!$G$28</f>
        <v>413.75</v>
      </c>
      <c r="D221" s="70">
        <f>Houston!$G$28</f>
        <v>413.75</v>
      </c>
      <c r="E221" s="70">
        <f>Phoenix!$G$28</f>
        <v>413.75</v>
      </c>
      <c r="F221" s="70">
        <f>Atlanta!$G$28</f>
        <v>413.75</v>
      </c>
      <c r="G221" s="70">
        <f>LosAngeles!$G$28</f>
        <v>413.75</v>
      </c>
      <c r="H221" s="70">
        <f>LasVegas!$G$28</f>
        <v>413.75</v>
      </c>
      <c r="I221" s="70">
        <f>SanFrancisco!$G$28</f>
        <v>413.75</v>
      </c>
      <c r="J221" s="70">
        <f>Baltimore!$G$28</f>
        <v>413.75</v>
      </c>
      <c r="K221" s="70">
        <f>Albuquerque!$G$28</f>
        <v>413.75</v>
      </c>
      <c r="L221" s="70">
        <f>Seattle!$G$28</f>
        <v>413.75</v>
      </c>
      <c r="M221" s="70">
        <f>Chicago!$G$28</f>
        <v>413.75</v>
      </c>
      <c r="N221" s="70">
        <f>Boulder!$G$28</f>
        <v>413.75</v>
      </c>
      <c r="O221" s="70">
        <f>Minneapolis!$G$28</f>
        <v>413.75</v>
      </c>
      <c r="P221" s="70">
        <f>Helena!$G$28</f>
        <v>413.75</v>
      </c>
      <c r="Q221" s="70">
        <f>Duluth!$G$28</f>
        <v>413.75</v>
      </c>
      <c r="R221" s="70">
        <f>Fairbanks!$G$28</f>
        <v>413.75</v>
      </c>
    </row>
    <row r="222" spans="1:18">
      <c r="A222" s="75" t="s">
        <v>309</v>
      </c>
      <c r="B222" s="77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</row>
    <row r="223" spans="1:18">
      <c r="A223" s="68"/>
      <c r="B223" s="73" t="s">
        <v>310</v>
      </c>
      <c r="C223" s="70">
        <f>Miami!$H$97</f>
        <v>92045.203200000004</v>
      </c>
      <c r="D223" s="70">
        <f>Houston!$H$97</f>
        <v>102392.68309999999</v>
      </c>
      <c r="E223" s="70">
        <f>Phoenix!$H$97</f>
        <v>92053.264800000004</v>
      </c>
      <c r="F223" s="70">
        <f>Atlanta!$H$97</f>
        <v>90190.884699999995</v>
      </c>
      <c r="G223" s="70">
        <f>LosAngeles!$H$97</f>
        <v>40999.628199999999</v>
      </c>
      <c r="H223" s="70">
        <f>LasVegas!$H$97</f>
        <v>95771.993100000007</v>
      </c>
      <c r="I223" s="70">
        <f>SanFrancisco!$H$97</f>
        <v>42102.291100000002</v>
      </c>
      <c r="J223" s="70">
        <f>Baltimore!$H$97</f>
        <v>82780.758600000001</v>
      </c>
      <c r="K223" s="70">
        <f>Albuquerque!$H$97</f>
        <v>107170.1523</v>
      </c>
      <c r="L223" s="70">
        <f>Seattle!$H$97</f>
        <v>36687.4421</v>
      </c>
      <c r="M223" s="70">
        <f>Chicago!$H$97</f>
        <v>138994.83609999999</v>
      </c>
      <c r="N223" s="70">
        <f>Boulder!$H$97</f>
        <v>107413.0803</v>
      </c>
      <c r="O223" s="70">
        <f>Minneapolis!$H$97</f>
        <v>101552.49559999999</v>
      </c>
      <c r="P223" s="70">
        <f>Helena!$H$97</f>
        <v>100790.64870000001</v>
      </c>
      <c r="Q223" s="70">
        <f>Duluth!$H$97</f>
        <v>101540.94500000001</v>
      </c>
      <c r="R223" s="70">
        <f>Fairbanks!$H$97</f>
        <v>98406.595600000001</v>
      </c>
    </row>
    <row r="224" spans="1:18">
      <c r="A224" s="68"/>
      <c r="B224" s="71" t="s">
        <v>311</v>
      </c>
      <c r="C224" s="70">
        <f>Miami!$B$97</f>
        <v>222743.63310000001</v>
      </c>
      <c r="D224" s="70">
        <f>Houston!$B$97</f>
        <v>263962.636</v>
      </c>
      <c r="E224" s="70">
        <f>Phoenix!$B$97</f>
        <v>226011.11910000001</v>
      </c>
      <c r="F224" s="70">
        <f>Atlanta!$B$97</f>
        <v>217298.78709999999</v>
      </c>
      <c r="G224" s="70">
        <f>LosAngeles!$B$97</f>
        <v>113299.60709999999</v>
      </c>
      <c r="H224" s="70">
        <f>LasVegas!$B$97</f>
        <v>236521.7396</v>
      </c>
      <c r="I224" s="70">
        <f>SanFrancisco!$B$97</f>
        <v>116610.94680000001</v>
      </c>
      <c r="J224" s="70">
        <f>Baltimore!$B$97</f>
        <v>200918.67980000001</v>
      </c>
      <c r="K224" s="70">
        <f>Albuquerque!$B$97</f>
        <v>261453.19089999999</v>
      </c>
      <c r="L224" s="70">
        <f>Seattle!$B$97</f>
        <v>98611.715800000005</v>
      </c>
      <c r="M224" s="70">
        <f>Chicago!$B$97</f>
        <v>336240.85629999998</v>
      </c>
      <c r="N224" s="70">
        <f>Boulder!$B$97</f>
        <v>263415.96279999998</v>
      </c>
      <c r="O224" s="70">
        <f>Minneapolis!$B$97</f>
        <v>251667.57120000001</v>
      </c>
      <c r="P224" s="70">
        <f>Helena!$B$97</f>
        <v>249745.7763</v>
      </c>
      <c r="Q224" s="70">
        <f>Duluth!$B$97</f>
        <v>253557.7426</v>
      </c>
      <c r="R224" s="70">
        <f>Fairbanks!$B$97</f>
        <v>263176.95850000001</v>
      </c>
    </row>
    <row r="225" spans="1:18">
      <c r="A225" s="68"/>
      <c r="B225" s="73" t="s">
        <v>312</v>
      </c>
      <c r="C225" s="70">
        <f>Miami!$C$97</f>
        <v>351.42129999999997</v>
      </c>
      <c r="D225" s="70">
        <f>Houston!$C$97</f>
        <v>325.21969999999999</v>
      </c>
      <c r="E225" s="70">
        <f>Phoenix!$C$97</f>
        <v>341.92290000000003</v>
      </c>
      <c r="F225" s="70">
        <f>Atlanta!$C$97</f>
        <v>359.48289999999997</v>
      </c>
      <c r="G225" s="70">
        <f>LosAngeles!$C$97</f>
        <v>99.591999999999999</v>
      </c>
      <c r="H225" s="70">
        <f>LasVegas!$C$97</f>
        <v>348.53879999999998</v>
      </c>
      <c r="I225" s="70">
        <f>SanFrancisco!$C$97</f>
        <v>102.67789999999999</v>
      </c>
      <c r="J225" s="70">
        <f>Baltimore!$C$97</f>
        <v>327.19959999999998</v>
      </c>
      <c r="K225" s="70">
        <f>Albuquerque!$C$97</f>
        <v>407.3802</v>
      </c>
      <c r="L225" s="70">
        <f>Seattle!$C$97</f>
        <v>113.3938</v>
      </c>
      <c r="M225" s="70">
        <f>Chicago!$C$97</f>
        <v>541.80579999999998</v>
      </c>
      <c r="N225" s="70">
        <f>Boulder!$C$97</f>
        <v>404.71289999999999</v>
      </c>
      <c r="O225" s="70">
        <f>Minneapolis!$C$97</f>
        <v>379.61090000000002</v>
      </c>
      <c r="P225" s="70">
        <f>Helena!$C$97</f>
        <v>375.18209999999999</v>
      </c>
      <c r="Q225" s="70">
        <f>Duluth!$C$97</f>
        <v>374.36180000000002</v>
      </c>
      <c r="R225" s="70">
        <f>Fairbanks!$C$97</f>
        <v>286.47500000000002</v>
      </c>
    </row>
    <row r="226" spans="1:18">
      <c r="A226" s="68"/>
      <c r="B226" s="73" t="s">
        <v>313</v>
      </c>
      <c r="C226" s="70">
        <f>Miami!$D$97</f>
        <v>1175.4439</v>
      </c>
      <c r="D226" s="70">
        <f>Houston!$D$97</f>
        <v>1199.8933</v>
      </c>
      <c r="E226" s="70">
        <f>Phoenix!$D$97</f>
        <v>990.30759999999998</v>
      </c>
      <c r="F226" s="70">
        <f>Atlanta!$D$97</f>
        <v>796.25329999999997</v>
      </c>
      <c r="G226" s="70">
        <f>LosAngeles!$D$97</f>
        <v>585.53480000000002</v>
      </c>
      <c r="H226" s="70">
        <f>LasVegas!$D$97</f>
        <v>1258.9179999999999</v>
      </c>
      <c r="I226" s="70">
        <f>SanFrancisco!$D$97</f>
        <v>571.31060000000002</v>
      </c>
      <c r="J226" s="70">
        <f>Baltimore!$D$97</f>
        <v>800.50909999999999</v>
      </c>
      <c r="K226" s="70">
        <f>Albuquerque!$D$97</f>
        <v>921.55139999999994</v>
      </c>
      <c r="L226" s="70">
        <f>Seattle!$D$97</f>
        <v>152.89599999999999</v>
      </c>
      <c r="M226" s="70">
        <f>Chicago!$D$97</f>
        <v>1419.7415000000001</v>
      </c>
      <c r="N226" s="70">
        <f>Boulder!$D$97</f>
        <v>897.48</v>
      </c>
      <c r="O226" s="70">
        <f>Minneapolis!$D$97</f>
        <v>493.39699999999999</v>
      </c>
      <c r="P226" s="70">
        <f>Helena!$D$97</f>
        <v>538.1377</v>
      </c>
      <c r="Q226" s="70">
        <f>Duluth!$D$97</f>
        <v>470.72719999999998</v>
      </c>
      <c r="R226" s="70">
        <f>Fairbanks!$D$97</f>
        <v>996.04</v>
      </c>
    </row>
    <row r="227" spans="1:18">
      <c r="A227" s="68"/>
      <c r="B227" s="73" t="s">
        <v>314</v>
      </c>
      <c r="C227" s="70">
        <f>Miami!$E$97</f>
        <v>0</v>
      </c>
      <c r="D227" s="70">
        <f>Houston!$E$97</f>
        <v>0</v>
      </c>
      <c r="E227" s="70">
        <f>Phoenix!$E$97</f>
        <v>0</v>
      </c>
      <c r="F227" s="70">
        <f>Atlanta!$E$97</f>
        <v>0</v>
      </c>
      <c r="G227" s="70">
        <f>LosAngeles!$E$97</f>
        <v>0</v>
      </c>
      <c r="H227" s="70">
        <f>LasVegas!$E$97</f>
        <v>0</v>
      </c>
      <c r="I227" s="70">
        <f>SanFrancisco!$E$97</f>
        <v>0</v>
      </c>
      <c r="J227" s="70">
        <f>Baltimore!$E$97</f>
        <v>0</v>
      </c>
      <c r="K227" s="70">
        <f>Albuquerque!$E$97</f>
        <v>0</v>
      </c>
      <c r="L227" s="70">
        <f>Seattle!$E$97</f>
        <v>0</v>
      </c>
      <c r="M227" s="70">
        <f>Chicago!$E$97</f>
        <v>0</v>
      </c>
      <c r="N227" s="70">
        <f>Boulder!$E$97</f>
        <v>0</v>
      </c>
      <c r="O227" s="70">
        <f>Minneapolis!$E$97</f>
        <v>0</v>
      </c>
      <c r="P227" s="70">
        <f>Helena!$E$97</f>
        <v>0</v>
      </c>
      <c r="Q227" s="70">
        <f>Duluth!$E$97</f>
        <v>0</v>
      </c>
      <c r="R227" s="70">
        <f>Fairbanks!$E$97</f>
        <v>0</v>
      </c>
    </row>
    <row r="228" spans="1:18">
      <c r="A228" s="68"/>
      <c r="B228" s="73" t="s">
        <v>315</v>
      </c>
      <c r="C228" s="78">
        <f>Miami!$F$97</f>
        <v>5.4999999999999997E-3</v>
      </c>
      <c r="D228" s="78">
        <f>Houston!$F$97</f>
        <v>3.5000000000000001E-3</v>
      </c>
      <c r="E228" s="78">
        <f>Phoenix!$F$97</f>
        <v>2.8E-3</v>
      </c>
      <c r="F228" s="78">
        <f>Atlanta!$F$97</f>
        <v>3.0000000000000001E-3</v>
      </c>
      <c r="G228" s="78">
        <f>LosAngeles!$F$97</f>
        <v>4.0000000000000002E-4</v>
      </c>
      <c r="H228" s="78">
        <f>LasVegas!$F$97</f>
        <v>2.5000000000000001E-3</v>
      </c>
      <c r="I228" s="78">
        <f>SanFrancisco!$F$97</f>
        <v>4.0000000000000002E-4</v>
      </c>
      <c r="J228" s="78">
        <f>Baltimore!$F$97</f>
        <v>3.3999999999999998E-3</v>
      </c>
      <c r="K228" s="78">
        <f>Albuquerque!$F$97</f>
        <v>3.7000000000000002E-3</v>
      </c>
      <c r="L228" s="78">
        <f>Seattle!$F$97</f>
        <v>6.9999999999999999E-4</v>
      </c>
      <c r="M228" s="78">
        <f>Chicago!$F$97</f>
        <v>4.4000000000000003E-3</v>
      </c>
      <c r="N228" s="78">
        <f>Boulder!$F$97</f>
        <v>3.5999999999999999E-3</v>
      </c>
      <c r="O228" s="78">
        <f>Minneapolis!$F$97</f>
        <v>3.8E-3</v>
      </c>
      <c r="P228" s="78">
        <f>Helena!$F$97</f>
        <v>3.8999999999999998E-3</v>
      </c>
      <c r="Q228" s="78">
        <f>Duluth!$F$97</f>
        <v>3.5999999999999999E-3</v>
      </c>
      <c r="R228" s="78">
        <f>Fairbanks!$F$97</f>
        <v>3.5999999999999999E-3</v>
      </c>
    </row>
    <row r="229" spans="1:18">
      <c r="A229" s="68"/>
      <c r="B229" s="73" t="s">
        <v>660</v>
      </c>
      <c r="C229" s="70">
        <f>Miami!$G$97*10^(-3)</f>
        <v>145.44644250000002</v>
      </c>
      <c r="D229" s="70">
        <f>Houston!$G$97*10^(-3)</f>
        <v>409.20745579999999</v>
      </c>
      <c r="E229" s="70">
        <f>Phoenix!$G$97*10^(-3)</f>
        <v>7313.41</v>
      </c>
      <c r="F229" s="70">
        <f>Atlanta!$G$97*10^(-3)</f>
        <v>1415.84</v>
      </c>
      <c r="G229" s="70">
        <f>LosAngeles!$G$97*10^(-3)</f>
        <v>3531.46</v>
      </c>
      <c r="H229" s="70">
        <f>LasVegas!$G$97*10^(-3)</f>
        <v>6277.1900000000005</v>
      </c>
      <c r="I229" s="70">
        <f>SanFrancisco!$G$97*10^(-3)</f>
        <v>3445.48</v>
      </c>
      <c r="J229" s="70">
        <f>Baltimore!$G$97*10^(-3)</f>
        <v>49.766037500000003</v>
      </c>
      <c r="K229" s="70">
        <f>Albuquerque!$G$97*10^(-3)</f>
        <v>957.94696120000003</v>
      </c>
      <c r="L229" s="70">
        <f>Seattle!$G$97*10^(-3)</f>
        <v>2016.66</v>
      </c>
      <c r="M229" s="70">
        <f>Chicago!$G$97*10^(-3)</f>
        <v>326.74918350000002</v>
      </c>
      <c r="N229" s="70">
        <f>Boulder!$G$97*10^(-3)</f>
        <v>932.87787279999998</v>
      </c>
      <c r="O229" s="70">
        <f>Minneapolis!$G$97*10^(-3)</f>
        <v>324.03852029999996</v>
      </c>
      <c r="P229" s="70">
        <f>Helena!$G$97*10^(-3)</f>
        <v>12756.800000000001</v>
      </c>
      <c r="Q229" s="70">
        <f>Duluth!$G$97*10^(-3)</f>
        <v>309.10455310000003</v>
      </c>
      <c r="R229" s="70">
        <f>Fairbanks!$G$97*10^(-3)</f>
        <v>199.78300760000002</v>
      </c>
    </row>
    <row r="230" spans="1:18">
      <c r="B230" s="55"/>
      <c r="C230" s="51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1:18">
      <c r="B231" s="55"/>
      <c r="C231" s="50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1:18">
      <c r="B232" s="55"/>
      <c r="C232" s="50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1:18">
      <c r="B233" s="55"/>
      <c r="C233" s="50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1:18">
      <c r="B234" s="55"/>
      <c r="C234" s="50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1:18">
      <c r="B235" s="55"/>
      <c r="C235" s="50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1:18">
      <c r="B236" s="55"/>
      <c r="C236" s="50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1:18">
      <c r="B237" s="55"/>
      <c r="C237" s="50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1:18">
      <c r="B238" s="55"/>
      <c r="C238" s="50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1:18">
      <c r="B239" s="55"/>
      <c r="C239" s="5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1:18">
      <c r="B240" s="55"/>
      <c r="C240" s="50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>
      <c r="B241" s="55"/>
      <c r="C241" s="50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55"/>
    </row>
    <row r="243" spans="2:18">
      <c r="B243" s="55"/>
    </row>
    <row r="244" spans="2:18">
      <c r="B244" s="55"/>
      <c r="C244" s="50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2:18">
      <c r="B245" s="55"/>
      <c r="C245" s="51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</row>
    <row r="246" spans="2:18">
      <c r="B246" s="55"/>
      <c r="C246" s="50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2:18">
      <c r="B247" s="55"/>
      <c r="C247" s="50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2:18">
      <c r="B248" s="55"/>
      <c r="C248" s="50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2:18">
      <c r="B249" s="55"/>
      <c r="C249" s="50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2:18">
      <c r="B250" s="55"/>
      <c r="C250" s="50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2:18">
      <c r="B251" s="55"/>
      <c r="C251" s="50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2" spans="2:18">
      <c r="B252" s="55"/>
      <c r="C252" s="50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</row>
    <row r="253" spans="2:18">
      <c r="B253" s="55"/>
      <c r="C253" s="50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</row>
    <row r="254" spans="2:18">
      <c r="C254" s="50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2:18">
      <c r="B255" s="56"/>
      <c r="C255" s="50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</row>
    <row r="256" spans="2:18">
      <c r="B256" s="55"/>
      <c r="C256" s="50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2:18">
      <c r="B257" s="55"/>
      <c r="C257" s="50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2:18">
      <c r="B258" s="55"/>
      <c r="C258" s="50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2:18">
      <c r="B259" s="55"/>
      <c r="C259" s="50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2:18">
      <c r="B260" s="55"/>
      <c r="C260" s="50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2:18">
      <c r="B261" s="55"/>
      <c r="C261" s="51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</row>
    <row r="262" spans="2:18">
      <c r="B262" s="55"/>
      <c r="C262" s="50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2:18">
      <c r="B263" s="55"/>
      <c r="C263" s="50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2:18">
      <c r="B264" s="55"/>
      <c r="C264" s="50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2:18">
      <c r="B265" s="55"/>
      <c r="C265" s="50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2:18">
      <c r="B266" s="55"/>
      <c r="C266" s="50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2:18">
      <c r="B267" s="55"/>
      <c r="C267" s="50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2:18">
      <c r="B268" s="55"/>
      <c r="C268" s="50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2:18">
      <c r="B269" s="55"/>
      <c r="C269" s="50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2:18">
      <c r="B270" s="55"/>
      <c r="C270" s="52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55"/>
      <c r="C271" s="50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</row>
    <row r="272" spans="2:18">
      <c r="B272" s="55"/>
      <c r="C272" s="50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2:18">
      <c r="B273" s="55"/>
    </row>
    <row r="274" spans="2:18">
      <c r="B274" s="55"/>
    </row>
    <row r="275" spans="2:18">
      <c r="B275" s="55"/>
      <c r="C275" s="50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2:18">
      <c r="B276" s="55"/>
      <c r="C276" s="51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</row>
    <row r="277" spans="2:18">
      <c r="B277" s="55"/>
      <c r="C277" s="50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2:18">
      <c r="B278" s="55"/>
      <c r="C278" s="50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2:18">
      <c r="B279" s="55"/>
      <c r="C279" s="50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2:18">
      <c r="B280" s="55"/>
      <c r="C280" s="50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2:18">
      <c r="B281" s="55"/>
      <c r="C281" s="50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2:18">
      <c r="B282" s="55"/>
      <c r="C282" s="50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3" spans="2:18">
      <c r="B283" s="55"/>
      <c r="C283" s="50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</row>
    <row r="284" spans="2:18">
      <c r="B284" s="55"/>
      <c r="C284" s="50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</row>
    <row r="285" spans="2:18">
      <c r="C285" s="50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2:18">
      <c r="B286" s="56"/>
      <c r="C286" s="50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</row>
    <row r="287" spans="2:18">
      <c r="B287" s="55"/>
      <c r="C287" s="50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2:18">
      <c r="B288" s="55"/>
      <c r="C288" s="50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2:18">
      <c r="B289" s="55"/>
      <c r="C289" s="50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2:18">
      <c r="B290" s="55"/>
      <c r="C290" s="50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2:18">
      <c r="B291" s="55"/>
      <c r="C291" s="50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2:18">
      <c r="B292" s="55"/>
      <c r="C292" s="51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</row>
    <row r="293" spans="2:18">
      <c r="B293" s="55"/>
      <c r="C293" s="50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2:18">
      <c r="B294" s="55"/>
      <c r="C294" s="50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2:18">
      <c r="B295" s="55"/>
      <c r="C295" s="50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2:18">
      <c r="B296" s="55"/>
      <c r="C296" s="50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2:18">
      <c r="B297" s="55"/>
      <c r="C297" s="50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2:18">
      <c r="B298" s="55"/>
      <c r="C298" s="50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2:18">
      <c r="B299" s="55"/>
      <c r="C299" s="50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2:18">
      <c r="B300" s="55"/>
      <c r="C300" s="50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2:18">
      <c r="B301" s="55"/>
      <c r="C301" s="52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</row>
    <row r="302" spans="2:18">
      <c r="B302" s="55"/>
      <c r="C302" s="50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</row>
    <row r="303" spans="2:18">
      <c r="B303" s="55"/>
      <c r="C303" s="50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2:18">
      <c r="B304" s="55"/>
    </row>
    <row r="305" spans="2:18">
      <c r="B305" s="55"/>
    </row>
    <row r="306" spans="2:18">
      <c r="B306" s="55"/>
      <c r="C306" s="50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2:18">
      <c r="B307" s="55"/>
      <c r="C307" s="51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</row>
    <row r="308" spans="2:18">
      <c r="B308" s="55"/>
      <c r="C308" s="50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2:18">
      <c r="B309" s="55"/>
      <c r="C309" s="50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2:18">
      <c r="B310" s="55"/>
      <c r="C310" s="50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2:18">
      <c r="B311" s="55"/>
      <c r="C311" s="50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2:18">
      <c r="B312" s="55"/>
      <c r="C312" s="50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2:18">
      <c r="B313" s="55"/>
      <c r="C313" s="50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4" spans="2:18">
      <c r="B314" s="55"/>
      <c r="C314" s="50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</row>
    <row r="315" spans="2:18">
      <c r="B315" s="55"/>
      <c r="C315" s="50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</row>
    <row r="316" spans="2:18">
      <c r="C316" s="50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2:18">
      <c r="B317" s="56"/>
      <c r="C317" s="50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</row>
    <row r="318" spans="2:18">
      <c r="B318" s="55"/>
      <c r="C318" s="50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2:18">
      <c r="B319" s="55"/>
      <c r="C319" s="50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2:18">
      <c r="B320" s="55"/>
      <c r="C320" s="50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2:18">
      <c r="B321" s="55"/>
      <c r="C321" s="50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2:18">
      <c r="B322" s="55"/>
      <c r="C322" s="50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2:18">
      <c r="B323" s="55"/>
      <c r="C323" s="51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</row>
    <row r="324" spans="2:18">
      <c r="B324" s="55"/>
      <c r="C324" s="50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2:18">
      <c r="B325" s="55"/>
      <c r="C325" s="50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2:18">
      <c r="B326" s="55"/>
      <c r="C326" s="50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2:18">
      <c r="B327" s="55"/>
      <c r="C327" s="50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2:18">
      <c r="B328" s="55"/>
      <c r="C328" s="50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2:18">
      <c r="B329" s="55"/>
      <c r="C329" s="50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2:18">
      <c r="B330" s="55"/>
      <c r="C330" s="50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2:18">
      <c r="B331" s="55"/>
      <c r="C331" s="50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2:18">
      <c r="B332" s="55"/>
      <c r="C332" s="52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</row>
    <row r="333" spans="2:18">
      <c r="B333" s="55"/>
      <c r="C333" s="50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</row>
    <row r="334" spans="2:18">
      <c r="B334" s="55"/>
      <c r="C334" s="50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2:18">
      <c r="B335" s="55"/>
    </row>
    <row r="336" spans="2:18">
      <c r="B336" s="55"/>
    </row>
    <row r="337" spans="2:18">
      <c r="B337" s="55"/>
      <c r="C337" s="50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2:18">
      <c r="B338" s="55"/>
      <c r="C338" s="51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</row>
    <row r="339" spans="2:18">
      <c r="B339" s="55"/>
      <c r="C339" s="50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2:18">
      <c r="B340" s="55"/>
      <c r="C340" s="50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2:18">
      <c r="B341" s="55"/>
      <c r="C341" s="50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2:18">
      <c r="B342" s="55"/>
      <c r="C342" s="50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2:18">
      <c r="B343" s="55"/>
      <c r="C343" s="50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2:18">
      <c r="B344" s="55"/>
      <c r="C344" s="50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5" spans="2:18">
      <c r="B345" s="55"/>
      <c r="C345" s="50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</row>
    <row r="346" spans="2:18">
      <c r="B346" s="55"/>
      <c r="C346" s="50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</row>
    <row r="347" spans="2:18">
      <c r="C347" s="50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2:18">
      <c r="B348" s="56"/>
      <c r="C348" s="50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</row>
    <row r="349" spans="2:18">
      <c r="B349" s="55"/>
      <c r="C349" s="50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2:18">
      <c r="B350" s="55"/>
      <c r="C350" s="50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2:18">
      <c r="B351" s="55"/>
      <c r="C351" s="50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2:18">
      <c r="B352" s="55"/>
      <c r="C352" s="50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2:18">
      <c r="B353" s="55"/>
      <c r="C353" s="50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2:18">
      <c r="B354" s="55"/>
      <c r="C354" s="51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</row>
    <row r="355" spans="2:18">
      <c r="B355" s="55"/>
      <c r="C355" s="50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2:18">
      <c r="B356" s="55"/>
      <c r="C356" s="50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2:18">
      <c r="B357" s="55"/>
      <c r="C357" s="50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2:18">
      <c r="B358" s="55"/>
      <c r="C358" s="50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2:18">
      <c r="B359" s="55"/>
      <c r="C359" s="50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2:18">
      <c r="B360" s="55"/>
      <c r="C360" s="50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2:18">
      <c r="B361" s="55"/>
      <c r="C361" s="50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2:18">
      <c r="B362" s="55"/>
      <c r="C362" s="50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2:18">
      <c r="B363" s="55"/>
      <c r="C363" s="5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>
      <c r="B364" s="55"/>
      <c r="C364" s="50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</row>
    <row r="365" spans="2:18">
      <c r="B365" s="55"/>
      <c r="C365" s="50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2:18">
      <c r="B366" s="55"/>
    </row>
    <row r="367" spans="2:18">
      <c r="B367" s="55"/>
    </row>
    <row r="368" spans="2:18">
      <c r="B368" s="55"/>
      <c r="C368" s="50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2:18">
      <c r="B369" s="55"/>
      <c r="C369" s="51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</row>
    <row r="370" spans="2:18">
      <c r="B370" s="55"/>
      <c r="C370" s="50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2:18">
      <c r="B371" s="55"/>
      <c r="C371" s="50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2:18">
      <c r="B372" s="55"/>
      <c r="C372" s="50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2:18">
      <c r="B373" s="55"/>
      <c r="C373" s="50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2:18">
      <c r="B374" s="55"/>
      <c r="C374" s="50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2:18">
      <c r="B375" s="55"/>
      <c r="C375" s="50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6" spans="2:18">
      <c r="B376" s="55"/>
      <c r="C376" s="50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</row>
    <row r="377" spans="2:18">
      <c r="B377" s="55"/>
      <c r="C377" s="50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</row>
    <row r="378" spans="2:18">
      <c r="C378" s="50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2:18">
      <c r="B379" s="56"/>
      <c r="C379" s="50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</row>
    <row r="380" spans="2:18">
      <c r="B380" s="55"/>
      <c r="C380" s="50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2:18">
      <c r="B381" s="55"/>
      <c r="C381" s="50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2:18">
      <c r="B382" s="55"/>
      <c r="C382" s="50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2:18">
      <c r="B383" s="55"/>
      <c r="C383" s="50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2:18">
      <c r="B384" s="55"/>
      <c r="C384" s="50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2:18">
      <c r="B385" s="55"/>
      <c r="C385" s="51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</row>
    <row r="386" spans="2:18">
      <c r="B386" s="55"/>
      <c r="C386" s="50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2:18">
      <c r="B387" s="55"/>
      <c r="C387" s="50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2:18">
      <c r="B388" s="55"/>
      <c r="C388" s="50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2:18">
      <c r="B389" s="55"/>
      <c r="C389" s="50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2:18">
      <c r="B390" s="55"/>
      <c r="C390" s="50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2:18">
      <c r="B391" s="55"/>
      <c r="C391" s="50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2:18">
      <c r="B392" s="55"/>
      <c r="C392" s="50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2:18">
      <c r="B393" s="55"/>
      <c r="C393" s="50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2:18">
      <c r="B394" s="55"/>
      <c r="C394" s="52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55"/>
      <c r="C395" s="50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</row>
    <row r="396" spans="2:18">
      <c r="B396" s="55"/>
      <c r="C396" s="50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2:18">
      <c r="B397" s="55"/>
    </row>
    <row r="398" spans="2:18">
      <c r="B398" s="55"/>
    </row>
    <row r="399" spans="2:18">
      <c r="B399" s="55"/>
      <c r="C399" s="50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2:18">
      <c r="B400" s="55"/>
      <c r="C400" s="51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</row>
    <row r="401" spans="2:18">
      <c r="B401" s="55"/>
      <c r="C401" s="50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2:18">
      <c r="B402" s="55"/>
      <c r="C402" s="50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2:18">
      <c r="B403" s="55"/>
      <c r="C403" s="50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2:18">
      <c r="B404" s="55"/>
      <c r="C404" s="50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2:18">
      <c r="B405" s="55"/>
      <c r="C405" s="50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2:18">
      <c r="B406" s="55"/>
      <c r="C406" s="50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7" spans="2:18">
      <c r="B407" s="55"/>
      <c r="C407" s="50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</row>
    <row r="408" spans="2:18">
      <c r="B408" s="55"/>
      <c r="C408" s="50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</row>
    <row r="409" spans="2:18">
      <c r="C409" s="50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2:18">
      <c r="B410" s="56"/>
      <c r="C410" s="50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</row>
    <row r="411" spans="2:18">
      <c r="B411" s="55"/>
      <c r="C411" s="50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2:18">
      <c r="B412" s="55"/>
      <c r="C412" s="50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2:18">
      <c r="B413" s="55"/>
      <c r="C413" s="50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2:18">
      <c r="B414" s="55"/>
      <c r="C414" s="50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2:18">
      <c r="B415" s="55"/>
      <c r="C415" s="50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2:18">
      <c r="B416" s="55"/>
      <c r="C416" s="51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</row>
    <row r="417" spans="2:18">
      <c r="B417" s="55"/>
      <c r="C417" s="50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2:18">
      <c r="B418" s="55"/>
      <c r="C418" s="50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2:18">
      <c r="B419" s="55"/>
      <c r="C419" s="50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2:18">
      <c r="B420" s="55"/>
      <c r="C420" s="50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2:18">
      <c r="B421" s="55"/>
      <c r="C421" s="50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2:18">
      <c r="B422" s="55"/>
      <c r="C422" s="50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2:18">
      <c r="B423" s="55"/>
      <c r="C423" s="50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2:18">
      <c r="B424" s="55"/>
      <c r="C424" s="50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2:18">
      <c r="B425" s="55"/>
      <c r="C425" s="52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</row>
    <row r="426" spans="2:18">
      <c r="B426" s="55"/>
      <c r="C426" s="50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</row>
    <row r="427" spans="2:18">
      <c r="B427" s="55"/>
      <c r="C427" s="50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2:18">
      <c r="B428" s="55"/>
    </row>
    <row r="429" spans="2:18">
      <c r="B429" s="55"/>
    </row>
    <row r="430" spans="2:18">
      <c r="B430" s="55"/>
      <c r="C430" s="50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2:18">
      <c r="B431" s="55"/>
      <c r="C431" s="51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</row>
    <row r="432" spans="2:18">
      <c r="B432" s="55"/>
      <c r="C432" s="50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2:18">
      <c r="B433" s="55"/>
      <c r="C433" s="50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2:18">
      <c r="B434" s="55"/>
      <c r="C434" s="50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2:18">
      <c r="B435" s="55"/>
      <c r="C435" s="50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2:18">
      <c r="B436" s="55"/>
      <c r="C436" s="50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2:18">
      <c r="B437" s="55"/>
      <c r="C437" s="50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  <row r="438" spans="2:18">
      <c r="B438" s="55"/>
      <c r="C438" s="50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</row>
    <row r="439" spans="2:18">
      <c r="B439" s="55"/>
      <c r="C439" s="50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</row>
    <row r="440" spans="2:18">
      <c r="C440" s="50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</row>
    <row r="441" spans="2:18">
      <c r="B441" s="56"/>
      <c r="C441" s="50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</row>
    <row r="442" spans="2:18">
      <c r="B442" s="55"/>
      <c r="C442" s="50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</row>
    <row r="443" spans="2:18">
      <c r="B443" s="55"/>
      <c r="C443" s="50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</row>
    <row r="444" spans="2:18">
      <c r="B444" s="55"/>
      <c r="C444" s="50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</row>
    <row r="445" spans="2:18">
      <c r="B445" s="55"/>
      <c r="C445" s="50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</row>
    <row r="446" spans="2:18">
      <c r="B446" s="55"/>
      <c r="C446" s="50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</row>
    <row r="447" spans="2:18">
      <c r="B447" s="55"/>
      <c r="C447" s="51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</row>
    <row r="448" spans="2:18">
      <c r="B448" s="55"/>
      <c r="C448" s="50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</row>
    <row r="449" spans="2:18">
      <c r="B449" s="55"/>
      <c r="C449" s="50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</row>
    <row r="450" spans="2:18">
      <c r="B450" s="55"/>
      <c r="C450" s="50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</row>
    <row r="451" spans="2:18">
      <c r="B451" s="55"/>
      <c r="C451" s="50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</row>
    <row r="452" spans="2:18">
      <c r="B452" s="55"/>
      <c r="C452" s="50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</row>
    <row r="453" spans="2:18">
      <c r="B453" s="55"/>
      <c r="C453" s="50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</row>
    <row r="454" spans="2:18">
      <c r="B454" s="55"/>
      <c r="C454" s="50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</row>
    <row r="455" spans="2:18">
      <c r="B455" s="55"/>
      <c r="C455" s="50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</row>
    <row r="456" spans="2:18">
      <c r="B456" s="55"/>
      <c r="C456" s="52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</row>
    <row r="457" spans="2:18">
      <c r="B457" s="55"/>
      <c r="C457" s="50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</row>
    <row r="458" spans="2:18">
      <c r="B458" s="55"/>
      <c r="C458" s="50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</row>
    <row r="459" spans="2:18">
      <c r="B459" s="55"/>
    </row>
    <row r="460" spans="2:18">
      <c r="B460" s="55"/>
    </row>
    <row r="461" spans="2:18">
      <c r="B461" s="55"/>
      <c r="C461" s="50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</row>
    <row r="462" spans="2:18">
      <c r="B462" s="55"/>
      <c r="C462" s="51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</row>
    <row r="463" spans="2:18">
      <c r="B463" s="55"/>
      <c r="C463" s="50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</row>
    <row r="464" spans="2:18">
      <c r="B464" s="55"/>
      <c r="C464" s="50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</row>
    <row r="465" spans="2:18">
      <c r="B465" s="55"/>
      <c r="C465" s="50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</row>
    <row r="466" spans="2:18">
      <c r="B466" s="55"/>
      <c r="C466" s="50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</row>
    <row r="467" spans="2:18">
      <c r="B467" s="55"/>
      <c r="C467" s="50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</row>
    <row r="468" spans="2:18">
      <c r="B468" s="55"/>
      <c r="C468" s="50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</row>
    <row r="469" spans="2:18">
      <c r="B469" s="55"/>
      <c r="C469" s="50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</row>
    <row r="470" spans="2:18">
      <c r="B470" s="55"/>
      <c r="C470" s="50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</row>
    <row r="471" spans="2:18">
      <c r="C471" s="50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</row>
    <row r="472" spans="2:18">
      <c r="B472" s="56"/>
      <c r="C472" s="50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</row>
    <row r="473" spans="2:18">
      <c r="B473" s="55"/>
      <c r="C473" s="50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</row>
    <row r="474" spans="2:18">
      <c r="B474" s="55"/>
      <c r="C474" s="50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</row>
    <row r="475" spans="2:18">
      <c r="B475" s="55"/>
      <c r="C475" s="50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</row>
    <row r="476" spans="2:18">
      <c r="B476" s="55"/>
      <c r="C476" s="50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</row>
    <row r="477" spans="2:18">
      <c r="B477" s="55"/>
      <c r="C477" s="50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</row>
    <row r="478" spans="2:18">
      <c r="B478" s="55"/>
      <c r="C478" s="51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</row>
    <row r="479" spans="2:18">
      <c r="B479" s="55"/>
      <c r="C479" s="50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</row>
    <row r="480" spans="2:18">
      <c r="B480" s="55"/>
      <c r="C480" s="50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</row>
    <row r="481" spans="2:18">
      <c r="B481" s="55"/>
      <c r="C481" s="50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</row>
    <row r="482" spans="2:18">
      <c r="B482" s="55"/>
      <c r="C482" s="50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</row>
    <row r="483" spans="2:18">
      <c r="B483" s="55"/>
      <c r="C483" s="50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</row>
    <row r="484" spans="2:18">
      <c r="B484" s="55"/>
      <c r="C484" s="50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</row>
    <row r="485" spans="2:18">
      <c r="B485" s="55"/>
      <c r="C485" s="50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</row>
    <row r="486" spans="2:18">
      <c r="B486" s="55"/>
      <c r="C486" s="50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</row>
    <row r="487" spans="2:18">
      <c r="B487" s="55"/>
      <c r="C487" s="52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</row>
    <row r="488" spans="2:18">
      <c r="B488" s="55"/>
      <c r="C488" s="50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</row>
    <row r="489" spans="2:18">
      <c r="B489" s="55"/>
      <c r="C489" s="50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</row>
    <row r="490" spans="2:18">
      <c r="B490" s="55"/>
    </row>
    <row r="491" spans="2:18">
      <c r="B491" s="55"/>
    </row>
    <row r="492" spans="2:18">
      <c r="B492" s="55"/>
      <c r="C492" s="50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</row>
    <row r="493" spans="2:18">
      <c r="B493" s="55"/>
      <c r="C493" s="51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</row>
    <row r="494" spans="2:18">
      <c r="B494" s="55"/>
      <c r="C494" s="50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</row>
    <row r="495" spans="2:18">
      <c r="B495" s="55"/>
      <c r="C495" s="50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</row>
    <row r="496" spans="2:18">
      <c r="B496" s="55"/>
      <c r="C496" s="50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</row>
    <row r="497" spans="2:18">
      <c r="B497" s="55"/>
      <c r="C497" s="50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</row>
    <row r="498" spans="2:18">
      <c r="B498" s="55"/>
      <c r="C498" s="50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</row>
    <row r="499" spans="2:18">
      <c r="B499" s="55"/>
      <c r="C499" s="50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</row>
    <row r="500" spans="2:18">
      <c r="B500" s="55"/>
      <c r="C500" s="50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</row>
    <row r="501" spans="2:18">
      <c r="B501" s="55"/>
      <c r="C501" s="50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</row>
    <row r="502" spans="2:18">
      <c r="C502" s="50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</row>
    <row r="503" spans="2:18">
      <c r="B503" s="56"/>
      <c r="C503" s="50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</row>
    <row r="504" spans="2:18">
      <c r="B504" s="55"/>
      <c r="C504" s="50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</row>
    <row r="505" spans="2:18">
      <c r="B505" s="55"/>
      <c r="C505" s="50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</row>
    <row r="506" spans="2:18">
      <c r="B506" s="55"/>
      <c r="C506" s="50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</row>
    <row r="507" spans="2:18">
      <c r="B507" s="55"/>
      <c r="C507" s="50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</row>
    <row r="508" spans="2:18">
      <c r="B508" s="55"/>
      <c r="C508" s="50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</row>
    <row r="509" spans="2:18">
      <c r="B509" s="55"/>
      <c r="C509" s="51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</row>
    <row r="510" spans="2:18">
      <c r="B510" s="55"/>
      <c r="C510" s="50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</row>
    <row r="511" spans="2:18">
      <c r="B511" s="55"/>
      <c r="C511" s="50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</row>
    <row r="512" spans="2:18">
      <c r="B512" s="55"/>
      <c r="C512" s="50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</row>
    <row r="513" spans="2:18">
      <c r="B513" s="55"/>
      <c r="C513" s="50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</row>
    <row r="514" spans="2:18">
      <c r="B514" s="55"/>
      <c r="C514" s="50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</row>
    <row r="515" spans="2:18">
      <c r="B515" s="55"/>
      <c r="C515" s="50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</row>
    <row r="516" spans="2:18">
      <c r="B516" s="55"/>
      <c r="C516" s="50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</row>
    <row r="517" spans="2:18">
      <c r="B517" s="55"/>
      <c r="C517" s="50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</row>
    <row r="518" spans="2:18">
      <c r="B518" s="55"/>
      <c r="C518" s="52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</row>
    <row r="519" spans="2:18">
      <c r="B519" s="55"/>
      <c r="C519" s="50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</row>
    <row r="520" spans="2:18">
      <c r="B520" s="55"/>
      <c r="C520" s="50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</row>
    <row r="521" spans="2:18">
      <c r="B521" s="55"/>
    </row>
    <row r="522" spans="2:18">
      <c r="B522" s="55"/>
    </row>
    <row r="523" spans="2:18">
      <c r="B523" s="55"/>
      <c r="C523" s="50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</row>
    <row r="524" spans="2:18">
      <c r="B524" s="55"/>
      <c r="C524" s="51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</row>
    <row r="525" spans="2:18">
      <c r="B525" s="55"/>
      <c r="C525" s="50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</row>
    <row r="526" spans="2:18">
      <c r="B526" s="55"/>
      <c r="C526" s="50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</row>
    <row r="527" spans="2:18">
      <c r="B527" s="55"/>
      <c r="C527" s="50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</row>
    <row r="528" spans="2:18">
      <c r="B528" s="55"/>
      <c r="C528" s="50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</row>
    <row r="529" spans="2:18">
      <c r="B529" s="55"/>
      <c r="C529" s="50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</row>
    <row r="530" spans="2:18">
      <c r="B530" s="55"/>
      <c r="C530" s="50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</row>
    <row r="531" spans="2:18">
      <c r="B531" s="55"/>
      <c r="C531" s="50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</row>
    <row r="532" spans="2:18">
      <c r="B532" s="55"/>
      <c r="C532" s="50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</row>
    <row r="533" spans="2:18">
      <c r="C533" s="50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</row>
    <row r="534" spans="2:18">
      <c r="B534" s="56"/>
      <c r="C534" s="50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</row>
    <row r="535" spans="2:18">
      <c r="B535" s="55"/>
      <c r="C535" s="50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</row>
    <row r="536" spans="2:18">
      <c r="B536" s="55"/>
      <c r="C536" s="50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</row>
    <row r="537" spans="2:18">
      <c r="B537" s="55"/>
      <c r="C537" s="50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</row>
    <row r="538" spans="2:18">
      <c r="B538" s="55"/>
      <c r="C538" s="50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</row>
    <row r="539" spans="2:18">
      <c r="B539" s="55"/>
      <c r="C539" s="50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</row>
    <row r="540" spans="2:18">
      <c r="B540" s="55"/>
      <c r="C540" s="51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</row>
    <row r="541" spans="2:18">
      <c r="B541" s="55"/>
      <c r="C541" s="50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</row>
    <row r="542" spans="2:18">
      <c r="B542" s="55"/>
      <c r="C542" s="50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</row>
    <row r="543" spans="2:18">
      <c r="B543" s="55"/>
      <c r="C543" s="50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</row>
    <row r="544" spans="2:18">
      <c r="B544" s="55"/>
      <c r="C544" s="50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</row>
    <row r="545" spans="2:18">
      <c r="B545" s="55"/>
      <c r="C545" s="50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</row>
    <row r="546" spans="2:18">
      <c r="B546" s="55"/>
      <c r="C546" s="50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</row>
    <row r="547" spans="2:18">
      <c r="B547" s="55"/>
      <c r="C547" s="50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</row>
    <row r="548" spans="2:18">
      <c r="B548" s="55"/>
      <c r="C548" s="50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</row>
    <row r="549" spans="2:18">
      <c r="B549" s="55"/>
      <c r="C549" s="52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</row>
    <row r="550" spans="2:18">
      <c r="B550" s="55"/>
      <c r="C550" s="50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</row>
    <row r="551" spans="2:18">
      <c r="B551" s="55"/>
      <c r="C551" s="50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</row>
    <row r="552" spans="2:18">
      <c r="B552" s="55"/>
    </row>
    <row r="553" spans="2:18">
      <c r="B553" s="55"/>
    </row>
    <row r="554" spans="2:18">
      <c r="B554" s="55"/>
      <c r="C554" s="50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</row>
    <row r="555" spans="2:18">
      <c r="B555" s="55"/>
      <c r="C555" s="51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</row>
    <row r="556" spans="2:18">
      <c r="B556" s="55"/>
      <c r="C556" s="50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</row>
    <row r="557" spans="2:18">
      <c r="B557" s="55"/>
      <c r="C557" s="50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</row>
    <row r="558" spans="2:18">
      <c r="B558" s="55"/>
      <c r="C558" s="50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</row>
    <row r="559" spans="2:18">
      <c r="B559" s="55"/>
      <c r="C559" s="50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</row>
    <row r="560" spans="2:18">
      <c r="B560" s="55"/>
      <c r="C560" s="50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</row>
    <row r="561" spans="2:18">
      <c r="B561" s="55"/>
      <c r="C561" s="50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</row>
    <row r="562" spans="2:18">
      <c r="B562" s="55"/>
      <c r="C562" s="50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</row>
    <row r="563" spans="2:18">
      <c r="B563" s="55"/>
      <c r="C563" s="50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</row>
    <row r="564" spans="2:18">
      <c r="C564" s="50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</row>
    <row r="565" spans="2:18">
      <c r="B565" s="56"/>
      <c r="C565" s="50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</row>
    <row r="566" spans="2:18">
      <c r="B566" s="55"/>
      <c r="C566" s="50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</row>
    <row r="567" spans="2:18">
      <c r="B567" s="55"/>
      <c r="C567" s="50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</row>
    <row r="568" spans="2:18">
      <c r="B568" s="55"/>
      <c r="C568" s="50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</row>
    <row r="569" spans="2:18">
      <c r="B569" s="55"/>
      <c r="C569" s="50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</row>
    <row r="570" spans="2:18">
      <c r="B570" s="55"/>
      <c r="C570" s="50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</row>
    <row r="571" spans="2:18">
      <c r="B571" s="55"/>
      <c r="C571" s="51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</row>
    <row r="572" spans="2:18">
      <c r="B572" s="55"/>
      <c r="C572" s="50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</row>
    <row r="573" spans="2:18">
      <c r="B573" s="55"/>
      <c r="C573" s="50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</row>
    <row r="574" spans="2:18">
      <c r="B574" s="55"/>
      <c r="C574" s="50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</row>
    <row r="575" spans="2:18">
      <c r="B575" s="55"/>
      <c r="C575" s="50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</row>
    <row r="576" spans="2:18">
      <c r="B576" s="55"/>
      <c r="C576" s="50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</row>
    <row r="577" spans="2:18">
      <c r="B577" s="55"/>
      <c r="C577" s="50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</row>
    <row r="578" spans="2:18">
      <c r="B578" s="55"/>
      <c r="C578" s="50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</row>
    <row r="579" spans="2:18">
      <c r="B579" s="55"/>
      <c r="C579" s="50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</row>
    <row r="580" spans="2:18">
      <c r="B580" s="55"/>
      <c r="C580" s="52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</row>
    <row r="581" spans="2:18">
      <c r="B581" s="55"/>
      <c r="C581" s="50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</row>
    <row r="582" spans="2:18">
      <c r="B582" s="55"/>
      <c r="C582" s="50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</row>
    <row r="583" spans="2:18">
      <c r="B583" s="55"/>
    </row>
    <row r="584" spans="2:18">
      <c r="B584" s="55"/>
    </row>
    <row r="585" spans="2:18">
      <c r="B585" s="55"/>
      <c r="C585" s="50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</row>
    <row r="586" spans="2:18">
      <c r="B586" s="55"/>
      <c r="C586" s="51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</row>
    <row r="587" spans="2:18">
      <c r="B587" s="55"/>
      <c r="C587" s="50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</row>
    <row r="588" spans="2:18">
      <c r="B588" s="55"/>
      <c r="C588" s="50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</row>
    <row r="589" spans="2:18">
      <c r="B589" s="55"/>
      <c r="C589" s="50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</row>
    <row r="590" spans="2:18">
      <c r="B590" s="55"/>
      <c r="C590" s="50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</row>
    <row r="591" spans="2:18">
      <c r="B591" s="55"/>
      <c r="C591" s="50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</row>
    <row r="592" spans="2:18">
      <c r="B592" s="55"/>
      <c r="C592" s="50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</row>
    <row r="593" spans="2:18">
      <c r="B593" s="55"/>
      <c r="C593" s="50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</row>
    <row r="594" spans="2:18">
      <c r="B594" s="55"/>
      <c r="C594" s="50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</row>
    <row r="595" spans="2:18">
      <c r="C595" s="50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</row>
    <row r="596" spans="2:18">
      <c r="B596" s="56"/>
      <c r="C596" s="50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</row>
    <row r="597" spans="2:18">
      <c r="B597" s="55"/>
      <c r="C597" s="50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</row>
    <row r="598" spans="2:18">
      <c r="B598" s="55"/>
      <c r="C598" s="50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</row>
    <row r="599" spans="2:18">
      <c r="B599" s="55"/>
      <c r="C599" s="50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</row>
    <row r="600" spans="2:18">
      <c r="B600" s="55"/>
      <c r="C600" s="50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</row>
    <row r="601" spans="2:18">
      <c r="B601" s="55"/>
      <c r="C601" s="50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</row>
    <row r="602" spans="2:18">
      <c r="B602" s="55"/>
      <c r="C602" s="51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</row>
    <row r="603" spans="2:18">
      <c r="B603" s="55"/>
      <c r="C603" s="50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</row>
    <row r="604" spans="2:18">
      <c r="B604" s="55"/>
      <c r="C604" s="50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</row>
    <row r="605" spans="2:18">
      <c r="B605" s="55"/>
      <c r="C605" s="50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</row>
    <row r="606" spans="2:18">
      <c r="B606" s="55"/>
      <c r="C606" s="50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</row>
    <row r="607" spans="2:18">
      <c r="B607" s="55"/>
      <c r="C607" s="50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</row>
    <row r="608" spans="2:18">
      <c r="B608" s="55"/>
      <c r="C608" s="50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</row>
    <row r="609" spans="2:18">
      <c r="B609" s="55"/>
      <c r="C609" s="50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</row>
    <row r="610" spans="2:18">
      <c r="B610" s="55"/>
      <c r="C610" s="50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</row>
    <row r="611" spans="2:18">
      <c r="B611" s="55"/>
      <c r="C611" s="52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</row>
    <row r="612" spans="2:18">
      <c r="B612" s="55"/>
      <c r="C612" s="50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</row>
    <row r="613" spans="2:18">
      <c r="B613" s="55"/>
      <c r="C613" s="50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</row>
    <row r="614" spans="2:18">
      <c r="B614" s="55"/>
    </row>
    <row r="615" spans="2:18">
      <c r="B615" s="55"/>
    </row>
    <row r="616" spans="2:18">
      <c r="B616" s="55"/>
      <c r="C616" s="50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</row>
    <row r="617" spans="2:18">
      <c r="B617" s="55"/>
      <c r="C617" s="51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</row>
    <row r="618" spans="2:18">
      <c r="B618" s="55"/>
      <c r="C618" s="50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</row>
    <row r="619" spans="2:18">
      <c r="B619" s="55"/>
      <c r="C619" s="50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</row>
    <row r="620" spans="2:18">
      <c r="B620" s="55"/>
      <c r="C620" s="50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</row>
    <row r="621" spans="2:18">
      <c r="B621" s="55"/>
      <c r="C621" s="50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</row>
    <row r="622" spans="2:18">
      <c r="B622" s="55"/>
      <c r="C622" s="50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</row>
    <row r="623" spans="2:18">
      <c r="B623" s="55"/>
      <c r="C623" s="50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</row>
    <row r="624" spans="2:18">
      <c r="B624" s="55"/>
      <c r="C624" s="50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</row>
    <row r="625" spans="2:18">
      <c r="B625" s="55"/>
      <c r="C625" s="50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</row>
    <row r="626" spans="2:18">
      <c r="C626" s="50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</row>
    <row r="627" spans="2:18">
      <c r="C627" s="50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</row>
    <row r="628" spans="2:18">
      <c r="C628" s="50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</row>
    <row r="629" spans="2:18">
      <c r="C629" s="50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</row>
    <row r="630" spans="2:18">
      <c r="C630" s="50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</row>
    <row r="631" spans="2:18">
      <c r="C631" s="50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</row>
    <row r="632" spans="2:18">
      <c r="C632" s="50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</row>
    <row r="633" spans="2:18">
      <c r="C633" s="51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</row>
    <row r="634" spans="2:18">
      <c r="C634" s="50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</row>
    <row r="635" spans="2:18">
      <c r="C635" s="50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</row>
    <row r="636" spans="2:18">
      <c r="C636" s="50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</row>
    <row r="637" spans="2:18">
      <c r="C637" s="50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</row>
    <row r="638" spans="2:18">
      <c r="C638" s="50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</row>
    <row r="639" spans="2:18">
      <c r="C639" s="50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</row>
    <row r="640" spans="2:18">
      <c r="C640" s="50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</row>
    <row r="641" spans="3:18">
      <c r="C641" s="50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</row>
    <row r="642" spans="3:18">
      <c r="C642" s="52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</row>
    <row r="643" spans="3:18">
      <c r="C643" s="50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</row>
    <row r="644" spans="3:18">
      <c r="C644" s="50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W135"/>
  <sheetViews>
    <sheetView topLeftCell="A81" workbookViewId="0">
      <selection activeCell="C98" sqref="C98"/>
    </sheetView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1917.21</v>
      </c>
      <c r="C2" s="98">
        <v>8251.65</v>
      </c>
      <c r="D2" s="98">
        <v>8251.65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1917.21</v>
      </c>
      <c r="C3" s="98">
        <v>8251.65</v>
      </c>
      <c r="D3" s="98">
        <v>8251.65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4292.76</v>
      </c>
      <c r="C4" s="98">
        <v>18475.98</v>
      </c>
      <c r="D4" s="98">
        <v>18475.98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4292.76</v>
      </c>
      <c r="C5" s="98">
        <v>18475.98</v>
      </c>
      <c r="D5" s="98">
        <v>18475.98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4.55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272.3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15.74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114.72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42.57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68.95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988.39</v>
      </c>
      <c r="C28" s="98">
        <v>928.82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6.49</v>
      </c>
      <c r="F53" s="98">
        <v>0.25</v>
      </c>
      <c r="G53" s="98">
        <v>0.25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6.49</v>
      </c>
      <c r="F54" s="98">
        <v>0.25</v>
      </c>
      <c r="G54" s="98">
        <v>0.25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6.49</v>
      </c>
      <c r="F55" s="98">
        <v>0.25</v>
      </c>
      <c r="G55" s="98">
        <v>0.25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6.49</v>
      </c>
      <c r="F56" s="98">
        <v>0.25</v>
      </c>
      <c r="G56" s="98">
        <v>0.25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6.49</v>
      </c>
      <c r="F58" s="98">
        <v>0.25</v>
      </c>
      <c r="G58" s="98">
        <v>0.25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29027.14</v>
      </c>
      <c r="D64" s="98">
        <v>19624.759999999998</v>
      </c>
      <c r="E64" s="98">
        <v>9402.3799999999992</v>
      </c>
      <c r="F64" s="98">
        <v>0.68</v>
      </c>
      <c r="G64" s="98">
        <v>3.45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58597.96</v>
      </c>
      <c r="D65" s="98">
        <v>39617.1</v>
      </c>
      <c r="E65" s="98">
        <v>18980.86</v>
      </c>
      <c r="F65" s="98">
        <v>0.68</v>
      </c>
      <c r="G65" s="98">
        <v>3.19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13576.78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27407.86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1.17</v>
      </c>
      <c r="F74" s="98">
        <v>1331.63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16804.3112</v>
      </c>
      <c r="C84" s="98">
        <v>26.027899999999999</v>
      </c>
      <c r="D84" s="98">
        <v>84.867500000000007</v>
      </c>
      <c r="E84" s="98">
        <v>0</v>
      </c>
      <c r="F84" s="98">
        <v>4.0000000000000002E-4</v>
      </c>
      <c r="G84" s="98">
        <v>10500.831099999999</v>
      </c>
      <c r="H84" s="98">
        <v>6895.5955999999996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15285.9923</v>
      </c>
      <c r="C85" s="98">
        <v>23.743600000000001</v>
      </c>
      <c r="D85" s="98">
        <v>77.730199999999996</v>
      </c>
      <c r="E85" s="98">
        <v>0</v>
      </c>
      <c r="F85" s="98">
        <v>4.0000000000000002E-4</v>
      </c>
      <c r="G85" s="98">
        <v>9617.7867000000006</v>
      </c>
      <c r="H85" s="98">
        <v>6279.3149999999996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17313.197199999999</v>
      </c>
      <c r="C86" s="98">
        <v>26.984500000000001</v>
      </c>
      <c r="D86" s="98">
        <v>88.763300000000001</v>
      </c>
      <c r="E86" s="98">
        <v>0</v>
      </c>
      <c r="F86" s="98">
        <v>4.0000000000000002E-4</v>
      </c>
      <c r="G86" s="98">
        <v>10983.030500000001</v>
      </c>
      <c r="H86" s="98">
        <v>7121.2929000000004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17892.4548</v>
      </c>
      <c r="C87" s="98">
        <v>28.160900000000002</v>
      </c>
      <c r="D87" s="98">
        <v>93.885999999999996</v>
      </c>
      <c r="E87" s="98">
        <v>0</v>
      </c>
      <c r="F87" s="98">
        <v>4.0000000000000002E-4</v>
      </c>
      <c r="G87" s="98">
        <v>11617.155000000001</v>
      </c>
      <c r="H87" s="98">
        <v>7386.9627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19766.2274</v>
      </c>
      <c r="C88" s="98">
        <v>31.368099999999998</v>
      </c>
      <c r="D88" s="98">
        <v>105.749</v>
      </c>
      <c r="E88" s="98">
        <v>0</v>
      </c>
      <c r="F88" s="98">
        <v>5.0000000000000001E-4</v>
      </c>
      <c r="G88" s="98">
        <v>13085.284</v>
      </c>
      <c r="H88" s="98">
        <v>8186.4101000000001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19922.8992</v>
      </c>
      <c r="C89" s="98">
        <v>31.766400000000001</v>
      </c>
      <c r="D89" s="98">
        <v>107.7657</v>
      </c>
      <c r="E89" s="98">
        <v>0</v>
      </c>
      <c r="F89" s="98">
        <v>5.0000000000000001E-4</v>
      </c>
      <c r="G89" s="98">
        <v>13334.977000000001</v>
      </c>
      <c r="H89" s="98">
        <v>8266.3017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21297.670399999999</v>
      </c>
      <c r="C90" s="98">
        <v>34.0839</v>
      </c>
      <c r="D90" s="98">
        <v>116.18899999999999</v>
      </c>
      <c r="E90" s="98">
        <v>0</v>
      </c>
      <c r="F90" s="98">
        <v>5.0000000000000001E-4</v>
      </c>
      <c r="G90" s="98">
        <v>14377.3925</v>
      </c>
      <c r="H90" s="98">
        <v>8849.2788999999993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21076.885900000001</v>
      </c>
      <c r="C91" s="98">
        <v>33.6907</v>
      </c>
      <c r="D91" s="98">
        <v>114.6708</v>
      </c>
      <c r="E91" s="98">
        <v>0</v>
      </c>
      <c r="F91" s="98">
        <v>5.0000000000000001E-4</v>
      </c>
      <c r="G91" s="98">
        <v>14189.493200000001</v>
      </c>
      <c r="H91" s="98">
        <v>8753.5481999999993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19994.328300000001</v>
      </c>
      <c r="C92" s="98">
        <v>31.886800000000001</v>
      </c>
      <c r="D92" s="98">
        <v>108.2034</v>
      </c>
      <c r="E92" s="98">
        <v>0</v>
      </c>
      <c r="F92" s="98">
        <v>5.0000000000000001E-4</v>
      </c>
      <c r="G92" s="98">
        <v>13389.1389</v>
      </c>
      <c r="H92" s="98">
        <v>8296.5915999999997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19352.583900000001</v>
      </c>
      <c r="C93" s="98">
        <v>30.629799999999999</v>
      </c>
      <c r="D93" s="98">
        <v>102.8921</v>
      </c>
      <c r="E93" s="98">
        <v>0</v>
      </c>
      <c r="F93" s="98">
        <v>5.0000000000000001E-4</v>
      </c>
      <c r="G93" s="98">
        <v>12731.6942</v>
      </c>
      <c r="H93" s="98">
        <v>8006.8969999999999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17387.193899999998</v>
      </c>
      <c r="C94" s="98">
        <v>27.259799999999998</v>
      </c>
      <c r="D94" s="98">
        <v>90.401700000000005</v>
      </c>
      <c r="E94" s="98">
        <v>0</v>
      </c>
      <c r="F94" s="98">
        <v>4.0000000000000002E-4</v>
      </c>
      <c r="G94" s="98">
        <v>11185.9133</v>
      </c>
      <c r="H94" s="98">
        <v>7167.7578000000003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16649.8887</v>
      </c>
      <c r="C95" s="98">
        <v>25.818899999999999</v>
      </c>
      <c r="D95" s="98">
        <v>84.325100000000006</v>
      </c>
      <c r="E95" s="98">
        <v>0</v>
      </c>
      <c r="F95" s="98">
        <v>4.0000000000000002E-4</v>
      </c>
      <c r="G95" s="98">
        <v>10433.745999999999</v>
      </c>
      <c r="H95" s="98">
        <v>6835.2519000000002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222743.63310000001</v>
      </c>
      <c r="C97" s="98">
        <v>351.42129999999997</v>
      </c>
      <c r="D97" s="98">
        <v>1175.4439</v>
      </c>
      <c r="E97" s="98">
        <v>0</v>
      </c>
      <c r="F97" s="98">
        <v>5.4999999999999997E-3</v>
      </c>
      <c r="G97" s="98">
        <v>145446.4425</v>
      </c>
      <c r="H97" s="98">
        <v>92045.203200000004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15285.9923</v>
      </c>
      <c r="C98" s="98">
        <v>23.743600000000001</v>
      </c>
      <c r="D98" s="98">
        <v>77.730199999999996</v>
      </c>
      <c r="E98" s="98">
        <v>0</v>
      </c>
      <c r="F98" s="98">
        <v>4.0000000000000002E-4</v>
      </c>
      <c r="G98" s="98">
        <v>9617.7867000000006</v>
      </c>
      <c r="H98" s="98">
        <v>6279.3149999999996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21297.670399999999</v>
      </c>
      <c r="C99" s="98">
        <v>34.0839</v>
      </c>
      <c r="D99" s="98">
        <v>116.18899999999999</v>
      </c>
      <c r="E99" s="98">
        <v>0</v>
      </c>
      <c r="F99" s="98">
        <v>5.0000000000000001E-4</v>
      </c>
      <c r="G99" s="98">
        <v>14377.3925</v>
      </c>
      <c r="H99" s="98">
        <v>8849.2788999999993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71359000000</v>
      </c>
      <c r="C102" s="98">
        <v>43547.173999999999</v>
      </c>
      <c r="D102" s="98" t="s">
        <v>468</v>
      </c>
      <c r="E102" s="98">
        <v>3712.7240000000002</v>
      </c>
      <c r="F102" s="98">
        <v>16310.475</v>
      </c>
      <c r="G102" s="98">
        <v>4017.7539999999999</v>
      </c>
      <c r="H102" s="98">
        <v>0</v>
      </c>
      <c r="I102" s="98">
        <v>16574.458999999999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2931.761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65358200000</v>
      </c>
      <c r="C103" s="98">
        <v>44230.09</v>
      </c>
      <c r="D103" s="98" t="s">
        <v>469</v>
      </c>
      <c r="E103" s="98">
        <v>3712.7240000000002</v>
      </c>
      <c r="F103" s="98">
        <v>16310.475</v>
      </c>
      <c r="G103" s="98">
        <v>4017.7539999999999</v>
      </c>
      <c r="H103" s="98">
        <v>0</v>
      </c>
      <c r="I103" s="98">
        <v>17257.34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2931.7959999999998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74635800000</v>
      </c>
      <c r="C104" s="98">
        <v>44328.968000000001</v>
      </c>
      <c r="D104" s="98" t="s">
        <v>470</v>
      </c>
      <c r="E104" s="98">
        <v>3712.7240000000002</v>
      </c>
      <c r="F104" s="98">
        <v>16310.475</v>
      </c>
      <c r="G104" s="98">
        <v>4017.7539999999999</v>
      </c>
      <c r="H104" s="98">
        <v>0</v>
      </c>
      <c r="I104" s="98">
        <v>17356.22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2931.7939999999999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78945000000</v>
      </c>
      <c r="C105" s="98">
        <v>44927.858999999997</v>
      </c>
      <c r="D105" s="98" t="s">
        <v>471</v>
      </c>
      <c r="E105" s="98">
        <v>3712.7240000000002</v>
      </c>
      <c r="F105" s="98">
        <v>16310.475</v>
      </c>
      <c r="G105" s="98">
        <v>4017.7539999999999</v>
      </c>
      <c r="H105" s="98">
        <v>0</v>
      </c>
      <c r="I105" s="98">
        <v>17955.081999999999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2931.8240000000001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88921800000</v>
      </c>
      <c r="C106" s="98">
        <v>49089.722000000002</v>
      </c>
      <c r="D106" s="98" t="s">
        <v>472</v>
      </c>
      <c r="E106" s="98">
        <v>3712.7240000000002</v>
      </c>
      <c r="F106" s="98">
        <v>16310.475</v>
      </c>
      <c r="G106" s="98">
        <v>4017.7539999999999</v>
      </c>
      <c r="H106" s="98">
        <v>0</v>
      </c>
      <c r="I106" s="98">
        <v>22116.963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2931.806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90618600000</v>
      </c>
      <c r="C107" s="98">
        <v>52022.669000000002</v>
      </c>
      <c r="D107" s="98" t="s">
        <v>473</v>
      </c>
      <c r="E107" s="98">
        <v>3712.7240000000002</v>
      </c>
      <c r="F107" s="98">
        <v>16310.475</v>
      </c>
      <c r="G107" s="98">
        <v>4017.7539999999999</v>
      </c>
      <c r="H107" s="98">
        <v>0</v>
      </c>
      <c r="I107" s="98">
        <v>25049.955000000002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2931.761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97702400000</v>
      </c>
      <c r="C108" s="98">
        <v>51259.790999999997</v>
      </c>
      <c r="D108" s="98" t="s">
        <v>474</v>
      </c>
      <c r="E108" s="98">
        <v>3712.7240000000002</v>
      </c>
      <c r="F108" s="98">
        <v>16310.475</v>
      </c>
      <c r="G108" s="98">
        <v>4017.7539999999999</v>
      </c>
      <c r="H108" s="98">
        <v>0</v>
      </c>
      <c r="I108" s="98">
        <v>24287.09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2931.748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96425500000</v>
      </c>
      <c r="C109" s="98">
        <v>50562.038999999997</v>
      </c>
      <c r="D109" s="98" t="s">
        <v>475</v>
      </c>
      <c r="E109" s="98">
        <v>3712.7240000000002</v>
      </c>
      <c r="F109" s="98">
        <v>16310.475</v>
      </c>
      <c r="G109" s="98">
        <v>4017.7539999999999</v>
      </c>
      <c r="H109" s="98">
        <v>0</v>
      </c>
      <c r="I109" s="98">
        <v>24382.896000000001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2138.1889999999999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90986600000</v>
      </c>
      <c r="C110" s="98">
        <v>49212.03</v>
      </c>
      <c r="D110" s="98" t="s">
        <v>476</v>
      </c>
      <c r="E110" s="98">
        <v>3712.7240000000002</v>
      </c>
      <c r="F110" s="98">
        <v>16310.475</v>
      </c>
      <c r="G110" s="98">
        <v>4017.7539999999999</v>
      </c>
      <c r="H110" s="98">
        <v>0</v>
      </c>
      <c r="I110" s="98">
        <v>22239.286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2931.79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86518900000</v>
      </c>
      <c r="C111" s="98">
        <v>48456.021999999997</v>
      </c>
      <c r="D111" s="98" t="s">
        <v>477</v>
      </c>
      <c r="E111" s="98">
        <v>3712.7240000000002</v>
      </c>
      <c r="F111" s="98">
        <v>16310.475</v>
      </c>
      <c r="G111" s="98">
        <v>4017.7539999999999</v>
      </c>
      <c r="H111" s="98">
        <v>0</v>
      </c>
      <c r="I111" s="98">
        <v>21483.312000000002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2931.7570000000001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76014500000</v>
      </c>
      <c r="C112" s="98">
        <v>45933.063999999998</v>
      </c>
      <c r="D112" s="98" t="s">
        <v>478</v>
      </c>
      <c r="E112" s="98">
        <v>3712.7240000000002</v>
      </c>
      <c r="F112" s="98">
        <v>16310.475</v>
      </c>
      <c r="G112" s="98">
        <v>4017.7539999999999</v>
      </c>
      <c r="H112" s="98">
        <v>0</v>
      </c>
      <c r="I112" s="98">
        <v>18960.327000000001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2931.7829999999999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70903100000</v>
      </c>
      <c r="C113" s="98">
        <v>41883.659</v>
      </c>
      <c r="D113" s="98" t="s">
        <v>479</v>
      </c>
      <c r="E113" s="98">
        <v>3712.7240000000002</v>
      </c>
      <c r="F113" s="98">
        <v>16310.475</v>
      </c>
      <c r="G113" s="98">
        <v>4017.7539999999999</v>
      </c>
      <c r="H113" s="98">
        <v>0</v>
      </c>
      <c r="I113" s="98">
        <v>14910.950999999999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2931.7550000000001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988389000000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65358200000</v>
      </c>
      <c r="C116" s="98">
        <v>41883.659</v>
      </c>
      <c r="D116" s="98"/>
      <c r="E116" s="98">
        <v>3712.7240000000002</v>
      </c>
      <c r="F116" s="98">
        <v>16310.475</v>
      </c>
      <c r="G116" s="98">
        <v>4017.7539999999999</v>
      </c>
      <c r="H116" s="98">
        <v>0</v>
      </c>
      <c r="I116" s="98">
        <v>14910.950999999999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2138.1889999999999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97702400000</v>
      </c>
      <c r="C117" s="98">
        <v>52022.669000000002</v>
      </c>
      <c r="D117" s="98"/>
      <c r="E117" s="98">
        <v>3712.7240000000002</v>
      </c>
      <c r="F117" s="98">
        <v>16310.475</v>
      </c>
      <c r="G117" s="98">
        <v>4017.7539999999999</v>
      </c>
      <c r="H117" s="98">
        <v>0</v>
      </c>
      <c r="I117" s="98">
        <v>25049.955000000002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2931.8240000000001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20769.900000000001</v>
      </c>
      <c r="C120" s="98">
        <v>10654</v>
      </c>
      <c r="D120" s="98">
        <v>0</v>
      </c>
      <c r="E120" s="98">
        <v>31423.9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89.39</v>
      </c>
      <c r="C121" s="98">
        <v>45.85</v>
      </c>
      <c r="D121" s="98">
        <v>0</v>
      </c>
      <c r="E121" s="98">
        <v>135.25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89.39</v>
      </c>
      <c r="C122" s="98">
        <v>45.85</v>
      </c>
      <c r="D122" s="98">
        <v>0</v>
      </c>
      <c r="E122" s="98">
        <v>135.25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5"/>
      <c r="E123" s="95"/>
      <c r="F123" s="96"/>
      <c r="G123" s="95"/>
    </row>
    <row r="124" spans="1:23">
      <c r="A124" s="95"/>
      <c r="B124" s="96"/>
      <c r="C124" s="95"/>
      <c r="D124" s="95"/>
      <c r="E124" s="95"/>
      <c r="F124" s="96"/>
      <c r="G124" s="95"/>
    </row>
    <row r="125" spans="1:23">
      <c r="A125" s="95"/>
      <c r="B125" s="96"/>
      <c r="C125" s="95"/>
      <c r="D125" s="95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5"/>
      <c r="E127" s="95"/>
      <c r="F127" s="96"/>
      <c r="G127" s="95"/>
    </row>
    <row r="128" spans="1:23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5"/>
      <c r="E129" s="95"/>
      <c r="F129" s="96"/>
      <c r="G129" s="95"/>
    </row>
    <row r="130" spans="1:7">
      <c r="A130" s="95"/>
      <c r="B130" s="96"/>
      <c r="C130" s="95"/>
      <c r="D130" s="95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1931.54</v>
      </c>
      <c r="C2" s="98">
        <v>8313.33</v>
      </c>
      <c r="D2" s="98">
        <v>8313.33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1931.54</v>
      </c>
      <c r="C3" s="98">
        <v>8313.33</v>
      </c>
      <c r="D3" s="98">
        <v>8313.33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1120.58</v>
      </c>
      <c r="C4" s="98">
        <v>4822.96</v>
      </c>
      <c r="D4" s="98">
        <v>4822.96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1120.58</v>
      </c>
      <c r="C5" s="98">
        <v>4822.96</v>
      </c>
      <c r="D5" s="98">
        <v>4822.96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92.57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193.17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15.73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112.51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51.91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67.28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905.37</v>
      </c>
      <c r="C28" s="98">
        <v>1026.17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6.49</v>
      </c>
      <c r="F53" s="98">
        <v>0.25</v>
      </c>
      <c r="G53" s="98">
        <v>0.25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6.49</v>
      </c>
      <c r="F54" s="98">
        <v>0.25</v>
      </c>
      <c r="G54" s="98">
        <v>0.25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6.49</v>
      </c>
      <c r="F55" s="98">
        <v>0.25</v>
      </c>
      <c r="G55" s="98">
        <v>0.25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6.49</v>
      </c>
      <c r="F56" s="98">
        <v>0.25</v>
      </c>
      <c r="G56" s="98">
        <v>0.25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6.49</v>
      </c>
      <c r="F58" s="98">
        <v>0.25</v>
      </c>
      <c r="G58" s="98">
        <v>0.25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30180.38</v>
      </c>
      <c r="D64" s="98">
        <v>20404.45</v>
      </c>
      <c r="E64" s="98">
        <v>9775.93</v>
      </c>
      <c r="F64" s="98">
        <v>0.68</v>
      </c>
      <c r="G64" s="98">
        <v>3.45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58597.96</v>
      </c>
      <c r="D65" s="98">
        <v>39617.1</v>
      </c>
      <c r="E65" s="98">
        <v>18980.86</v>
      </c>
      <c r="F65" s="98">
        <v>0.68</v>
      </c>
      <c r="G65" s="98">
        <v>3.19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18635.3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36182.14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1.22</v>
      </c>
      <c r="F74" s="98">
        <v>1384.54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20309.1715</v>
      </c>
      <c r="C84" s="98">
        <v>24.4057</v>
      </c>
      <c r="D84" s="98">
        <v>83.684299999999993</v>
      </c>
      <c r="E84" s="98">
        <v>0</v>
      </c>
      <c r="F84" s="98">
        <v>2.0000000000000001E-4</v>
      </c>
      <c r="G84" s="98">
        <v>28536.0625</v>
      </c>
      <c r="H84" s="98">
        <v>7798.5775000000003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18004.9689</v>
      </c>
      <c r="C85" s="98">
        <v>21.6143</v>
      </c>
      <c r="D85" s="98">
        <v>73.875799999999998</v>
      </c>
      <c r="E85" s="98">
        <v>0</v>
      </c>
      <c r="F85" s="98">
        <v>2.0000000000000001E-4</v>
      </c>
      <c r="G85" s="98">
        <v>25191.2821</v>
      </c>
      <c r="H85" s="98">
        <v>6910.8908000000001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19538.498200000002</v>
      </c>
      <c r="C86" s="98">
        <v>23.831700000000001</v>
      </c>
      <c r="D86" s="98">
        <v>85.439899999999994</v>
      </c>
      <c r="E86" s="98">
        <v>0</v>
      </c>
      <c r="F86" s="98">
        <v>2.0000000000000001E-4</v>
      </c>
      <c r="G86" s="98">
        <v>29136.8361</v>
      </c>
      <c r="H86" s="98">
        <v>7548.0285999999996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20294.739699999998</v>
      </c>
      <c r="C87" s="98">
        <v>25.020800000000001</v>
      </c>
      <c r="D87" s="98">
        <v>92.482399999999998</v>
      </c>
      <c r="E87" s="98">
        <v>0</v>
      </c>
      <c r="F87" s="98">
        <v>2.9999999999999997E-4</v>
      </c>
      <c r="G87" s="98">
        <v>31539.9545</v>
      </c>
      <c r="H87" s="98">
        <v>7874.5555000000004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23281.127899999999</v>
      </c>
      <c r="C88" s="98">
        <v>28.921199999999999</v>
      </c>
      <c r="D88" s="98">
        <v>109.15219999999999</v>
      </c>
      <c r="E88" s="98">
        <v>0</v>
      </c>
      <c r="F88" s="98">
        <v>2.9999999999999997E-4</v>
      </c>
      <c r="G88" s="98">
        <v>37226.1636</v>
      </c>
      <c r="H88" s="98">
        <v>9061.4742999999999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24707.446599999999</v>
      </c>
      <c r="C89" s="98">
        <v>30.8642</v>
      </c>
      <c r="D89" s="98">
        <v>118.23690000000001</v>
      </c>
      <c r="E89" s="98">
        <v>0</v>
      </c>
      <c r="F89" s="98">
        <v>2.9999999999999997E-4</v>
      </c>
      <c r="G89" s="98">
        <v>40325.397100000002</v>
      </c>
      <c r="H89" s="98">
        <v>9638.6911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26880.543399999999</v>
      </c>
      <c r="C90" s="98">
        <v>33.673099999999998</v>
      </c>
      <c r="D90" s="98">
        <v>129.95650000000001</v>
      </c>
      <c r="E90" s="98">
        <v>0</v>
      </c>
      <c r="F90" s="98">
        <v>4.0000000000000002E-4</v>
      </c>
      <c r="G90" s="98">
        <v>44322.918299999998</v>
      </c>
      <c r="H90" s="98">
        <v>10498.5952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26344.0039</v>
      </c>
      <c r="C91" s="98">
        <v>32.965499999999999</v>
      </c>
      <c r="D91" s="98">
        <v>126.8661</v>
      </c>
      <c r="E91" s="98">
        <v>0</v>
      </c>
      <c r="F91" s="98">
        <v>4.0000000000000002E-4</v>
      </c>
      <c r="G91" s="98">
        <v>43268.710800000001</v>
      </c>
      <c r="H91" s="98">
        <v>10284.472299999999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23613.220399999998</v>
      </c>
      <c r="C92" s="98">
        <v>29.4236</v>
      </c>
      <c r="D92" s="98">
        <v>111.9674</v>
      </c>
      <c r="E92" s="98">
        <v>0</v>
      </c>
      <c r="F92" s="98">
        <v>2.9999999999999997E-4</v>
      </c>
      <c r="G92" s="98">
        <v>38186.761599999998</v>
      </c>
      <c r="H92" s="98">
        <v>9202.3112000000001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21657.5216</v>
      </c>
      <c r="C93" s="98">
        <v>26.767199999999999</v>
      </c>
      <c r="D93" s="98">
        <v>99.620800000000003</v>
      </c>
      <c r="E93" s="98">
        <v>0</v>
      </c>
      <c r="F93" s="98">
        <v>2.9999999999999997E-4</v>
      </c>
      <c r="G93" s="98">
        <v>33974.7929</v>
      </c>
      <c r="H93" s="98">
        <v>8411.8716999999997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19381.345499999999</v>
      </c>
      <c r="C94" s="98">
        <v>23.7331</v>
      </c>
      <c r="D94" s="98">
        <v>86.055899999999994</v>
      </c>
      <c r="E94" s="98">
        <v>0</v>
      </c>
      <c r="F94" s="98">
        <v>2.9999999999999997E-4</v>
      </c>
      <c r="G94" s="98">
        <v>29347.412100000001</v>
      </c>
      <c r="H94" s="98">
        <v>7499.3116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19950.048299999999</v>
      </c>
      <c r="C95" s="98">
        <v>23.999199999999998</v>
      </c>
      <c r="D95" s="98">
        <v>82.555099999999996</v>
      </c>
      <c r="E95" s="98">
        <v>0</v>
      </c>
      <c r="F95" s="98">
        <v>2.0000000000000001E-4</v>
      </c>
      <c r="G95" s="98">
        <v>28151.164100000002</v>
      </c>
      <c r="H95" s="98">
        <v>7663.9034000000001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263962.636</v>
      </c>
      <c r="C97" s="98">
        <v>325.21969999999999</v>
      </c>
      <c r="D97" s="98">
        <v>1199.8933</v>
      </c>
      <c r="E97" s="98">
        <v>0</v>
      </c>
      <c r="F97" s="98">
        <v>3.5000000000000001E-3</v>
      </c>
      <c r="G97" s="98">
        <v>409207.4558</v>
      </c>
      <c r="H97" s="98">
        <v>102392.68309999999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18004.9689</v>
      </c>
      <c r="C98" s="98">
        <v>21.6143</v>
      </c>
      <c r="D98" s="98">
        <v>73.875799999999998</v>
      </c>
      <c r="E98" s="98">
        <v>0</v>
      </c>
      <c r="F98" s="98">
        <v>2.0000000000000001E-4</v>
      </c>
      <c r="G98" s="98">
        <v>25191.2821</v>
      </c>
      <c r="H98" s="98">
        <v>6910.8908000000001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26880.543399999999</v>
      </c>
      <c r="C99" s="98">
        <v>33.673099999999998</v>
      </c>
      <c r="D99" s="98">
        <v>129.95650000000001</v>
      </c>
      <c r="E99" s="98">
        <v>0</v>
      </c>
      <c r="F99" s="98">
        <v>4.0000000000000002E-4</v>
      </c>
      <c r="G99" s="98">
        <v>44322.918299999998</v>
      </c>
      <c r="H99" s="98">
        <v>10498.5952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63136100000</v>
      </c>
      <c r="C102" s="98">
        <v>41280.574000000001</v>
      </c>
      <c r="D102" s="98" t="s">
        <v>485</v>
      </c>
      <c r="E102" s="98">
        <v>3712.7240000000002</v>
      </c>
      <c r="F102" s="98">
        <v>16310.475</v>
      </c>
      <c r="G102" s="98">
        <v>4070.6590000000001</v>
      </c>
      <c r="H102" s="98">
        <v>0</v>
      </c>
      <c r="I102" s="98">
        <v>14254.939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2931.7759999999998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55735800000</v>
      </c>
      <c r="C103" s="98">
        <v>37799.661999999997</v>
      </c>
      <c r="D103" s="98" t="s">
        <v>486</v>
      </c>
      <c r="E103" s="98">
        <v>3712.7240000000002</v>
      </c>
      <c r="F103" s="98">
        <v>16310.475</v>
      </c>
      <c r="G103" s="98">
        <v>4070.6590000000001</v>
      </c>
      <c r="H103" s="98">
        <v>0</v>
      </c>
      <c r="I103" s="98">
        <v>11571.41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2134.3939999999998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64465300000</v>
      </c>
      <c r="C104" s="98">
        <v>40629.858999999997</v>
      </c>
      <c r="D104" s="98" t="s">
        <v>487</v>
      </c>
      <c r="E104" s="98">
        <v>3300.1990000000001</v>
      </c>
      <c r="F104" s="98">
        <v>16310.475</v>
      </c>
      <c r="G104" s="98">
        <v>4070.6590000000001</v>
      </c>
      <c r="H104" s="98">
        <v>0</v>
      </c>
      <c r="I104" s="98">
        <v>14042.798000000001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2905.7269999999999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69782200000</v>
      </c>
      <c r="C105" s="98">
        <v>44911.355000000003</v>
      </c>
      <c r="D105" s="98" t="s">
        <v>488</v>
      </c>
      <c r="E105" s="98">
        <v>3300.1990000000001</v>
      </c>
      <c r="F105" s="98">
        <v>16310.475</v>
      </c>
      <c r="G105" s="98">
        <v>4070.6590000000001</v>
      </c>
      <c r="H105" s="98">
        <v>0</v>
      </c>
      <c r="I105" s="98">
        <v>18316.357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2913.6640000000002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82363000000</v>
      </c>
      <c r="C106" s="98">
        <v>49074.673999999999</v>
      </c>
      <c r="D106" s="98" t="s">
        <v>489</v>
      </c>
      <c r="E106" s="98">
        <v>3712.7240000000002</v>
      </c>
      <c r="F106" s="98">
        <v>16310.475</v>
      </c>
      <c r="G106" s="98">
        <v>4070.6590000000001</v>
      </c>
      <c r="H106" s="98">
        <v>0</v>
      </c>
      <c r="I106" s="98">
        <v>22049.008000000002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2931.808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89220000000</v>
      </c>
      <c r="C107" s="98">
        <v>48783.917000000001</v>
      </c>
      <c r="D107" s="98" t="s">
        <v>490</v>
      </c>
      <c r="E107" s="98">
        <v>3712.7240000000002</v>
      </c>
      <c r="F107" s="98">
        <v>16310.475</v>
      </c>
      <c r="G107" s="98">
        <v>4070.6590000000001</v>
      </c>
      <c r="H107" s="98">
        <v>0</v>
      </c>
      <c r="I107" s="98">
        <v>21758.29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2931.7689999999998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98064500000</v>
      </c>
      <c r="C108" s="98">
        <v>53072.69</v>
      </c>
      <c r="D108" s="98" t="s">
        <v>491</v>
      </c>
      <c r="E108" s="98">
        <v>3712.7240000000002</v>
      </c>
      <c r="F108" s="98">
        <v>16310.475</v>
      </c>
      <c r="G108" s="98">
        <v>4070.6590000000001</v>
      </c>
      <c r="H108" s="98">
        <v>0</v>
      </c>
      <c r="I108" s="98">
        <v>26047.064999999999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2931.7669999999998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95732100000</v>
      </c>
      <c r="C109" s="98">
        <v>52750.705999999998</v>
      </c>
      <c r="D109" s="98" t="s">
        <v>492</v>
      </c>
      <c r="E109" s="98">
        <v>3712.7240000000002</v>
      </c>
      <c r="F109" s="98">
        <v>16310.475</v>
      </c>
      <c r="G109" s="98">
        <v>4070.6590000000001</v>
      </c>
      <c r="H109" s="98">
        <v>0</v>
      </c>
      <c r="I109" s="98">
        <v>25725.092000000001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2931.7559999999999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84488300000</v>
      </c>
      <c r="C110" s="98">
        <v>51747.938999999998</v>
      </c>
      <c r="D110" s="98" t="s">
        <v>493</v>
      </c>
      <c r="E110" s="98">
        <v>3300.1990000000001</v>
      </c>
      <c r="F110" s="98">
        <v>16310.475</v>
      </c>
      <c r="G110" s="98">
        <v>4070.6590000000001</v>
      </c>
      <c r="H110" s="98">
        <v>0</v>
      </c>
      <c r="I110" s="98">
        <v>25152.941999999999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2913.663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75169300000</v>
      </c>
      <c r="C111" s="98">
        <v>46675.89</v>
      </c>
      <c r="D111" s="98" t="s">
        <v>494</v>
      </c>
      <c r="E111" s="98">
        <v>3712.7240000000002</v>
      </c>
      <c r="F111" s="98">
        <v>16310.475</v>
      </c>
      <c r="G111" s="98">
        <v>4070.6590000000001</v>
      </c>
      <c r="H111" s="98">
        <v>0</v>
      </c>
      <c r="I111" s="98">
        <v>19650.21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2931.8209999999999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64931200000</v>
      </c>
      <c r="C112" s="98">
        <v>43242.44</v>
      </c>
      <c r="D112" s="98" t="s">
        <v>495</v>
      </c>
      <c r="E112" s="98">
        <v>2887.674</v>
      </c>
      <c r="F112" s="98">
        <v>16310.475</v>
      </c>
      <c r="G112" s="98">
        <v>4070.6590000000001</v>
      </c>
      <c r="H112" s="98">
        <v>0</v>
      </c>
      <c r="I112" s="98">
        <v>17078.056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2895.5749999999998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62284500000</v>
      </c>
      <c r="C113" s="98">
        <v>42880.792000000001</v>
      </c>
      <c r="D113" s="98" t="s">
        <v>496</v>
      </c>
      <c r="E113" s="98">
        <v>3300.1990000000001</v>
      </c>
      <c r="F113" s="98">
        <v>16310.475</v>
      </c>
      <c r="G113" s="98">
        <v>4070.6590000000001</v>
      </c>
      <c r="H113" s="98">
        <v>0</v>
      </c>
      <c r="I113" s="98">
        <v>16293.654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2905.8040000000001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905372000000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55735800000</v>
      </c>
      <c r="C116" s="98">
        <v>37799.661999999997</v>
      </c>
      <c r="D116" s="98"/>
      <c r="E116" s="98">
        <v>2887.674</v>
      </c>
      <c r="F116" s="98">
        <v>16310.475</v>
      </c>
      <c r="G116" s="98">
        <v>4070.6590000000001</v>
      </c>
      <c r="H116" s="98">
        <v>0</v>
      </c>
      <c r="I116" s="98">
        <v>11571.41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2134.3939999999998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98064500000</v>
      </c>
      <c r="C117" s="98">
        <v>53072.69</v>
      </c>
      <c r="D117" s="98"/>
      <c r="E117" s="98">
        <v>3712.7240000000002</v>
      </c>
      <c r="F117" s="98">
        <v>16310.475</v>
      </c>
      <c r="G117" s="98">
        <v>4070.6590000000001</v>
      </c>
      <c r="H117" s="98">
        <v>0</v>
      </c>
      <c r="I117" s="98">
        <v>26047.064999999999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2931.8209999999999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27187.13</v>
      </c>
      <c r="C120" s="98">
        <v>8417.92</v>
      </c>
      <c r="D120" s="98">
        <v>0</v>
      </c>
      <c r="E120" s="98">
        <v>35605.050000000003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117.01</v>
      </c>
      <c r="C121" s="98">
        <v>36.229999999999997</v>
      </c>
      <c r="D121" s="98">
        <v>0</v>
      </c>
      <c r="E121" s="98">
        <v>153.24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117.01</v>
      </c>
      <c r="C122" s="98">
        <v>36.229999999999997</v>
      </c>
      <c r="D122" s="98">
        <v>0</v>
      </c>
      <c r="E122" s="98">
        <v>153.24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5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5"/>
      <c r="E127" s="95"/>
      <c r="F127" s="96"/>
      <c r="G127" s="95"/>
    </row>
    <row r="128" spans="1:23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1869.54</v>
      </c>
      <c r="C2" s="98">
        <v>8046.45</v>
      </c>
      <c r="D2" s="98">
        <v>8046.45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1869.54</v>
      </c>
      <c r="C3" s="98">
        <v>8046.45</v>
      </c>
      <c r="D3" s="98">
        <v>8046.45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3877.15</v>
      </c>
      <c r="C4" s="98">
        <v>16687.18</v>
      </c>
      <c r="D4" s="98">
        <v>16687.18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3877.15</v>
      </c>
      <c r="C5" s="98">
        <v>16687.18</v>
      </c>
      <c r="D5" s="98">
        <v>16687.18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54.96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173.36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15.73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114.29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46.54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66.28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886.34</v>
      </c>
      <c r="C28" s="98">
        <v>983.2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6.49</v>
      </c>
      <c r="F53" s="98">
        <v>0.25</v>
      </c>
      <c r="G53" s="98">
        <v>0.25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6.49</v>
      </c>
      <c r="F54" s="98">
        <v>0.25</v>
      </c>
      <c r="G54" s="98">
        <v>0.25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6.49</v>
      </c>
      <c r="F55" s="98">
        <v>0.25</v>
      </c>
      <c r="G55" s="98">
        <v>0.25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6.49</v>
      </c>
      <c r="F56" s="98">
        <v>0.25</v>
      </c>
      <c r="G56" s="98">
        <v>0.25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6.49</v>
      </c>
      <c r="F58" s="98">
        <v>0.25</v>
      </c>
      <c r="G58" s="98">
        <v>0.25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32305.55</v>
      </c>
      <c r="D64" s="98">
        <v>21841.24</v>
      </c>
      <c r="E64" s="98">
        <v>10464.31</v>
      </c>
      <c r="F64" s="98">
        <v>0.68</v>
      </c>
      <c r="G64" s="98">
        <v>3.45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44794.29</v>
      </c>
      <c r="D65" s="98">
        <v>33667.72</v>
      </c>
      <c r="E65" s="98">
        <v>11126.57</v>
      </c>
      <c r="F65" s="98">
        <v>0.75</v>
      </c>
      <c r="G65" s="98">
        <v>3.36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16829.62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30526.69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1.3</v>
      </c>
      <c r="F74" s="98">
        <v>1482.03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16818.044900000001</v>
      </c>
      <c r="C84" s="98">
        <v>24.608799999999999</v>
      </c>
      <c r="D84" s="98">
        <v>67.6541</v>
      </c>
      <c r="E84" s="98">
        <v>0</v>
      </c>
      <c r="F84" s="98">
        <v>2.0000000000000001E-4</v>
      </c>
      <c r="G84" s="98">
        <v>499572.07439999998</v>
      </c>
      <c r="H84" s="98">
        <v>6765.5198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15247.5314</v>
      </c>
      <c r="C85" s="98">
        <v>22.316400000000002</v>
      </c>
      <c r="D85" s="98">
        <v>61.377000000000002</v>
      </c>
      <c r="E85" s="98">
        <v>0</v>
      </c>
      <c r="F85" s="98">
        <v>2.0000000000000001E-4</v>
      </c>
      <c r="G85" s="98">
        <v>453221.16629999998</v>
      </c>
      <c r="H85" s="98">
        <v>6134.3056999999999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17244.360700000001</v>
      </c>
      <c r="C86" s="98">
        <v>25.742699999999999</v>
      </c>
      <c r="D86" s="98">
        <v>73.059200000000004</v>
      </c>
      <c r="E86" s="98">
        <v>0</v>
      </c>
      <c r="F86" s="98">
        <v>2.0000000000000001E-4</v>
      </c>
      <c r="G86" s="98">
        <v>539518.98080000002</v>
      </c>
      <c r="H86" s="98">
        <v>6988.5995999999996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17549.692800000001</v>
      </c>
      <c r="C87" s="98">
        <v>26.485399999999998</v>
      </c>
      <c r="D87" s="98">
        <v>76.4285</v>
      </c>
      <c r="E87" s="98">
        <v>0</v>
      </c>
      <c r="F87" s="98">
        <v>2.0000000000000001E-4</v>
      </c>
      <c r="G87" s="98">
        <v>564418.9412</v>
      </c>
      <c r="H87" s="98">
        <v>7141.3567999999996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19465.672399999999</v>
      </c>
      <c r="C88" s="98">
        <v>29.689599999999999</v>
      </c>
      <c r="D88" s="98">
        <v>87.034199999999998</v>
      </c>
      <c r="E88" s="98">
        <v>0</v>
      </c>
      <c r="F88" s="98">
        <v>2.0000000000000001E-4</v>
      </c>
      <c r="G88" s="98">
        <v>642761.48800000001</v>
      </c>
      <c r="H88" s="98">
        <v>7952.6268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21503.662</v>
      </c>
      <c r="C89" s="98">
        <v>33.2742</v>
      </c>
      <c r="D89" s="98">
        <v>99.590999999999994</v>
      </c>
      <c r="E89" s="98">
        <v>0</v>
      </c>
      <c r="F89" s="98">
        <v>2.9999999999999997E-4</v>
      </c>
      <c r="G89" s="98">
        <v>735524.23369999998</v>
      </c>
      <c r="H89" s="98">
        <v>8833.3898000000008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23070.9185</v>
      </c>
      <c r="C90" s="98">
        <v>35.834800000000001</v>
      </c>
      <c r="D90" s="98">
        <v>107.83</v>
      </c>
      <c r="E90" s="98">
        <v>0</v>
      </c>
      <c r="F90" s="98">
        <v>2.9999999999999997E-4</v>
      </c>
      <c r="G90" s="98">
        <v>796381.00419999997</v>
      </c>
      <c r="H90" s="98">
        <v>9490.9017000000003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22552.3213</v>
      </c>
      <c r="C91" s="98">
        <v>34.953200000000002</v>
      </c>
      <c r="D91" s="98">
        <v>104.8556</v>
      </c>
      <c r="E91" s="98">
        <v>0</v>
      </c>
      <c r="F91" s="98">
        <v>2.9999999999999997E-4</v>
      </c>
      <c r="G91" s="98">
        <v>774409.31709999999</v>
      </c>
      <c r="H91" s="98">
        <v>9269.866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20555.602900000002</v>
      </c>
      <c r="C92" s="98">
        <v>31.662400000000002</v>
      </c>
      <c r="D92" s="98">
        <v>94.152799999999999</v>
      </c>
      <c r="E92" s="98">
        <v>0</v>
      </c>
      <c r="F92" s="98">
        <v>2.9999999999999997E-4</v>
      </c>
      <c r="G92" s="98">
        <v>695352.06720000005</v>
      </c>
      <c r="H92" s="98">
        <v>8429.2996000000003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18436.503400000001</v>
      </c>
      <c r="C93" s="98">
        <v>27.917899999999999</v>
      </c>
      <c r="D93" s="98">
        <v>80.971500000000006</v>
      </c>
      <c r="E93" s="98">
        <v>0</v>
      </c>
      <c r="F93" s="98">
        <v>2.0000000000000001E-4</v>
      </c>
      <c r="G93" s="98">
        <v>597974.74210000003</v>
      </c>
      <c r="H93" s="98">
        <v>7511.7386999999999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16484.645400000001</v>
      </c>
      <c r="C94" s="98">
        <v>24.5808</v>
      </c>
      <c r="D94" s="98">
        <v>69.639600000000002</v>
      </c>
      <c r="E94" s="98">
        <v>0</v>
      </c>
      <c r="F94" s="98">
        <v>2.0000000000000001E-4</v>
      </c>
      <c r="G94" s="98">
        <v>514264.83779999998</v>
      </c>
      <c r="H94" s="98">
        <v>6677.9029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17082.163499999999</v>
      </c>
      <c r="C95" s="98">
        <v>24.8567</v>
      </c>
      <c r="D95" s="98">
        <v>67.714200000000005</v>
      </c>
      <c r="E95" s="98">
        <v>0</v>
      </c>
      <c r="F95" s="98">
        <v>2.0000000000000001E-4</v>
      </c>
      <c r="G95" s="98">
        <v>500006.47230000002</v>
      </c>
      <c r="H95" s="98">
        <v>6857.7570999999998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226011.11910000001</v>
      </c>
      <c r="C97" s="98">
        <v>341.92290000000003</v>
      </c>
      <c r="D97" s="98">
        <v>990.30759999999998</v>
      </c>
      <c r="E97" s="98">
        <v>0</v>
      </c>
      <c r="F97" s="98">
        <v>2.8E-3</v>
      </c>
      <c r="G97" s="99">
        <v>7313410</v>
      </c>
      <c r="H97" s="98">
        <v>92053.264800000004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15247.5314</v>
      </c>
      <c r="C98" s="98">
        <v>22.316400000000002</v>
      </c>
      <c r="D98" s="98">
        <v>61.377000000000002</v>
      </c>
      <c r="E98" s="98">
        <v>0</v>
      </c>
      <c r="F98" s="98">
        <v>2.0000000000000001E-4</v>
      </c>
      <c r="G98" s="98">
        <v>453221.16629999998</v>
      </c>
      <c r="H98" s="98">
        <v>6134.3056999999999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23070.9185</v>
      </c>
      <c r="C99" s="98">
        <v>35.834800000000001</v>
      </c>
      <c r="D99" s="98">
        <v>107.83</v>
      </c>
      <c r="E99" s="98">
        <v>0</v>
      </c>
      <c r="F99" s="98">
        <v>2.9999999999999997E-4</v>
      </c>
      <c r="G99" s="98">
        <v>796381.00419999997</v>
      </c>
      <c r="H99" s="98">
        <v>9490.9017000000003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60545200000</v>
      </c>
      <c r="C102" s="98">
        <v>31821.830999999998</v>
      </c>
      <c r="D102" s="98" t="s">
        <v>497</v>
      </c>
      <c r="E102" s="98">
        <v>3300.1990000000001</v>
      </c>
      <c r="F102" s="98">
        <v>16310.475</v>
      </c>
      <c r="G102" s="98">
        <v>4168.152</v>
      </c>
      <c r="H102" s="98">
        <v>0</v>
      </c>
      <c r="I102" s="98">
        <v>5968.0069999999996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2074.9969999999998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54927800000</v>
      </c>
      <c r="C103" s="98">
        <v>33580.01</v>
      </c>
      <c r="D103" s="98" t="s">
        <v>498</v>
      </c>
      <c r="E103" s="98">
        <v>3712.7240000000002</v>
      </c>
      <c r="F103" s="98">
        <v>16310.475</v>
      </c>
      <c r="G103" s="98">
        <v>4168.152</v>
      </c>
      <c r="H103" s="98">
        <v>0</v>
      </c>
      <c r="I103" s="98">
        <v>7378.9790000000003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2009.68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65386600000</v>
      </c>
      <c r="C104" s="98">
        <v>39054.699999999997</v>
      </c>
      <c r="D104" s="98" t="s">
        <v>499</v>
      </c>
      <c r="E104" s="98">
        <v>3712.7240000000002</v>
      </c>
      <c r="F104" s="98">
        <v>16310.475</v>
      </c>
      <c r="G104" s="98">
        <v>4168.152</v>
      </c>
      <c r="H104" s="98">
        <v>0</v>
      </c>
      <c r="I104" s="98">
        <v>12847.251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2016.097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68404300000</v>
      </c>
      <c r="C105" s="98">
        <v>40850.254999999997</v>
      </c>
      <c r="D105" s="98" t="s">
        <v>500</v>
      </c>
      <c r="E105" s="98">
        <v>3712.7240000000002</v>
      </c>
      <c r="F105" s="98">
        <v>16310.475</v>
      </c>
      <c r="G105" s="98">
        <v>4168.152</v>
      </c>
      <c r="H105" s="98">
        <v>0</v>
      </c>
      <c r="I105" s="98">
        <v>14636.374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2022.53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77898900000</v>
      </c>
      <c r="C106" s="98">
        <v>47696.247000000003</v>
      </c>
      <c r="D106" s="98" t="s">
        <v>501</v>
      </c>
      <c r="E106" s="98">
        <v>3712.7240000000002</v>
      </c>
      <c r="F106" s="98">
        <v>16310.475</v>
      </c>
      <c r="G106" s="98">
        <v>4168.152</v>
      </c>
      <c r="H106" s="98">
        <v>0</v>
      </c>
      <c r="I106" s="98">
        <v>21488.415000000001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2016.48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89141200000</v>
      </c>
      <c r="C107" s="98">
        <v>54057.694000000003</v>
      </c>
      <c r="D107" s="98" t="s">
        <v>502</v>
      </c>
      <c r="E107" s="98">
        <v>3712.7240000000002</v>
      </c>
      <c r="F107" s="98">
        <v>16310.475</v>
      </c>
      <c r="G107" s="98">
        <v>4168.152</v>
      </c>
      <c r="H107" s="98">
        <v>0</v>
      </c>
      <c r="I107" s="98">
        <v>27774.096000000001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2092.2460000000001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96516700000</v>
      </c>
      <c r="C108" s="98">
        <v>53558.85</v>
      </c>
      <c r="D108" s="98" t="s">
        <v>503</v>
      </c>
      <c r="E108" s="98">
        <v>3712.7240000000002</v>
      </c>
      <c r="F108" s="98">
        <v>16310.475</v>
      </c>
      <c r="G108" s="98">
        <v>4168.152</v>
      </c>
      <c r="H108" s="98">
        <v>0</v>
      </c>
      <c r="I108" s="98">
        <v>27288.592000000001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2078.9059999999999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93853900000</v>
      </c>
      <c r="C109" s="98">
        <v>53835.923000000003</v>
      </c>
      <c r="D109" s="98" t="s">
        <v>504</v>
      </c>
      <c r="E109" s="98">
        <v>3712.7240000000002</v>
      </c>
      <c r="F109" s="98">
        <v>16310.475</v>
      </c>
      <c r="G109" s="98">
        <v>4168.152</v>
      </c>
      <c r="H109" s="98">
        <v>0</v>
      </c>
      <c r="I109" s="98">
        <v>27564.476999999999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2080.0940000000001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84272600000</v>
      </c>
      <c r="C110" s="98">
        <v>48710.466999999997</v>
      </c>
      <c r="D110" s="98" t="s">
        <v>505</v>
      </c>
      <c r="E110" s="98">
        <v>3712.7240000000002</v>
      </c>
      <c r="F110" s="98">
        <v>16310.475</v>
      </c>
      <c r="G110" s="98">
        <v>4168.152</v>
      </c>
      <c r="H110" s="98">
        <v>0</v>
      </c>
      <c r="I110" s="98">
        <v>22475.118999999999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2043.9949999999999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72471100000</v>
      </c>
      <c r="C111" s="98">
        <v>40618.180999999997</v>
      </c>
      <c r="D111" s="98" t="s">
        <v>506</v>
      </c>
      <c r="E111" s="98">
        <v>3712.7240000000002</v>
      </c>
      <c r="F111" s="98">
        <v>16310.475</v>
      </c>
      <c r="G111" s="98">
        <v>4168.152</v>
      </c>
      <c r="H111" s="98">
        <v>0</v>
      </c>
      <c r="I111" s="98">
        <v>14412.187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2014.6420000000001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62325900000</v>
      </c>
      <c r="C112" s="98">
        <v>38234.785000000003</v>
      </c>
      <c r="D112" s="98" t="s">
        <v>507</v>
      </c>
      <c r="E112" s="98">
        <v>2887.674</v>
      </c>
      <c r="F112" s="98">
        <v>16310.475</v>
      </c>
      <c r="G112" s="98">
        <v>4168.152</v>
      </c>
      <c r="H112" s="98">
        <v>0</v>
      </c>
      <c r="I112" s="98">
        <v>12829.120999999999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2039.3620000000001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60597900000</v>
      </c>
      <c r="C113" s="98">
        <v>30927.958999999999</v>
      </c>
      <c r="D113" s="98" t="s">
        <v>508</v>
      </c>
      <c r="E113" s="98">
        <v>3300.1990000000001</v>
      </c>
      <c r="F113" s="98">
        <v>16310.475</v>
      </c>
      <c r="G113" s="98">
        <v>4168.152</v>
      </c>
      <c r="H113" s="98">
        <v>0</v>
      </c>
      <c r="I113" s="98">
        <v>5074.8789999999999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2074.2530000000002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886342000000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54927800000</v>
      </c>
      <c r="C116" s="98">
        <v>30927.958999999999</v>
      </c>
      <c r="D116" s="98"/>
      <c r="E116" s="98">
        <v>2887.674</v>
      </c>
      <c r="F116" s="98">
        <v>16310.475</v>
      </c>
      <c r="G116" s="98">
        <v>4168.152</v>
      </c>
      <c r="H116" s="98">
        <v>0</v>
      </c>
      <c r="I116" s="98">
        <v>5074.8789999999999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2009.68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96516700000</v>
      </c>
      <c r="C117" s="98">
        <v>54057.694000000003</v>
      </c>
      <c r="D117" s="98"/>
      <c r="E117" s="98">
        <v>3712.7240000000002</v>
      </c>
      <c r="F117" s="98">
        <v>16310.475</v>
      </c>
      <c r="G117" s="98">
        <v>4168.152</v>
      </c>
      <c r="H117" s="98">
        <v>0</v>
      </c>
      <c r="I117" s="98">
        <v>27774.096000000001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2092.2460000000001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24001.27</v>
      </c>
      <c r="C120" s="98">
        <v>8474.18</v>
      </c>
      <c r="D120" s="98">
        <v>0</v>
      </c>
      <c r="E120" s="98">
        <v>32475.45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103.3</v>
      </c>
      <c r="C121" s="98">
        <v>36.47</v>
      </c>
      <c r="D121" s="98">
        <v>0</v>
      </c>
      <c r="E121" s="98">
        <v>139.77000000000001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103.3</v>
      </c>
      <c r="C122" s="98">
        <v>36.47</v>
      </c>
      <c r="D122" s="98">
        <v>0</v>
      </c>
      <c r="E122" s="98">
        <v>139.77000000000001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5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5"/>
      <c r="E127" s="95"/>
      <c r="F127" s="96"/>
      <c r="G127" s="95"/>
    </row>
    <row r="128" spans="1:23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1944.22</v>
      </c>
      <c r="C2" s="98">
        <v>8367.9</v>
      </c>
      <c r="D2" s="98">
        <v>8367.9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1944.22</v>
      </c>
      <c r="C3" s="98">
        <v>8367.9</v>
      </c>
      <c r="D3" s="98">
        <v>8367.9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3977.86</v>
      </c>
      <c r="C4" s="98">
        <v>17120.650000000001</v>
      </c>
      <c r="D4" s="98">
        <v>17120.650000000001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3977.86</v>
      </c>
      <c r="C5" s="98">
        <v>17120.650000000001</v>
      </c>
      <c r="D5" s="98">
        <v>17120.650000000001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185.26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106.9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15.73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111.46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60.91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65.59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816.36</v>
      </c>
      <c r="C28" s="98">
        <v>1127.8599999999999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0.26200000000000001</v>
      </c>
      <c r="G53" s="98">
        <v>0.318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0.26200000000000001</v>
      </c>
      <c r="G54" s="98">
        <v>0.318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0.26200000000000001</v>
      </c>
      <c r="G55" s="98">
        <v>0.318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0.26200000000000001</v>
      </c>
      <c r="G56" s="98">
        <v>0.318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0.26200000000000001</v>
      </c>
      <c r="G58" s="98">
        <v>0.318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30609.85</v>
      </c>
      <c r="D64" s="98">
        <v>20694.8</v>
      </c>
      <c r="E64" s="98">
        <v>9915.0400000000009</v>
      </c>
      <c r="F64" s="98">
        <v>0.68</v>
      </c>
      <c r="G64" s="98">
        <v>3.45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58597.96</v>
      </c>
      <c r="D65" s="98">
        <v>39617.1</v>
      </c>
      <c r="E65" s="98">
        <v>18980.86</v>
      </c>
      <c r="F65" s="98">
        <v>0.68</v>
      </c>
      <c r="G65" s="98">
        <v>3.19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20388.75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39031.21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1.23</v>
      </c>
      <c r="F74" s="98">
        <v>1404.24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18600.629099999998</v>
      </c>
      <c r="C84" s="98">
        <v>28.756599999999999</v>
      </c>
      <c r="D84" s="98">
        <v>58.281399999999998</v>
      </c>
      <c r="E84" s="98">
        <v>0</v>
      </c>
      <c r="F84" s="98">
        <v>2.0000000000000001E-4</v>
      </c>
      <c r="G84" s="98">
        <v>103607.11010000001</v>
      </c>
      <c r="H84" s="98">
        <v>7534.1941999999999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16425.151399999999</v>
      </c>
      <c r="C85" s="98">
        <v>25.656700000000001</v>
      </c>
      <c r="D85" s="98">
        <v>52.756399999999999</v>
      </c>
      <c r="E85" s="98">
        <v>0</v>
      </c>
      <c r="F85" s="98">
        <v>2.0000000000000001E-4</v>
      </c>
      <c r="G85" s="98">
        <v>93789.127800000002</v>
      </c>
      <c r="H85" s="98">
        <v>6677.3464000000004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16850.2356</v>
      </c>
      <c r="C86" s="98">
        <v>27.3278</v>
      </c>
      <c r="D86" s="98">
        <v>59.058700000000002</v>
      </c>
      <c r="E86" s="98">
        <v>0</v>
      </c>
      <c r="F86" s="98">
        <v>2.0000000000000001E-4</v>
      </c>
      <c r="G86" s="98">
        <v>105007.2206</v>
      </c>
      <c r="H86" s="98">
        <v>6943.1661000000004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16498.231299999999</v>
      </c>
      <c r="C87" s="98">
        <v>27.3505</v>
      </c>
      <c r="D87" s="98">
        <v>60.734400000000001</v>
      </c>
      <c r="E87" s="98">
        <v>0</v>
      </c>
      <c r="F87" s="98">
        <v>2.0000000000000001E-4</v>
      </c>
      <c r="G87" s="98">
        <v>107994.1985</v>
      </c>
      <c r="H87" s="98">
        <v>6852.9344000000001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18169.185000000001</v>
      </c>
      <c r="C88" s="98">
        <v>30.799499999999998</v>
      </c>
      <c r="D88" s="98">
        <v>70.213999999999999</v>
      </c>
      <c r="E88" s="98">
        <v>0</v>
      </c>
      <c r="F88" s="98">
        <v>2.9999999999999997E-4</v>
      </c>
      <c r="G88" s="98">
        <v>124858.47870000001</v>
      </c>
      <c r="H88" s="98">
        <v>7609.7094999999999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19179.1024</v>
      </c>
      <c r="C89" s="98">
        <v>32.932600000000001</v>
      </c>
      <c r="D89" s="98">
        <v>76.181100000000001</v>
      </c>
      <c r="E89" s="98">
        <v>0</v>
      </c>
      <c r="F89" s="98">
        <v>2.9999999999999997E-4</v>
      </c>
      <c r="G89" s="98">
        <v>135474.5019</v>
      </c>
      <c r="H89" s="98">
        <v>8071.58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20959.2395</v>
      </c>
      <c r="C90" s="98">
        <v>36.2545</v>
      </c>
      <c r="D90" s="98">
        <v>84.552300000000002</v>
      </c>
      <c r="E90" s="98">
        <v>0</v>
      </c>
      <c r="F90" s="98">
        <v>2.9999999999999997E-4</v>
      </c>
      <c r="G90" s="98">
        <v>150364.13190000001</v>
      </c>
      <c r="H90" s="98">
        <v>8845.2530000000006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20551.765800000001</v>
      </c>
      <c r="C91" s="98">
        <v>35.4664</v>
      </c>
      <c r="D91" s="98">
        <v>82.500200000000007</v>
      </c>
      <c r="E91" s="98">
        <v>0</v>
      </c>
      <c r="F91" s="98">
        <v>2.9999999999999997E-4</v>
      </c>
      <c r="G91" s="98">
        <v>146713.94709999999</v>
      </c>
      <c r="H91" s="98">
        <v>8665.5992999999999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18685.4866</v>
      </c>
      <c r="C92" s="98">
        <v>31.9834</v>
      </c>
      <c r="D92" s="98">
        <v>73.722499999999997</v>
      </c>
      <c r="E92" s="98">
        <v>0</v>
      </c>
      <c r="F92" s="98">
        <v>2.9999999999999997E-4</v>
      </c>
      <c r="G92" s="98">
        <v>131101.15049999999</v>
      </c>
      <c r="H92" s="98">
        <v>7854.4597000000003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16924.2094</v>
      </c>
      <c r="C93" s="98">
        <v>28.198</v>
      </c>
      <c r="D93" s="98">
        <v>62.995600000000003</v>
      </c>
      <c r="E93" s="98">
        <v>0</v>
      </c>
      <c r="F93" s="98">
        <v>2.0000000000000001E-4</v>
      </c>
      <c r="G93" s="98">
        <v>112016.71890000001</v>
      </c>
      <c r="H93" s="98">
        <v>7042.9322000000002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16410.053599999999</v>
      </c>
      <c r="C94" s="98">
        <v>26.4815</v>
      </c>
      <c r="D94" s="98">
        <v>56.866599999999998</v>
      </c>
      <c r="E94" s="98">
        <v>0</v>
      </c>
      <c r="F94" s="98">
        <v>2.0000000000000001E-4</v>
      </c>
      <c r="G94" s="98">
        <v>101107.8334</v>
      </c>
      <c r="H94" s="98">
        <v>6749.5547999999999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18045.497299999999</v>
      </c>
      <c r="C95" s="98">
        <v>28.275300000000001</v>
      </c>
      <c r="D95" s="98">
        <v>58.390099999999997</v>
      </c>
      <c r="E95" s="98">
        <v>0</v>
      </c>
      <c r="F95" s="98">
        <v>2.0000000000000001E-4</v>
      </c>
      <c r="G95" s="98">
        <v>103805.7565</v>
      </c>
      <c r="H95" s="98">
        <v>7344.1550999999999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217298.78709999999</v>
      </c>
      <c r="C97" s="98">
        <v>359.48289999999997</v>
      </c>
      <c r="D97" s="98">
        <v>796.25329999999997</v>
      </c>
      <c r="E97" s="98">
        <v>0</v>
      </c>
      <c r="F97" s="98">
        <v>3.0000000000000001E-3</v>
      </c>
      <c r="G97" s="99">
        <v>1415840</v>
      </c>
      <c r="H97" s="98">
        <v>90190.884699999995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16410.053599999999</v>
      </c>
      <c r="C98" s="98">
        <v>25.656700000000001</v>
      </c>
      <c r="D98" s="98">
        <v>52.756399999999999</v>
      </c>
      <c r="E98" s="98">
        <v>0</v>
      </c>
      <c r="F98" s="98">
        <v>2.0000000000000001E-4</v>
      </c>
      <c r="G98" s="98">
        <v>93789.127800000002</v>
      </c>
      <c r="H98" s="98">
        <v>6677.3464000000004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20959.2395</v>
      </c>
      <c r="C99" s="98">
        <v>36.2545</v>
      </c>
      <c r="D99" s="98">
        <v>84.552300000000002</v>
      </c>
      <c r="E99" s="98">
        <v>0</v>
      </c>
      <c r="F99" s="98">
        <v>2.9999999999999997E-4</v>
      </c>
      <c r="G99" s="98">
        <v>150364.13190000001</v>
      </c>
      <c r="H99" s="98">
        <v>8845.2530000000006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59738900000</v>
      </c>
      <c r="C102" s="98">
        <v>28591.741000000002</v>
      </c>
      <c r="D102" s="98" t="s">
        <v>509</v>
      </c>
      <c r="E102" s="98">
        <v>3712.7240000000002</v>
      </c>
      <c r="F102" s="98">
        <v>16310.475</v>
      </c>
      <c r="G102" s="98">
        <v>4090.3609999999999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4478.1809999999996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54077900000</v>
      </c>
      <c r="C103" s="98">
        <v>28674.663</v>
      </c>
      <c r="D103" s="98" t="s">
        <v>510</v>
      </c>
      <c r="E103" s="98">
        <v>3712.7240000000002</v>
      </c>
      <c r="F103" s="98">
        <v>16310.475</v>
      </c>
      <c r="G103" s="98">
        <v>4090.3609999999999</v>
      </c>
      <c r="H103" s="98">
        <v>0</v>
      </c>
      <c r="I103" s="98">
        <v>54.222000000000001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4506.88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60546200000</v>
      </c>
      <c r="C104" s="98">
        <v>31905.598999999998</v>
      </c>
      <c r="D104" s="98" t="s">
        <v>511</v>
      </c>
      <c r="E104" s="98">
        <v>3712.7240000000002</v>
      </c>
      <c r="F104" s="98">
        <v>16310.475</v>
      </c>
      <c r="G104" s="98">
        <v>4090.3609999999999</v>
      </c>
      <c r="H104" s="98">
        <v>0</v>
      </c>
      <c r="I104" s="98">
        <v>5761.95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2030.087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62268400000</v>
      </c>
      <c r="C105" s="98">
        <v>37954.396999999997</v>
      </c>
      <c r="D105" s="98" t="s">
        <v>512</v>
      </c>
      <c r="E105" s="98">
        <v>3712.7240000000002</v>
      </c>
      <c r="F105" s="98">
        <v>16310.475</v>
      </c>
      <c r="G105" s="98">
        <v>4090.3609999999999</v>
      </c>
      <c r="H105" s="98">
        <v>0</v>
      </c>
      <c r="I105" s="98">
        <v>11589.698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2251.1379999999999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71992200000</v>
      </c>
      <c r="C106" s="98">
        <v>43385.885000000002</v>
      </c>
      <c r="D106" s="98" t="s">
        <v>513</v>
      </c>
      <c r="E106" s="98">
        <v>3712.7240000000002</v>
      </c>
      <c r="F106" s="98">
        <v>16310.475</v>
      </c>
      <c r="G106" s="98">
        <v>4090.3609999999999</v>
      </c>
      <c r="H106" s="98">
        <v>0</v>
      </c>
      <c r="I106" s="98">
        <v>17001.348000000002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2270.9769999999999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78113300000</v>
      </c>
      <c r="C107" s="98">
        <v>46767.345000000001</v>
      </c>
      <c r="D107" s="98" t="s">
        <v>514</v>
      </c>
      <c r="E107" s="98">
        <v>3712.7240000000002</v>
      </c>
      <c r="F107" s="98">
        <v>16310.475</v>
      </c>
      <c r="G107" s="98">
        <v>4090.3609999999999</v>
      </c>
      <c r="H107" s="98">
        <v>0</v>
      </c>
      <c r="I107" s="98">
        <v>19721.994999999999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2931.7890000000002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86698500000</v>
      </c>
      <c r="C108" s="98">
        <v>50660.27</v>
      </c>
      <c r="D108" s="98" t="s">
        <v>515</v>
      </c>
      <c r="E108" s="98">
        <v>3712.7240000000002</v>
      </c>
      <c r="F108" s="98">
        <v>16310.475</v>
      </c>
      <c r="G108" s="98">
        <v>4090.3609999999999</v>
      </c>
      <c r="H108" s="98">
        <v>0</v>
      </c>
      <c r="I108" s="98">
        <v>23614.925999999999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2931.7840000000001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84593900000</v>
      </c>
      <c r="C109" s="98">
        <v>48942.171999999999</v>
      </c>
      <c r="D109" s="98" t="s">
        <v>516</v>
      </c>
      <c r="E109" s="98">
        <v>3712.7240000000002</v>
      </c>
      <c r="F109" s="98">
        <v>16310.475</v>
      </c>
      <c r="G109" s="98">
        <v>4090.3609999999999</v>
      </c>
      <c r="H109" s="98">
        <v>0</v>
      </c>
      <c r="I109" s="98">
        <v>21896.817999999999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2931.7939999999999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75591700000</v>
      </c>
      <c r="C110" s="98">
        <v>44633.906999999999</v>
      </c>
      <c r="D110" s="98" t="s">
        <v>517</v>
      </c>
      <c r="E110" s="98">
        <v>3712.7240000000002</v>
      </c>
      <c r="F110" s="98">
        <v>16310.475</v>
      </c>
      <c r="G110" s="98">
        <v>4090.3609999999999</v>
      </c>
      <c r="H110" s="98">
        <v>0</v>
      </c>
      <c r="I110" s="98">
        <v>17588.537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2931.8090000000002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64587800000</v>
      </c>
      <c r="C111" s="98">
        <v>40415.127</v>
      </c>
      <c r="D111" s="98" t="s">
        <v>518</v>
      </c>
      <c r="E111" s="98">
        <v>3712.7240000000002</v>
      </c>
      <c r="F111" s="98">
        <v>16310.475</v>
      </c>
      <c r="G111" s="98">
        <v>4090.3609999999999</v>
      </c>
      <c r="H111" s="98">
        <v>0</v>
      </c>
      <c r="I111" s="98">
        <v>14251.130999999999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2050.4349999999999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58297800000</v>
      </c>
      <c r="C112" s="98">
        <v>30896.986000000001</v>
      </c>
      <c r="D112" s="98" t="s">
        <v>519</v>
      </c>
      <c r="E112" s="98">
        <v>3712.7240000000002</v>
      </c>
      <c r="F112" s="98">
        <v>16310.475</v>
      </c>
      <c r="G112" s="98">
        <v>4090.3609999999999</v>
      </c>
      <c r="H112" s="98">
        <v>0</v>
      </c>
      <c r="I112" s="98">
        <v>3868.123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2915.3020000000001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59853400000</v>
      </c>
      <c r="C113" s="98">
        <v>28709.21</v>
      </c>
      <c r="D113" s="98" t="s">
        <v>520</v>
      </c>
      <c r="E113" s="98">
        <v>3712.7240000000002</v>
      </c>
      <c r="F113" s="98">
        <v>16310.475</v>
      </c>
      <c r="G113" s="98">
        <v>4090.3609999999999</v>
      </c>
      <c r="H113" s="98">
        <v>0</v>
      </c>
      <c r="I113" s="98">
        <v>57.360999999999997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4538.2879999999996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816360000000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54077900000</v>
      </c>
      <c r="C116" s="98">
        <v>28591.741000000002</v>
      </c>
      <c r="D116" s="98"/>
      <c r="E116" s="98">
        <v>3712.7240000000002</v>
      </c>
      <c r="F116" s="98">
        <v>16310.475</v>
      </c>
      <c r="G116" s="98">
        <v>4090.3609999999999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2030.087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86698500000</v>
      </c>
      <c r="C117" s="98">
        <v>50660.27</v>
      </c>
      <c r="D117" s="98"/>
      <c r="E117" s="98">
        <v>3712.7240000000002</v>
      </c>
      <c r="F117" s="98">
        <v>16310.475</v>
      </c>
      <c r="G117" s="98">
        <v>4090.3609999999999</v>
      </c>
      <c r="H117" s="98">
        <v>0</v>
      </c>
      <c r="I117" s="98">
        <v>23614.925999999999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4538.2879999999996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24831.73</v>
      </c>
      <c r="C120" s="98">
        <v>12136.11</v>
      </c>
      <c r="D120" s="98">
        <v>0</v>
      </c>
      <c r="E120" s="98">
        <v>36967.83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106.88</v>
      </c>
      <c r="C121" s="98">
        <v>52.23</v>
      </c>
      <c r="D121" s="98">
        <v>0</v>
      </c>
      <c r="E121" s="98">
        <v>159.11000000000001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106.88</v>
      </c>
      <c r="C122" s="98">
        <v>52.23</v>
      </c>
      <c r="D122" s="98">
        <v>0</v>
      </c>
      <c r="E122" s="98">
        <v>159.11000000000001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5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5"/>
      <c r="E127" s="95"/>
      <c r="F127" s="96"/>
      <c r="G127" s="95"/>
    </row>
    <row r="128" spans="1:23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1694.21</v>
      </c>
      <c r="C2" s="98">
        <v>7291.83</v>
      </c>
      <c r="D2" s="98">
        <v>7291.83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1694.21</v>
      </c>
      <c r="C3" s="98">
        <v>7291.83</v>
      </c>
      <c r="D3" s="98">
        <v>7291.83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3300.41</v>
      </c>
      <c r="C4" s="98">
        <v>14204.89</v>
      </c>
      <c r="D4" s="98">
        <v>14204.89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3300.41</v>
      </c>
      <c r="C5" s="98">
        <v>14204.89</v>
      </c>
      <c r="D5" s="98">
        <v>14204.89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29.27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18.32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15.71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107.22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59.16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66.150000000000006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724.08</v>
      </c>
      <c r="C28" s="98">
        <v>970.12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0.26200000000000001</v>
      </c>
      <c r="G53" s="98">
        <v>0.318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0.26200000000000001</v>
      </c>
      <c r="G54" s="98">
        <v>0.318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0.26200000000000001</v>
      </c>
      <c r="G55" s="98">
        <v>0.318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0.26200000000000001</v>
      </c>
      <c r="G56" s="98">
        <v>0.318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0.26200000000000001</v>
      </c>
      <c r="G58" s="98">
        <v>0.318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21417.85</v>
      </c>
      <c r="D64" s="98">
        <v>16316.88</v>
      </c>
      <c r="E64" s="98">
        <v>5100.96</v>
      </c>
      <c r="F64" s="98">
        <v>0.76</v>
      </c>
      <c r="G64" s="98">
        <v>3.68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39062.080000000002</v>
      </c>
      <c r="D65" s="98">
        <v>31197.13</v>
      </c>
      <c r="E65" s="98">
        <v>7864.94</v>
      </c>
      <c r="F65" s="98">
        <v>0.8</v>
      </c>
      <c r="G65" s="98">
        <v>3.74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14064.32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28505.35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1.1599999999999999</v>
      </c>
      <c r="F74" s="98">
        <v>1326.34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9721.7227000000003</v>
      </c>
      <c r="C84" s="98">
        <v>8.5546000000000006</v>
      </c>
      <c r="D84" s="98">
        <v>48.618699999999997</v>
      </c>
      <c r="E84" s="98">
        <v>0</v>
      </c>
      <c r="F84" s="98">
        <v>0</v>
      </c>
      <c r="G84" s="98">
        <v>293217.54560000001</v>
      </c>
      <c r="H84" s="98">
        <v>3513.0383000000002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8755.5128999999997</v>
      </c>
      <c r="C85" s="98">
        <v>7.7041000000000004</v>
      </c>
      <c r="D85" s="98">
        <v>43.842399999999998</v>
      </c>
      <c r="E85" s="98">
        <v>0</v>
      </c>
      <c r="F85" s="98">
        <v>0</v>
      </c>
      <c r="G85" s="98">
        <v>264412.10159999999</v>
      </c>
      <c r="H85" s="98">
        <v>3164.0590999999999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9590.7777999999998</v>
      </c>
      <c r="C86" s="98">
        <v>8.4358000000000004</v>
      </c>
      <c r="D86" s="98">
        <v>48.599899999999998</v>
      </c>
      <c r="E86" s="98">
        <v>0</v>
      </c>
      <c r="F86" s="98">
        <v>0</v>
      </c>
      <c r="G86" s="98">
        <v>293107.9166</v>
      </c>
      <c r="H86" s="98">
        <v>3467.6606000000002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9213.5396999999994</v>
      </c>
      <c r="C87" s="98">
        <v>8.1018000000000008</v>
      </c>
      <c r="D87" s="98">
        <v>47.089799999999997</v>
      </c>
      <c r="E87" s="98">
        <v>0</v>
      </c>
      <c r="F87" s="98">
        <v>0</v>
      </c>
      <c r="G87" s="98">
        <v>284003.30839999998</v>
      </c>
      <c r="H87" s="98">
        <v>3332.4908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9480.8400999999994</v>
      </c>
      <c r="C88" s="98">
        <v>8.3337000000000003</v>
      </c>
      <c r="D88" s="98">
        <v>49.020899999999997</v>
      </c>
      <c r="E88" s="98">
        <v>0</v>
      </c>
      <c r="F88" s="98">
        <v>0</v>
      </c>
      <c r="G88" s="98">
        <v>295653.12070000003</v>
      </c>
      <c r="H88" s="98">
        <v>3430.8955000000001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9158.2800000000007</v>
      </c>
      <c r="C89" s="98">
        <v>8.0484000000000009</v>
      </c>
      <c r="D89" s="98">
        <v>47.6569</v>
      </c>
      <c r="E89" s="98">
        <v>0</v>
      </c>
      <c r="F89" s="98">
        <v>0</v>
      </c>
      <c r="G89" s="98">
        <v>287428.54749999999</v>
      </c>
      <c r="H89" s="98">
        <v>3315.0954999999999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9669.1772000000001</v>
      </c>
      <c r="C90" s="98">
        <v>8.4911999999999992</v>
      </c>
      <c r="D90" s="98">
        <v>51.422400000000003</v>
      </c>
      <c r="E90" s="98">
        <v>0</v>
      </c>
      <c r="F90" s="98">
        <v>0</v>
      </c>
      <c r="G90" s="98">
        <v>310145.72979999997</v>
      </c>
      <c r="H90" s="98">
        <v>3503.4063000000001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9829.3567000000003</v>
      </c>
      <c r="C91" s="98">
        <v>8.6283999999999992</v>
      </c>
      <c r="D91" s="98">
        <v>52.891300000000001</v>
      </c>
      <c r="E91" s="98">
        <v>0</v>
      </c>
      <c r="F91" s="98">
        <v>0</v>
      </c>
      <c r="G91" s="98">
        <v>319008.58029999997</v>
      </c>
      <c r="H91" s="98">
        <v>3563.3261000000002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9432.1440999999995</v>
      </c>
      <c r="C92" s="98">
        <v>8.2818000000000005</v>
      </c>
      <c r="D92" s="98">
        <v>50.381399999999999</v>
      </c>
      <c r="E92" s="98">
        <v>0</v>
      </c>
      <c r="F92" s="98">
        <v>0</v>
      </c>
      <c r="G92" s="98">
        <v>303868.3505</v>
      </c>
      <c r="H92" s="98">
        <v>3418.1927000000001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9532.4763000000003</v>
      </c>
      <c r="C93" s="98">
        <v>8.3764000000000003</v>
      </c>
      <c r="D93" s="98">
        <v>49.756</v>
      </c>
      <c r="E93" s="98">
        <v>0</v>
      </c>
      <c r="F93" s="98">
        <v>0</v>
      </c>
      <c r="G93" s="98">
        <v>300089.51530000003</v>
      </c>
      <c r="H93" s="98">
        <v>3451.0097000000001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9232.9097999999994</v>
      </c>
      <c r="C94" s="98">
        <v>8.1176999999999992</v>
      </c>
      <c r="D94" s="98">
        <v>47.390799999999999</v>
      </c>
      <c r="E94" s="98">
        <v>0</v>
      </c>
      <c r="F94" s="98">
        <v>0</v>
      </c>
      <c r="G94" s="98">
        <v>285819.75829999999</v>
      </c>
      <c r="H94" s="98">
        <v>3340.1131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9682.8698999999997</v>
      </c>
      <c r="C95" s="98">
        <v>8.5180000000000007</v>
      </c>
      <c r="D95" s="98">
        <v>48.8643</v>
      </c>
      <c r="E95" s="98">
        <v>0</v>
      </c>
      <c r="F95" s="98">
        <v>0</v>
      </c>
      <c r="G95" s="98">
        <v>294701.39720000001</v>
      </c>
      <c r="H95" s="98">
        <v>3500.3406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113299.60709999999</v>
      </c>
      <c r="C97" s="98">
        <v>99.591999999999999</v>
      </c>
      <c r="D97" s="98">
        <v>585.53480000000002</v>
      </c>
      <c r="E97" s="98">
        <v>0</v>
      </c>
      <c r="F97" s="98">
        <v>4.0000000000000002E-4</v>
      </c>
      <c r="G97" s="99">
        <v>3531460</v>
      </c>
      <c r="H97" s="98">
        <v>40999.628199999999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8755.5128999999997</v>
      </c>
      <c r="C98" s="98">
        <v>7.7041000000000004</v>
      </c>
      <c r="D98" s="98">
        <v>43.842399999999998</v>
      </c>
      <c r="E98" s="98">
        <v>0</v>
      </c>
      <c r="F98" s="98">
        <v>0</v>
      </c>
      <c r="G98" s="98">
        <v>264412.10159999999</v>
      </c>
      <c r="H98" s="98">
        <v>3164.0590999999999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9829.3567000000003</v>
      </c>
      <c r="C99" s="98">
        <v>8.6283999999999992</v>
      </c>
      <c r="D99" s="98">
        <v>52.891300000000001</v>
      </c>
      <c r="E99" s="98">
        <v>0</v>
      </c>
      <c r="F99" s="98">
        <v>0</v>
      </c>
      <c r="G99" s="98">
        <v>319008.58029999997</v>
      </c>
      <c r="H99" s="98">
        <v>3563.3261000000002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60120600000</v>
      </c>
      <c r="C102" s="98">
        <v>33676.023000000001</v>
      </c>
      <c r="D102" s="98" t="s">
        <v>521</v>
      </c>
      <c r="E102" s="98">
        <v>3712.7240000000002</v>
      </c>
      <c r="F102" s="98">
        <v>16310.475</v>
      </c>
      <c r="G102" s="98">
        <v>4012.462</v>
      </c>
      <c r="H102" s="98">
        <v>0</v>
      </c>
      <c r="I102" s="98">
        <v>7572.3519999999999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2068.009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54214400000</v>
      </c>
      <c r="C103" s="98">
        <v>34144.616000000002</v>
      </c>
      <c r="D103" s="98" t="s">
        <v>522</v>
      </c>
      <c r="E103" s="98">
        <v>2887.674</v>
      </c>
      <c r="F103" s="98">
        <v>16310.475</v>
      </c>
      <c r="G103" s="98">
        <v>4012.462</v>
      </c>
      <c r="H103" s="98">
        <v>0</v>
      </c>
      <c r="I103" s="98">
        <v>8095.7870000000003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2838.2179999999998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60098100000</v>
      </c>
      <c r="C104" s="98">
        <v>33406.849000000002</v>
      </c>
      <c r="D104" s="98" t="s">
        <v>523</v>
      </c>
      <c r="E104" s="98">
        <v>3300.1990000000001</v>
      </c>
      <c r="F104" s="98">
        <v>16310.475</v>
      </c>
      <c r="G104" s="98">
        <v>4012.462</v>
      </c>
      <c r="H104" s="98">
        <v>0</v>
      </c>
      <c r="I104" s="98">
        <v>6934.2079999999996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2849.5050000000001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58231300000</v>
      </c>
      <c r="C105" s="98">
        <v>34063.298999999999</v>
      </c>
      <c r="D105" s="98" t="s">
        <v>524</v>
      </c>
      <c r="E105" s="98">
        <v>3712.7240000000002</v>
      </c>
      <c r="F105" s="98">
        <v>16310.475</v>
      </c>
      <c r="G105" s="98">
        <v>4012.462</v>
      </c>
      <c r="H105" s="98">
        <v>0</v>
      </c>
      <c r="I105" s="98">
        <v>8017.5860000000002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2010.0509999999999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60620000000</v>
      </c>
      <c r="C106" s="98">
        <v>34942.656000000003</v>
      </c>
      <c r="D106" s="98" t="s">
        <v>525</v>
      </c>
      <c r="E106" s="98">
        <v>2887.674</v>
      </c>
      <c r="F106" s="98">
        <v>16310.475</v>
      </c>
      <c r="G106" s="98">
        <v>4012.462</v>
      </c>
      <c r="H106" s="98">
        <v>0</v>
      </c>
      <c r="I106" s="98">
        <v>7203.6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4528.4440000000004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58933700000</v>
      </c>
      <c r="C107" s="98">
        <v>33713.696000000004</v>
      </c>
      <c r="D107" s="98" t="s">
        <v>526</v>
      </c>
      <c r="E107" s="98">
        <v>3712.7240000000002</v>
      </c>
      <c r="F107" s="98">
        <v>16310.475</v>
      </c>
      <c r="G107" s="98">
        <v>4012.462</v>
      </c>
      <c r="H107" s="98">
        <v>0</v>
      </c>
      <c r="I107" s="98">
        <v>6773.6959999999999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2904.3389999999999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63591500000</v>
      </c>
      <c r="C108" s="98">
        <v>36612.438999999998</v>
      </c>
      <c r="D108" s="98" t="s">
        <v>527</v>
      </c>
      <c r="E108" s="98">
        <v>3300.1990000000001</v>
      </c>
      <c r="F108" s="98">
        <v>16310.475</v>
      </c>
      <c r="G108" s="98">
        <v>4012.462</v>
      </c>
      <c r="H108" s="98">
        <v>0</v>
      </c>
      <c r="I108" s="98">
        <v>8415.0859999999993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4574.2169999999996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65408700000</v>
      </c>
      <c r="C109" s="98">
        <v>39526.095999999998</v>
      </c>
      <c r="D109" s="98" t="s">
        <v>528</v>
      </c>
      <c r="E109" s="98">
        <v>3712.7240000000002</v>
      </c>
      <c r="F109" s="98">
        <v>16310.475</v>
      </c>
      <c r="G109" s="98">
        <v>4012.462</v>
      </c>
      <c r="H109" s="98">
        <v>0</v>
      </c>
      <c r="I109" s="98">
        <v>10898.1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4592.3339999999998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62304400000</v>
      </c>
      <c r="C110" s="98">
        <v>40398.415999999997</v>
      </c>
      <c r="D110" s="98" t="s">
        <v>529</v>
      </c>
      <c r="E110" s="98">
        <v>2887.674</v>
      </c>
      <c r="F110" s="98">
        <v>16310.475</v>
      </c>
      <c r="G110" s="98">
        <v>4012.462</v>
      </c>
      <c r="H110" s="98">
        <v>0</v>
      </c>
      <c r="I110" s="98">
        <v>14360.909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2826.895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61529600000</v>
      </c>
      <c r="C111" s="98">
        <v>37271.078000000001</v>
      </c>
      <c r="D111" s="98" t="s">
        <v>530</v>
      </c>
      <c r="E111" s="98">
        <v>3712.7240000000002</v>
      </c>
      <c r="F111" s="98">
        <v>16310.475</v>
      </c>
      <c r="G111" s="98">
        <v>4012.462</v>
      </c>
      <c r="H111" s="98">
        <v>0</v>
      </c>
      <c r="I111" s="98">
        <v>10364.199000000001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2871.2170000000001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58603800000</v>
      </c>
      <c r="C112" s="98">
        <v>34703.082999999999</v>
      </c>
      <c r="D112" s="98" t="s">
        <v>531</v>
      </c>
      <c r="E112" s="98">
        <v>3712.7240000000002</v>
      </c>
      <c r="F112" s="98">
        <v>16310.475</v>
      </c>
      <c r="G112" s="98">
        <v>4012.462</v>
      </c>
      <c r="H112" s="98">
        <v>0</v>
      </c>
      <c r="I112" s="98">
        <v>7776.7759999999998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2890.6460000000002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60424900000</v>
      </c>
      <c r="C113" s="98">
        <v>34502.917999999998</v>
      </c>
      <c r="D113" s="98" t="s">
        <v>532</v>
      </c>
      <c r="E113" s="98">
        <v>3712.7240000000002</v>
      </c>
      <c r="F113" s="98">
        <v>16310.475</v>
      </c>
      <c r="G113" s="98">
        <v>4012.462</v>
      </c>
      <c r="H113" s="98">
        <v>0</v>
      </c>
      <c r="I113" s="98">
        <v>7599.8339999999998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2867.4229999999998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724081000000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54214400000</v>
      </c>
      <c r="C116" s="98">
        <v>33406.849000000002</v>
      </c>
      <c r="D116" s="98"/>
      <c r="E116" s="98">
        <v>2887.674</v>
      </c>
      <c r="F116" s="98">
        <v>16310.475</v>
      </c>
      <c r="G116" s="98">
        <v>4012.462</v>
      </c>
      <c r="H116" s="98">
        <v>0</v>
      </c>
      <c r="I116" s="98">
        <v>6773.6959999999999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2010.0509999999999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65408700000</v>
      </c>
      <c r="C117" s="98">
        <v>40398.415999999997</v>
      </c>
      <c r="D117" s="98"/>
      <c r="E117" s="98">
        <v>3712.7240000000002</v>
      </c>
      <c r="F117" s="98">
        <v>16310.475</v>
      </c>
      <c r="G117" s="98">
        <v>4012.462</v>
      </c>
      <c r="H117" s="98">
        <v>0</v>
      </c>
      <c r="I117" s="98">
        <v>14360.909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4592.3339999999998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25171.72</v>
      </c>
      <c r="C120" s="98">
        <v>8144.53</v>
      </c>
      <c r="D120" s="98">
        <v>0</v>
      </c>
      <c r="E120" s="98">
        <v>33316.25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108.34</v>
      </c>
      <c r="C121" s="98">
        <v>35.049999999999997</v>
      </c>
      <c r="D121" s="98">
        <v>0</v>
      </c>
      <c r="E121" s="98">
        <v>143.38999999999999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108.34</v>
      </c>
      <c r="C122" s="98">
        <v>35.049999999999997</v>
      </c>
      <c r="D122" s="98">
        <v>0</v>
      </c>
      <c r="E122" s="98">
        <v>143.38999999999999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6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5"/>
      <c r="E127" s="95"/>
      <c r="F127" s="96"/>
      <c r="G127" s="95"/>
    </row>
    <row r="128" spans="1:23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W135"/>
  <sheetViews>
    <sheetView workbookViewId="0"/>
  </sheetViews>
  <sheetFormatPr defaultRowHeight="10.5"/>
  <cols>
    <col min="1" max="1" width="38.5" style="94" customWidth="1"/>
    <col min="2" max="2" width="24.332031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9" width="38.3320312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0" width="45.33203125" style="94" customWidth="1"/>
    <col min="21" max="21" width="45.1640625" style="94" customWidth="1"/>
    <col min="22" max="22" width="42.6640625" style="94" customWidth="1"/>
    <col min="23" max="23" width="48.1640625" style="94" customWidth="1"/>
    <col min="24" max="16384" width="9.33203125" style="94"/>
  </cols>
  <sheetData>
    <row r="1" spans="1:23">
      <c r="A1" s="97"/>
      <c r="B1" s="98" t="s">
        <v>318</v>
      </c>
      <c r="C1" s="98" t="s">
        <v>319</v>
      </c>
      <c r="D1" s="98" t="s">
        <v>320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98" t="s">
        <v>321</v>
      </c>
      <c r="B2" s="98">
        <v>1855.17</v>
      </c>
      <c r="C2" s="98">
        <v>7984.62</v>
      </c>
      <c r="D2" s="98">
        <v>7984.62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98" t="s">
        <v>322</v>
      </c>
      <c r="B3" s="98">
        <v>1855.17</v>
      </c>
      <c r="C3" s="98">
        <v>7984.62</v>
      </c>
      <c r="D3" s="98">
        <v>7984.62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98" t="s">
        <v>323</v>
      </c>
      <c r="B4" s="98">
        <v>4072.79</v>
      </c>
      <c r="C4" s="98">
        <v>17529.2</v>
      </c>
      <c r="D4" s="98">
        <v>17529.2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98" t="s">
        <v>324</v>
      </c>
      <c r="B5" s="98">
        <v>4072.79</v>
      </c>
      <c r="C5" s="98">
        <v>17529.2</v>
      </c>
      <c r="D5" s="98">
        <v>17529.2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97"/>
      <c r="B7" s="98" t="s">
        <v>325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98" t="s">
        <v>326</v>
      </c>
      <c r="B8" s="98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98" t="s">
        <v>327</v>
      </c>
      <c r="B9" s="98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98" t="s">
        <v>328</v>
      </c>
      <c r="B10" s="9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 s="97"/>
      <c r="B12" s="98" t="s">
        <v>329</v>
      </c>
      <c r="C12" s="98" t="s">
        <v>330</v>
      </c>
      <c r="D12" s="98" t="s">
        <v>331</v>
      </c>
      <c r="E12" s="98" t="s">
        <v>332</v>
      </c>
      <c r="F12" s="98" t="s">
        <v>333</v>
      </c>
      <c r="G12" s="98" t="s">
        <v>334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 s="98" t="s">
        <v>76</v>
      </c>
      <c r="B13" s="98">
        <v>0</v>
      </c>
      <c r="C13" s="98">
        <v>96.75</v>
      </c>
      <c r="D13" s="98">
        <v>0</v>
      </c>
      <c r="E13" s="98">
        <v>0</v>
      </c>
      <c r="F13" s="98">
        <v>0</v>
      </c>
      <c r="G13" s="98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 s="98" t="s">
        <v>77</v>
      </c>
      <c r="B14" s="98">
        <v>113.6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 s="98" t="s">
        <v>85</v>
      </c>
      <c r="B15" s="98">
        <v>75.06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98" t="s">
        <v>86</v>
      </c>
      <c r="B16" s="98">
        <v>15.71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 s="98" t="s">
        <v>87</v>
      </c>
      <c r="B17" s="98">
        <v>441.62</v>
      </c>
      <c r="C17" s="98">
        <v>881.7</v>
      </c>
      <c r="D17" s="98">
        <v>0</v>
      </c>
      <c r="E17" s="98">
        <v>0</v>
      </c>
      <c r="F17" s="98">
        <v>0</v>
      </c>
      <c r="G17" s="98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 s="98" t="s">
        <v>88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98" t="s">
        <v>89</v>
      </c>
      <c r="B19" s="98">
        <v>112.71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 s="98" t="s">
        <v>90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 s="98" t="s">
        <v>91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 s="98" t="s">
        <v>92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 s="98" t="s">
        <v>71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 s="98" t="s">
        <v>93</v>
      </c>
      <c r="B24" s="98">
        <v>0</v>
      </c>
      <c r="C24" s="98">
        <v>53.01</v>
      </c>
      <c r="D24" s="98">
        <v>0</v>
      </c>
      <c r="E24" s="98">
        <v>0</v>
      </c>
      <c r="F24" s="98">
        <v>0</v>
      </c>
      <c r="G24" s="98">
        <v>413.75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 s="98" t="s">
        <v>94</v>
      </c>
      <c r="B25" s="98">
        <v>65.02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 s="98" t="s">
        <v>95</v>
      </c>
      <c r="B26" s="98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 s="98"/>
      <c r="B27" s="98"/>
      <c r="C27" s="98"/>
      <c r="D27" s="98"/>
      <c r="E27" s="98"/>
      <c r="F27" s="98"/>
      <c r="G27" s="9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 s="98" t="s">
        <v>96</v>
      </c>
      <c r="B28" s="98">
        <v>823.72</v>
      </c>
      <c r="C28" s="98">
        <v>1031.45</v>
      </c>
      <c r="D28" s="98">
        <v>0</v>
      </c>
      <c r="E28" s="98">
        <v>0</v>
      </c>
      <c r="F28" s="98">
        <v>0</v>
      </c>
      <c r="G28" s="98">
        <v>413.75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 s="97"/>
      <c r="B30" s="98" t="s">
        <v>325</v>
      </c>
      <c r="C30" s="98" t="s">
        <v>4</v>
      </c>
      <c r="D30" s="98" t="s">
        <v>335</v>
      </c>
      <c r="E30" s="98" t="s">
        <v>336</v>
      </c>
      <c r="F30" s="98" t="s">
        <v>337</v>
      </c>
      <c r="G30" s="98" t="s">
        <v>338</v>
      </c>
      <c r="H30" s="98" t="s">
        <v>339</v>
      </c>
      <c r="I30" s="98" t="s">
        <v>340</v>
      </c>
      <c r="J30" s="98" t="s">
        <v>341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 s="98" t="s">
        <v>342</v>
      </c>
      <c r="B31" s="98">
        <v>116.17</v>
      </c>
      <c r="C31" s="98" t="s">
        <v>5</v>
      </c>
      <c r="D31" s="98">
        <v>354.18</v>
      </c>
      <c r="E31" s="98">
        <v>1</v>
      </c>
      <c r="F31" s="98">
        <v>92.94</v>
      </c>
      <c r="G31" s="98">
        <v>26.02</v>
      </c>
      <c r="H31" s="98">
        <v>22.6</v>
      </c>
      <c r="I31" s="98">
        <v>1.39</v>
      </c>
      <c r="J31" s="98">
        <v>129.12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 s="98" t="s">
        <v>343</v>
      </c>
      <c r="B32" s="98">
        <v>116.17</v>
      </c>
      <c r="C32" s="98" t="s">
        <v>5</v>
      </c>
      <c r="D32" s="98">
        <v>354.18</v>
      </c>
      <c r="E32" s="98">
        <v>1</v>
      </c>
      <c r="F32" s="98">
        <v>92.94</v>
      </c>
      <c r="G32" s="98">
        <v>0</v>
      </c>
      <c r="H32" s="98">
        <v>12.91</v>
      </c>
      <c r="I32" s="98">
        <v>18.52</v>
      </c>
      <c r="J32" s="98">
        <v>2206.3200000000002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 s="98" t="s">
        <v>344</v>
      </c>
      <c r="B33" s="98">
        <v>232.34</v>
      </c>
      <c r="C33" s="98" t="s">
        <v>70</v>
      </c>
      <c r="D33" s="98">
        <v>262.33999999999997</v>
      </c>
      <c r="E33" s="98">
        <v>1</v>
      </c>
      <c r="F33" s="98">
        <v>0</v>
      </c>
      <c r="G33" s="98">
        <v>0</v>
      </c>
      <c r="H33" s="98">
        <v>0</v>
      </c>
      <c r="I33" s="98"/>
      <c r="J33" s="98"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 s="98" t="s">
        <v>229</v>
      </c>
      <c r="B34" s="98">
        <v>464.69</v>
      </c>
      <c r="C34" s="98"/>
      <c r="D34" s="98">
        <v>970.71</v>
      </c>
      <c r="E34" s="98"/>
      <c r="F34" s="98">
        <v>185.89</v>
      </c>
      <c r="G34" s="98">
        <v>26.02</v>
      </c>
      <c r="H34" s="98">
        <v>8.8774999999999995</v>
      </c>
      <c r="I34" s="98">
        <v>5.18</v>
      </c>
      <c r="J34" s="98">
        <v>583.86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 s="98" t="s">
        <v>345</v>
      </c>
      <c r="B35" s="98">
        <v>232.34</v>
      </c>
      <c r="C35" s="98"/>
      <c r="D35" s="98">
        <v>708.37</v>
      </c>
      <c r="E35" s="98"/>
      <c r="F35" s="98">
        <v>185.89</v>
      </c>
      <c r="G35" s="98">
        <v>26.02</v>
      </c>
      <c r="H35" s="98">
        <v>17.754999999999999</v>
      </c>
      <c r="I35" s="98">
        <v>2.59</v>
      </c>
      <c r="J35" s="98">
        <v>1167.72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 s="98" t="s">
        <v>346</v>
      </c>
      <c r="B36" s="98">
        <v>232.34</v>
      </c>
      <c r="C36" s="98"/>
      <c r="D36" s="98">
        <v>262.33999999999997</v>
      </c>
      <c r="E36" s="98"/>
      <c r="F36" s="98">
        <v>0</v>
      </c>
      <c r="G36" s="98">
        <v>0</v>
      </c>
      <c r="H36" s="98">
        <v>0</v>
      </c>
      <c r="I36" s="98"/>
      <c r="J36" s="98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 s="97"/>
      <c r="B38" s="98" t="s">
        <v>55</v>
      </c>
      <c r="C38" s="98" t="s">
        <v>347</v>
      </c>
      <c r="D38" s="98" t="s">
        <v>348</v>
      </c>
      <c r="E38" s="98" t="s">
        <v>349</v>
      </c>
      <c r="F38" s="98" t="s">
        <v>350</v>
      </c>
      <c r="G38" s="98" t="s">
        <v>351</v>
      </c>
      <c r="H38" s="98" t="s">
        <v>352</v>
      </c>
      <c r="I38" s="98" t="s">
        <v>353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 s="98" t="s">
        <v>354</v>
      </c>
      <c r="B39" s="98" t="s">
        <v>355</v>
      </c>
      <c r="C39" s="98">
        <v>0.22</v>
      </c>
      <c r="D39" s="98">
        <v>0.505</v>
      </c>
      <c r="E39" s="98">
        <v>0.55000000000000004</v>
      </c>
      <c r="F39" s="98">
        <v>23.24</v>
      </c>
      <c r="G39" s="98">
        <v>90</v>
      </c>
      <c r="H39" s="98">
        <v>90</v>
      </c>
      <c r="I39" s="98" t="s">
        <v>356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 s="98" t="s">
        <v>357</v>
      </c>
      <c r="B40" s="98" t="s">
        <v>355</v>
      </c>
      <c r="C40" s="98">
        <v>0.22</v>
      </c>
      <c r="D40" s="98">
        <v>0.505</v>
      </c>
      <c r="E40" s="98">
        <v>0.55000000000000004</v>
      </c>
      <c r="F40" s="98">
        <v>46.47</v>
      </c>
      <c r="G40" s="98">
        <v>180</v>
      </c>
      <c r="H40" s="98">
        <v>90</v>
      </c>
      <c r="I40" s="98" t="s">
        <v>358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 s="98" t="s">
        <v>359</v>
      </c>
      <c r="B41" s="98" t="s">
        <v>355</v>
      </c>
      <c r="C41" s="98">
        <v>0.22</v>
      </c>
      <c r="D41" s="98">
        <v>0.505</v>
      </c>
      <c r="E41" s="98">
        <v>0.55000000000000004</v>
      </c>
      <c r="F41" s="98">
        <v>23.24</v>
      </c>
      <c r="G41" s="98">
        <v>270</v>
      </c>
      <c r="H41" s="98">
        <v>90</v>
      </c>
      <c r="I41" s="98" t="s">
        <v>360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 s="98" t="s">
        <v>361</v>
      </c>
      <c r="B42" s="98" t="s">
        <v>362</v>
      </c>
      <c r="C42" s="98">
        <v>0.3</v>
      </c>
      <c r="D42" s="98">
        <v>3.12</v>
      </c>
      <c r="E42" s="98">
        <v>12.9</v>
      </c>
      <c r="F42" s="98">
        <v>116.17</v>
      </c>
      <c r="G42" s="98">
        <v>0</v>
      </c>
      <c r="H42" s="98">
        <v>180</v>
      </c>
      <c r="I42" s="98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 s="98" t="s">
        <v>363</v>
      </c>
      <c r="B43" s="98" t="s">
        <v>355</v>
      </c>
      <c r="C43" s="98">
        <v>0.22</v>
      </c>
      <c r="D43" s="98">
        <v>0.505</v>
      </c>
      <c r="E43" s="98">
        <v>0.55000000000000004</v>
      </c>
      <c r="F43" s="98">
        <v>46.47</v>
      </c>
      <c r="G43" s="98">
        <v>0</v>
      </c>
      <c r="H43" s="98">
        <v>90</v>
      </c>
      <c r="I43" s="98" t="s">
        <v>364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 s="98" t="s">
        <v>365</v>
      </c>
      <c r="B44" s="98" t="s">
        <v>355</v>
      </c>
      <c r="C44" s="98">
        <v>0.22</v>
      </c>
      <c r="D44" s="98">
        <v>0.505</v>
      </c>
      <c r="E44" s="98">
        <v>0.55000000000000004</v>
      </c>
      <c r="F44" s="98">
        <v>23.24</v>
      </c>
      <c r="G44" s="98">
        <v>90</v>
      </c>
      <c r="H44" s="98">
        <v>90</v>
      </c>
      <c r="I44" s="98" t="s">
        <v>356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 s="98" t="s">
        <v>366</v>
      </c>
      <c r="B45" s="98" t="s">
        <v>355</v>
      </c>
      <c r="C45" s="98">
        <v>0.22</v>
      </c>
      <c r="D45" s="98">
        <v>0.505</v>
      </c>
      <c r="E45" s="98">
        <v>0.55000000000000004</v>
      </c>
      <c r="F45" s="98">
        <v>23.24</v>
      </c>
      <c r="G45" s="98">
        <v>270</v>
      </c>
      <c r="H45" s="98">
        <v>90</v>
      </c>
      <c r="I45" s="98" t="s">
        <v>360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 s="98" t="s">
        <v>367</v>
      </c>
      <c r="B46" s="98" t="s">
        <v>362</v>
      </c>
      <c r="C46" s="98">
        <v>0.3</v>
      </c>
      <c r="D46" s="98">
        <v>3.12</v>
      </c>
      <c r="E46" s="98">
        <v>12.9</v>
      </c>
      <c r="F46" s="98">
        <v>116.17</v>
      </c>
      <c r="G46" s="98">
        <v>0</v>
      </c>
      <c r="H46" s="98">
        <v>180</v>
      </c>
      <c r="I46" s="98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 s="98" t="s">
        <v>368</v>
      </c>
      <c r="B47" s="98" t="s">
        <v>369</v>
      </c>
      <c r="C47" s="98">
        <v>0.3</v>
      </c>
      <c r="D47" s="98">
        <v>4.0350000000000001</v>
      </c>
      <c r="E47" s="98">
        <v>16.829999999999998</v>
      </c>
      <c r="F47" s="98">
        <v>27.38</v>
      </c>
      <c r="G47" s="98">
        <v>270</v>
      </c>
      <c r="H47" s="98">
        <v>45</v>
      </c>
      <c r="I47" s="98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 s="98" t="s">
        <v>370</v>
      </c>
      <c r="B48" s="98" t="s">
        <v>369</v>
      </c>
      <c r="C48" s="98">
        <v>0.3</v>
      </c>
      <c r="D48" s="98">
        <v>4.0350000000000001</v>
      </c>
      <c r="E48" s="98">
        <v>16.829999999999998</v>
      </c>
      <c r="F48" s="98">
        <v>27.38</v>
      </c>
      <c r="G48" s="98">
        <v>90</v>
      </c>
      <c r="H48" s="98">
        <v>45</v>
      </c>
      <c r="I48" s="9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 s="98" t="s">
        <v>371</v>
      </c>
      <c r="B49" s="98" t="s">
        <v>369</v>
      </c>
      <c r="C49" s="98">
        <v>0.3</v>
      </c>
      <c r="D49" s="98">
        <v>4.0350000000000001</v>
      </c>
      <c r="E49" s="98">
        <v>16.829999999999998</v>
      </c>
      <c r="F49" s="98">
        <v>102.05</v>
      </c>
      <c r="G49" s="98">
        <v>0</v>
      </c>
      <c r="H49" s="98">
        <v>18.440000000000001</v>
      </c>
      <c r="I49" s="98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 s="98" t="s">
        <v>372</v>
      </c>
      <c r="B50" s="98" t="s">
        <v>369</v>
      </c>
      <c r="C50" s="98">
        <v>0.3</v>
      </c>
      <c r="D50" s="98">
        <v>4.0350000000000001</v>
      </c>
      <c r="E50" s="98">
        <v>16.829999999999998</v>
      </c>
      <c r="F50" s="98">
        <v>102.05</v>
      </c>
      <c r="G50" s="98">
        <v>180</v>
      </c>
      <c r="H50" s="98">
        <v>18.440000000000001</v>
      </c>
      <c r="I50" s="98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 s="97"/>
      <c r="B52" s="98" t="s">
        <v>55</v>
      </c>
      <c r="C52" s="98" t="s">
        <v>373</v>
      </c>
      <c r="D52" s="98" t="s">
        <v>374</v>
      </c>
      <c r="E52" s="98" t="s">
        <v>375</v>
      </c>
      <c r="F52" s="98" t="s">
        <v>49</v>
      </c>
      <c r="G52" s="98" t="s">
        <v>376</v>
      </c>
      <c r="H52" s="98" t="s">
        <v>377</v>
      </c>
      <c r="I52" s="98" t="s">
        <v>378</v>
      </c>
      <c r="J52" s="98" t="s">
        <v>351</v>
      </c>
      <c r="K52" s="98" t="s">
        <v>353</v>
      </c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 s="98" t="s">
        <v>379</v>
      </c>
      <c r="B53" s="98" t="s">
        <v>380</v>
      </c>
      <c r="C53" s="98">
        <v>6.51</v>
      </c>
      <c r="D53" s="98">
        <v>6.51</v>
      </c>
      <c r="E53" s="98">
        <v>3.18</v>
      </c>
      <c r="F53" s="98">
        <v>0.26200000000000001</v>
      </c>
      <c r="G53" s="98">
        <v>0.318</v>
      </c>
      <c r="H53" s="98" t="s">
        <v>70</v>
      </c>
      <c r="I53" s="98" t="s">
        <v>354</v>
      </c>
      <c r="J53" s="98">
        <v>90</v>
      </c>
      <c r="K53" s="98" t="s">
        <v>356</v>
      </c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 s="98" t="s">
        <v>381</v>
      </c>
      <c r="B54" s="98" t="s">
        <v>382</v>
      </c>
      <c r="C54" s="98">
        <v>13.01</v>
      </c>
      <c r="D54" s="98">
        <v>13.01</v>
      </c>
      <c r="E54" s="98">
        <v>3.18</v>
      </c>
      <c r="F54" s="98">
        <v>0.26200000000000001</v>
      </c>
      <c r="G54" s="98">
        <v>0.318</v>
      </c>
      <c r="H54" s="98" t="s">
        <v>70</v>
      </c>
      <c r="I54" s="98" t="s">
        <v>357</v>
      </c>
      <c r="J54" s="98">
        <v>180</v>
      </c>
      <c r="K54" s="98" t="s">
        <v>358</v>
      </c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 s="98" t="s">
        <v>383</v>
      </c>
      <c r="B55" s="98" t="s">
        <v>384</v>
      </c>
      <c r="C55" s="98">
        <v>6.51</v>
      </c>
      <c r="D55" s="98">
        <v>6.51</v>
      </c>
      <c r="E55" s="98">
        <v>3.18</v>
      </c>
      <c r="F55" s="98">
        <v>0.26200000000000001</v>
      </c>
      <c r="G55" s="98">
        <v>0.318</v>
      </c>
      <c r="H55" s="98" t="s">
        <v>70</v>
      </c>
      <c r="I55" s="98" t="s">
        <v>359</v>
      </c>
      <c r="J55" s="98">
        <v>270</v>
      </c>
      <c r="K55" s="98" t="s">
        <v>360</v>
      </c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 s="98" t="s">
        <v>385</v>
      </c>
      <c r="B56" s="98"/>
      <c r="C56" s="98"/>
      <c r="D56" s="98">
        <v>26.02</v>
      </c>
      <c r="E56" s="98">
        <v>3.18</v>
      </c>
      <c r="F56" s="98">
        <v>0.26200000000000001</v>
      </c>
      <c r="G56" s="98">
        <v>0.318</v>
      </c>
      <c r="H56" s="98"/>
      <c r="I56" s="98"/>
      <c r="J56" s="98"/>
      <c r="K56" s="98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 s="98" t="s">
        <v>386</v>
      </c>
      <c r="B57" s="98"/>
      <c r="C57" s="98"/>
      <c r="D57" s="98">
        <v>0</v>
      </c>
      <c r="E57" s="98" t="s">
        <v>387</v>
      </c>
      <c r="F57" s="98" t="s">
        <v>387</v>
      </c>
      <c r="G57" s="98" t="s">
        <v>387</v>
      </c>
      <c r="H57" s="98"/>
      <c r="I57" s="98"/>
      <c r="J57" s="98"/>
      <c r="K57" s="98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 s="98" t="s">
        <v>388</v>
      </c>
      <c r="B58" s="98"/>
      <c r="C58" s="98"/>
      <c r="D58" s="98">
        <v>26.02</v>
      </c>
      <c r="E58" s="98">
        <v>3.18</v>
      </c>
      <c r="F58" s="98">
        <v>0.26200000000000001</v>
      </c>
      <c r="G58" s="98">
        <v>0.318</v>
      </c>
      <c r="H58" s="98"/>
      <c r="I58" s="98"/>
      <c r="J58" s="98"/>
      <c r="K58" s="9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 s="97"/>
      <c r="B60" s="98" t="s">
        <v>123</v>
      </c>
      <c r="C60" s="98" t="s">
        <v>389</v>
      </c>
      <c r="D60" s="98" t="s">
        <v>390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 s="98" t="s">
        <v>39</v>
      </c>
      <c r="B61" s="98"/>
      <c r="C61" s="98"/>
      <c r="D61" s="98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 s="97"/>
      <c r="B63" s="98" t="s">
        <v>123</v>
      </c>
      <c r="C63" s="98" t="s">
        <v>391</v>
      </c>
      <c r="D63" s="98" t="s">
        <v>392</v>
      </c>
      <c r="E63" s="98" t="s">
        <v>393</v>
      </c>
      <c r="F63" s="98" t="s">
        <v>394</v>
      </c>
      <c r="G63" s="98" t="s">
        <v>390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 s="98" t="s">
        <v>395</v>
      </c>
      <c r="B64" s="98" t="s">
        <v>396</v>
      </c>
      <c r="C64" s="98">
        <v>29778.65</v>
      </c>
      <c r="D64" s="98">
        <v>20687.240000000002</v>
      </c>
      <c r="E64" s="98">
        <v>9091.41</v>
      </c>
      <c r="F64" s="98">
        <v>0.69</v>
      </c>
      <c r="G64" s="98">
        <v>3.5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 s="98" t="s">
        <v>397</v>
      </c>
      <c r="B65" s="98" t="s">
        <v>396</v>
      </c>
      <c r="C65" s="98">
        <v>39062.080000000002</v>
      </c>
      <c r="D65" s="98">
        <v>31197.13</v>
      </c>
      <c r="E65" s="98">
        <v>7864.94</v>
      </c>
      <c r="F65" s="98">
        <v>0.8</v>
      </c>
      <c r="G65" s="98">
        <v>3.74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 s="97"/>
      <c r="B67" s="98" t="s">
        <v>123</v>
      </c>
      <c r="C67" s="98" t="s">
        <v>391</v>
      </c>
      <c r="D67" s="98" t="s">
        <v>390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 s="98" t="s">
        <v>398</v>
      </c>
      <c r="B68" s="98" t="s">
        <v>399</v>
      </c>
      <c r="C68" s="98">
        <v>18044.13</v>
      </c>
      <c r="D68" s="98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 s="98" t="s">
        <v>400</v>
      </c>
      <c r="B69" s="98" t="s">
        <v>399</v>
      </c>
      <c r="C69" s="98">
        <v>33000.160000000003</v>
      </c>
      <c r="D69" s="98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 s="97"/>
      <c r="B71" s="98" t="s">
        <v>123</v>
      </c>
      <c r="C71" s="98" t="s">
        <v>401</v>
      </c>
      <c r="D71" s="98" t="s">
        <v>402</v>
      </c>
      <c r="E71" s="98" t="s">
        <v>403</v>
      </c>
      <c r="F71" s="98" t="s">
        <v>404</v>
      </c>
      <c r="G71" s="98" t="s">
        <v>405</v>
      </c>
      <c r="H71" s="98" t="s">
        <v>406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 s="98" t="s">
        <v>407</v>
      </c>
      <c r="B72" s="98" t="s">
        <v>408</v>
      </c>
      <c r="C72" s="98">
        <v>1</v>
      </c>
      <c r="D72" s="98">
        <v>125</v>
      </c>
      <c r="E72" s="98">
        <v>0.83</v>
      </c>
      <c r="F72" s="98">
        <v>104.2</v>
      </c>
      <c r="G72" s="98">
        <v>1</v>
      </c>
      <c r="H72" s="98" t="s">
        <v>409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 s="98" t="s">
        <v>410</v>
      </c>
      <c r="B73" s="98" t="s">
        <v>408</v>
      </c>
      <c r="C73" s="98">
        <v>1</v>
      </c>
      <c r="D73" s="98">
        <v>125</v>
      </c>
      <c r="E73" s="98">
        <v>0.01</v>
      </c>
      <c r="F73" s="98">
        <v>1.25</v>
      </c>
      <c r="G73" s="98">
        <v>1</v>
      </c>
      <c r="H73" s="98" t="s">
        <v>409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 s="98" t="s">
        <v>411</v>
      </c>
      <c r="B74" s="98" t="s">
        <v>412</v>
      </c>
      <c r="C74" s="98">
        <v>0.55000000000000004</v>
      </c>
      <c r="D74" s="98">
        <v>622</v>
      </c>
      <c r="E74" s="98">
        <v>1.29</v>
      </c>
      <c r="F74" s="98">
        <v>1469.88</v>
      </c>
      <c r="G74" s="98">
        <v>1</v>
      </c>
      <c r="H74" s="98" t="s">
        <v>413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 s="98" t="s">
        <v>414</v>
      </c>
      <c r="B75" s="98" t="s">
        <v>412</v>
      </c>
      <c r="C75" s="98">
        <v>0.56999999999999995</v>
      </c>
      <c r="D75" s="98">
        <v>622</v>
      </c>
      <c r="E75" s="98">
        <v>2.36</v>
      </c>
      <c r="F75" s="98">
        <v>2580.67</v>
      </c>
      <c r="G75" s="98">
        <v>1</v>
      </c>
      <c r="H75" s="98" t="s">
        <v>413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 s="97"/>
      <c r="B77" s="98" t="s">
        <v>123</v>
      </c>
      <c r="C77" s="98" t="s">
        <v>415</v>
      </c>
      <c r="D77" s="98" t="s">
        <v>416</v>
      </c>
      <c r="E77" s="98" t="s">
        <v>417</v>
      </c>
      <c r="F77" s="98" t="s">
        <v>418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 s="98" t="s">
        <v>419</v>
      </c>
      <c r="B78" s="98" t="s">
        <v>420</v>
      </c>
      <c r="C78" s="98" t="s">
        <v>421</v>
      </c>
      <c r="D78" s="98">
        <v>0.1</v>
      </c>
      <c r="E78" s="98">
        <v>0</v>
      </c>
      <c r="F78" s="98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 s="97"/>
      <c r="B80" s="98" t="s">
        <v>123</v>
      </c>
      <c r="C80" s="98" t="s">
        <v>422</v>
      </c>
      <c r="D80" s="98" t="s">
        <v>423</v>
      </c>
      <c r="E80" s="98" t="s">
        <v>424</v>
      </c>
      <c r="F80" s="98" t="s">
        <v>425</v>
      </c>
      <c r="G80" s="98" t="s">
        <v>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 s="98" t="s">
        <v>427</v>
      </c>
      <c r="B81" s="98" t="s">
        <v>428</v>
      </c>
      <c r="C81" s="98">
        <v>0.2</v>
      </c>
      <c r="D81" s="98">
        <v>845000</v>
      </c>
      <c r="E81" s="98">
        <v>0.8</v>
      </c>
      <c r="F81" s="98">
        <v>3.42</v>
      </c>
      <c r="G81" s="98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 s="97"/>
      <c r="B83" s="98" t="s">
        <v>429</v>
      </c>
      <c r="C83" s="98" t="s">
        <v>430</v>
      </c>
      <c r="D83" s="98" t="s">
        <v>431</v>
      </c>
      <c r="E83" s="98" t="s">
        <v>432</v>
      </c>
      <c r="F83" s="98" t="s">
        <v>433</v>
      </c>
      <c r="G83" s="98" t="s">
        <v>434</v>
      </c>
      <c r="H83" s="98" t="s">
        <v>435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8" t="s">
        <v>436</v>
      </c>
      <c r="B84" s="98">
        <v>19233.749100000001</v>
      </c>
      <c r="C84" s="98">
        <v>27.187100000000001</v>
      </c>
      <c r="D84" s="98">
        <v>91.510999999999996</v>
      </c>
      <c r="E84" s="98">
        <v>0</v>
      </c>
      <c r="F84" s="98">
        <v>2.0000000000000001E-4</v>
      </c>
      <c r="G84" s="98">
        <v>456237.89980000001</v>
      </c>
      <c r="H84" s="98">
        <v>7667.973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 s="98" t="s">
        <v>437</v>
      </c>
      <c r="B85" s="98">
        <v>16416.830099999999</v>
      </c>
      <c r="C85" s="98">
        <v>23.707000000000001</v>
      </c>
      <c r="D85" s="98">
        <v>82.823400000000007</v>
      </c>
      <c r="E85" s="98">
        <v>0</v>
      </c>
      <c r="F85" s="98">
        <v>2.0000000000000001E-4</v>
      </c>
      <c r="G85" s="98">
        <v>412950.44339999999</v>
      </c>
      <c r="H85" s="98">
        <v>6597.0808999999999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 s="98" t="s">
        <v>438</v>
      </c>
      <c r="B86" s="98">
        <v>18219.8488</v>
      </c>
      <c r="C86" s="98">
        <v>26.325099999999999</v>
      </c>
      <c r="D86" s="98">
        <v>92.055400000000006</v>
      </c>
      <c r="E86" s="98">
        <v>0</v>
      </c>
      <c r="F86" s="98">
        <v>2.0000000000000001E-4</v>
      </c>
      <c r="G86" s="98">
        <v>458981.15159999998</v>
      </c>
      <c r="H86" s="98">
        <v>7323.1224000000002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 s="98" t="s">
        <v>439</v>
      </c>
      <c r="B87" s="98">
        <v>18106.479299999999</v>
      </c>
      <c r="C87" s="98">
        <v>26.6861</v>
      </c>
      <c r="D87" s="98">
        <v>96.414699999999996</v>
      </c>
      <c r="E87" s="98">
        <v>0</v>
      </c>
      <c r="F87" s="98">
        <v>2.0000000000000001E-4</v>
      </c>
      <c r="G87" s="98">
        <v>480741.17560000002</v>
      </c>
      <c r="H87" s="98">
        <v>7332.0946000000004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 s="98" t="s">
        <v>292</v>
      </c>
      <c r="B88" s="98">
        <v>19736.582200000001</v>
      </c>
      <c r="C88" s="98">
        <v>29.330200000000001</v>
      </c>
      <c r="D88" s="98">
        <v>107.366</v>
      </c>
      <c r="E88" s="98">
        <v>0</v>
      </c>
      <c r="F88" s="98">
        <v>2.0000000000000001E-4</v>
      </c>
      <c r="G88" s="98">
        <v>535357.35400000005</v>
      </c>
      <c r="H88" s="98">
        <v>8017.3089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 s="98" t="s">
        <v>440</v>
      </c>
      <c r="B89" s="98">
        <v>21886.068899999998</v>
      </c>
      <c r="C89" s="98">
        <v>32.999600000000001</v>
      </c>
      <c r="D89" s="98">
        <v>123.5245</v>
      </c>
      <c r="E89" s="98">
        <v>0</v>
      </c>
      <c r="F89" s="98">
        <v>2.0000000000000001E-4</v>
      </c>
      <c r="G89" s="98">
        <v>615949.15839999996</v>
      </c>
      <c r="H89" s="98">
        <v>8939.8423000000003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 s="98" t="s">
        <v>441</v>
      </c>
      <c r="B90" s="98">
        <v>23670.602800000001</v>
      </c>
      <c r="C90" s="98">
        <v>35.844499999999996</v>
      </c>
      <c r="D90" s="98">
        <v>135.04589999999999</v>
      </c>
      <c r="E90" s="98">
        <v>0</v>
      </c>
      <c r="F90" s="98">
        <v>2.9999999999999997E-4</v>
      </c>
      <c r="G90" s="98">
        <v>673406.9129</v>
      </c>
      <c r="H90" s="98">
        <v>9684.8035999999993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 s="98" t="s">
        <v>442</v>
      </c>
      <c r="B91" s="98">
        <v>23397.5481</v>
      </c>
      <c r="C91" s="98">
        <v>35.3934</v>
      </c>
      <c r="D91" s="98">
        <v>133.13399999999999</v>
      </c>
      <c r="E91" s="98">
        <v>0</v>
      </c>
      <c r="F91" s="98">
        <v>2.9999999999999997E-4</v>
      </c>
      <c r="G91" s="98">
        <v>663871.30940000003</v>
      </c>
      <c r="H91" s="98">
        <v>9569.1676000000007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 s="98" t="s">
        <v>443</v>
      </c>
      <c r="B92" s="98">
        <v>20828.034899999999</v>
      </c>
      <c r="C92" s="98">
        <v>31.257200000000001</v>
      </c>
      <c r="D92" s="98">
        <v>116.17059999999999</v>
      </c>
      <c r="E92" s="98">
        <v>0</v>
      </c>
      <c r="F92" s="98">
        <v>2.0000000000000001E-4</v>
      </c>
      <c r="G92" s="98">
        <v>579272.9094</v>
      </c>
      <c r="H92" s="98">
        <v>8492.3786999999993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 s="98" t="s">
        <v>444</v>
      </c>
      <c r="B93" s="98">
        <v>18755.821499999998</v>
      </c>
      <c r="C93" s="98">
        <v>27.683700000000002</v>
      </c>
      <c r="D93" s="98">
        <v>100.25409999999999</v>
      </c>
      <c r="E93" s="98">
        <v>0</v>
      </c>
      <c r="F93" s="98">
        <v>2.0000000000000001E-4</v>
      </c>
      <c r="G93" s="98">
        <v>499887.01789999998</v>
      </c>
      <c r="H93" s="98">
        <v>7599.2626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 s="98" t="s">
        <v>445</v>
      </c>
      <c r="B94" s="98">
        <v>17411.948</v>
      </c>
      <c r="C94" s="98">
        <v>25.267700000000001</v>
      </c>
      <c r="D94" s="98">
        <v>89.006200000000007</v>
      </c>
      <c r="E94" s="98">
        <v>0</v>
      </c>
      <c r="F94" s="98">
        <v>2.0000000000000001E-4</v>
      </c>
      <c r="G94" s="98">
        <v>443783.38640000002</v>
      </c>
      <c r="H94" s="98">
        <v>7009.8217999999997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 s="98" t="s">
        <v>446</v>
      </c>
      <c r="B95" s="98">
        <v>18858.2261</v>
      </c>
      <c r="C95" s="98">
        <v>26.857199999999999</v>
      </c>
      <c r="D95" s="98">
        <v>91.612099999999998</v>
      </c>
      <c r="E95" s="98">
        <v>0</v>
      </c>
      <c r="F95" s="98">
        <v>2.0000000000000001E-4</v>
      </c>
      <c r="G95" s="98">
        <v>456751.94150000002</v>
      </c>
      <c r="H95" s="98">
        <v>7539.1368000000002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 s="98"/>
      <c r="B96" s="98"/>
      <c r="C96" s="98"/>
      <c r="D96" s="98"/>
      <c r="E96" s="98"/>
      <c r="F96" s="98"/>
      <c r="G96" s="98"/>
      <c r="H96" s="9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 s="98" t="s">
        <v>447</v>
      </c>
      <c r="B97" s="98">
        <v>236521.7396</v>
      </c>
      <c r="C97" s="98">
        <v>348.53879999999998</v>
      </c>
      <c r="D97" s="98">
        <v>1258.9179999999999</v>
      </c>
      <c r="E97" s="98">
        <v>0</v>
      </c>
      <c r="F97" s="98">
        <v>2.5000000000000001E-3</v>
      </c>
      <c r="G97" s="99">
        <v>6277190</v>
      </c>
      <c r="H97" s="98">
        <v>95771.993100000007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 s="98" t="s">
        <v>448</v>
      </c>
      <c r="B98" s="98">
        <v>16416.830099999999</v>
      </c>
      <c r="C98" s="98">
        <v>23.707000000000001</v>
      </c>
      <c r="D98" s="98">
        <v>82.823400000000007</v>
      </c>
      <c r="E98" s="98">
        <v>0</v>
      </c>
      <c r="F98" s="98">
        <v>2.0000000000000001E-4</v>
      </c>
      <c r="G98" s="98">
        <v>412950.44339999999</v>
      </c>
      <c r="H98" s="98">
        <v>6597.0808999999999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 s="98" t="s">
        <v>449</v>
      </c>
      <c r="B99" s="98">
        <v>23670.602800000001</v>
      </c>
      <c r="C99" s="98">
        <v>35.844499999999996</v>
      </c>
      <c r="D99" s="98">
        <v>135.04589999999999</v>
      </c>
      <c r="E99" s="98">
        <v>0</v>
      </c>
      <c r="F99" s="98">
        <v>2.9999999999999997E-4</v>
      </c>
      <c r="G99" s="98">
        <v>673406.9129</v>
      </c>
      <c r="H99" s="98">
        <v>9684.8035999999993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 s="97"/>
      <c r="B101" s="98" t="s">
        <v>450</v>
      </c>
      <c r="C101" s="98" t="s">
        <v>451</v>
      </c>
      <c r="D101" s="98" t="s">
        <v>452</v>
      </c>
      <c r="E101" s="98" t="s">
        <v>453</v>
      </c>
      <c r="F101" s="98" t="s">
        <v>454</v>
      </c>
      <c r="G101" s="98" t="s">
        <v>455</v>
      </c>
      <c r="H101" s="98" t="s">
        <v>456</v>
      </c>
      <c r="I101" s="98" t="s">
        <v>457</v>
      </c>
      <c r="J101" s="98" t="s">
        <v>458</v>
      </c>
      <c r="K101" s="98" t="s">
        <v>459</v>
      </c>
      <c r="L101" s="98" t="s">
        <v>460</v>
      </c>
      <c r="M101" s="98" t="s">
        <v>461</v>
      </c>
      <c r="N101" s="98" t="s">
        <v>462</v>
      </c>
      <c r="O101" s="98" t="s">
        <v>463</v>
      </c>
      <c r="P101" s="98" t="s">
        <v>464</v>
      </c>
      <c r="Q101" s="98" t="s">
        <v>465</v>
      </c>
      <c r="R101" s="98" t="s">
        <v>466</v>
      </c>
      <c r="S101" s="98" t="s">
        <v>467</v>
      </c>
      <c r="T101"/>
      <c r="U101"/>
      <c r="V101"/>
      <c r="W101"/>
    </row>
    <row r="102" spans="1:23">
      <c r="A102" s="98" t="s">
        <v>436</v>
      </c>
      <c r="B102" s="99">
        <v>59869400000</v>
      </c>
      <c r="C102" s="98">
        <v>28658.186000000002</v>
      </c>
      <c r="D102" s="98" t="s">
        <v>533</v>
      </c>
      <c r="E102" s="98">
        <v>3712.7240000000002</v>
      </c>
      <c r="F102" s="98">
        <v>16310.475</v>
      </c>
      <c r="G102" s="98">
        <v>4156.0039999999999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4478.9830000000002</v>
      </c>
      <c r="R102" s="98">
        <v>0</v>
      </c>
      <c r="S102" s="98">
        <v>0</v>
      </c>
      <c r="T102"/>
      <c r="U102"/>
      <c r="V102"/>
      <c r="W102"/>
    </row>
    <row r="103" spans="1:23">
      <c r="A103" s="98" t="s">
        <v>437</v>
      </c>
      <c r="B103" s="99">
        <v>54189000000</v>
      </c>
      <c r="C103" s="98">
        <v>28676.382000000001</v>
      </c>
      <c r="D103" s="98" t="s">
        <v>510</v>
      </c>
      <c r="E103" s="98">
        <v>3712.7240000000002</v>
      </c>
      <c r="F103" s="98">
        <v>16310.475</v>
      </c>
      <c r="G103" s="98">
        <v>4156.0039999999999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4497.1790000000001</v>
      </c>
      <c r="R103" s="98">
        <v>0</v>
      </c>
      <c r="S103" s="98">
        <v>0</v>
      </c>
      <c r="T103"/>
      <c r="U103"/>
      <c r="V103"/>
      <c r="W103"/>
    </row>
    <row r="104" spans="1:23">
      <c r="A104" s="98" t="s">
        <v>438</v>
      </c>
      <c r="B104" s="99">
        <v>60229400000</v>
      </c>
      <c r="C104" s="98">
        <v>31489.514999999999</v>
      </c>
      <c r="D104" s="98" t="s">
        <v>534</v>
      </c>
      <c r="E104" s="98">
        <v>3712.7240000000002</v>
      </c>
      <c r="F104" s="98">
        <v>16310.475</v>
      </c>
      <c r="G104" s="98">
        <v>4156.0039999999999</v>
      </c>
      <c r="H104" s="98">
        <v>0</v>
      </c>
      <c r="I104" s="98">
        <v>5297.4080000000004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2012.904</v>
      </c>
      <c r="R104" s="98">
        <v>0</v>
      </c>
      <c r="S104" s="98">
        <v>0</v>
      </c>
      <c r="T104"/>
      <c r="U104"/>
      <c r="V104"/>
      <c r="W104"/>
    </row>
    <row r="105" spans="1:23">
      <c r="A105" s="98" t="s">
        <v>439</v>
      </c>
      <c r="B105" s="99">
        <v>63084800000</v>
      </c>
      <c r="C105" s="98">
        <v>38498.703000000001</v>
      </c>
      <c r="D105" s="98" t="s">
        <v>535</v>
      </c>
      <c r="E105" s="98">
        <v>3712.7240000000002</v>
      </c>
      <c r="F105" s="98">
        <v>16310.475</v>
      </c>
      <c r="G105" s="98">
        <v>4156.0039999999999</v>
      </c>
      <c r="H105" s="98">
        <v>0</v>
      </c>
      <c r="I105" s="98">
        <v>12295.976000000001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2023.5239999999999</v>
      </c>
      <c r="R105" s="98">
        <v>0</v>
      </c>
      <c r="S105" s="98">
        <v>0</v>
      </c>
      <c r="T105"/>
      <c r="U105"/>
      <c r="V105"/>
      <c r="W105"/>
    </row>
    <row r="106" spans="1:23">
      <c r="A106" s="98" t="s">
        <v>292</v>
      </c>
      <c r="B106" s="99">
        <v>70251800000</v>
      </c>
      <c r="C106" s="98">
        <v>42231.24</v>
      </c>
      <c r="D106" s="98" t="s">
        <v>536</v>
      </c>
      <c r="E106" s="98">
        <v>3712.7240000000002</v>
      </c>
      <c r="F106" s="98">
        <v>16310.475</v>
      </c>
      <c r="G106" s="98">
        <v>4156.0039999999999</v>
      </c>
      <c r="H106" s="98">
        <v>0</v>
      </c>
      <c r="I106" s="98">
        <v>16040.179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2011.8589999999999</v>
      </c>
      <c r="R106" s="98">
        <v>0</v>
      </c>
      <c r="S106" s="98">
        <v>0</v>
      </c>
      <c r="T106"/>
      <c r="U106"/>
      <c r="V106"/>
      <c r="W106"/>
    </row>
    <row r="107" spans="1:23">
      <c r="A107" s="98" t="s">
        <v>440</v>
      </c>
      <c r="B107" s="99">
        <v>80827300000</v>
      </c>
      <c r="C107" s="98">
        <v>48556.415999999997</v>
      </c>
      <c r="D107" s="98" t="s">
        <v>537</v>
      </c>
      <c r="E107" s="98">
        <v>3712.7240000000002</v>
      </c>
      <c r="F107" s="98">
        <v>16310.475</v>
      </c>
      <c r="G107" s="98">
        <v>4156.0039999999999</v>
      </c>
      <c r="H107" s="98">
        <v>0</v>
      </c>
      <c r="I107" s="98">
        <v>22297.219000000001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2079.9940000000001</v>
      </c>
      <c r="R107" s="98">
        <v>0</v>
      </c>
      <c r="S107" s="98">
        <v>0</v>
      </c>
      <c r="T107"/>
      <c r="U107"/>
      <c r="V107"/>
      <c r="W107"/>
    </row>
    <row r="108" spans="1:23">
      <c r="A108" s="98" t="s">
        <v>441</v>
      </c>
      <c r="B108" s="99">
        <v>88367200000</v>
      </c>
      <c r="C108" s="98">
        <v>48039.156999999999</v>
      </c>
      <c r="D108" s="98" t="s">
        <v>538</v>
      </c>
      <c r="E108" s="98">
        <v>3712.7240000000002</v>
      </c>
      <c r="F108" s="98">
        <v>16310.475</v>
      </c>
      <c r="G108" s="98">
        <v>4156.0039999999999</v>
      </c>
      <c r="H108" s="98">
        <v>0</v>
      </c>
      <c r="I108" s="98">
        <v>21809.403999999999</v>
      </c>
      <c r="J108" s="98">
        <v>0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2050.5500000000002</v>
      </c>
      <c r="R108" s="98">
        <v>0</v>
      </c>
      <c r="S108" s="98">
        <v>0</v>
      </c>
      <c r="T108"/>
      <c r="U108"/>
      <c r="V108"/>
      <c r="W108"/>
    </row>
    <row r="109" spans="1:23">
      <c r="A109" s="98" t="s">
        <v>442</v>
      </c>
      <c r="B109" s="99">
        <v>87115900000</v>
      </c>
      <c r="C109" s="98">
        <v>47411.834999999999</v>
      </c>
      <c r="D109" s="98" t="s">
        <v>539</v>
      </c>
      <c r="E109" s="98">
        <v>3712.7240000000002</v>
      </c>
      <c r="F109" s="98">
        <v>16310.475</v>
      </c>
      <c r="G109" s="98">
        <v>4156.0039999999999</v>
      </c>
      <c r="H109" s="98">
        <v>0</v>
      </c>
      <c r="I109" s="98">
        <v>21184.242999999999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2048.3890000000001</v>
      </c>
      <c r="R109" s="98">
        <v>0</v>
      </c>
      <c r="S109" s="98">
        <v>0</v>
      </c>
      <c r="T109"/>
      <c r="U109"/>
      <c r="V109"/>
      <c r="W109"/>
    </row>
    <row r="110" spans="1:23">
      <c r="A110" s="98" t="s">
        <v>443</v>
      </c>
      <c r="B110" s="99">
        <v>76014500000</v>
      </c>
      <c r="C110" s="98">
        <v>45886.62</v>
      </c>
      <c r="D110" s="98" t="s">
        <v>540</v>
      </c>
      <c r="E110" s="98">
        <v>3712.7240000000002</v>
      </c>
      <c r="F110" s="98">
        <v>16310.475</v>
      </c>
      <c r="G110" s="98">
        <v>4156.0039999999999</v>
      </c>
      <c r="H110" s="98">
        <v>0</v>
      </c>
      <c r="I110" s="98">
        <v>19595.975999999999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2111.4409999999998</v>
      </c>
      <c r="R110" s="98">
        <v>0</v>
      </c>
      <c r="S110" s="98">
        <v>0</v>
      </c>
      <c r="T110"/>
      <c r="U110"/>
      <c r="V110"/>
      <c r="W110"/>
    </row>
    <row r="111" spans="1:23">
      <c r="A111" s="98" t="s">
        <v>444</v>
      </c>
      <c r="B111" s="99">
        <v>65597200000</v>
      </c>
      <c r="C111" s="98">
        <v>39471.858</v>
      </c>
      <c r="D111" s="98" t="s">
        <v>541</v>
      </c>
      <c r="E111" s="98">
        <v>3712.7240000000002</v>
      </c>
      <c r="F111" s="98">
        <v>16310.475</v>
      </c>
      <c r="G111" s="98">
        <v>4156.0039999999999</v>
      </c>
      <c r="H111" s="98">
        <v>0</v>
      </c>
      <c r="I111" s="98">
        <v>12401.045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2891.61</v>
      </c>
      <c r="R111" s="98">
        <v>0</v>
      </c>
      <c r="S111" s="98">
        <v>0</v>
      </c>
      <c r="T111"/>
      <c r="U111"/>
      <c r="V111"/>
      <c r="W111"/>
    </row>
    <row r="112" spans="1:23">
      <c r="A112" s="98" t="s">
        <v>445</v>
      </c>
      <c r="B112" s="99">
        <v>58235000000</v>
      </c>
      <c r="C112" s="98">
        <v>29523.383999999998</v>
      </c>
      <c r="D112" s="98" t="s">
        <v>542</v>
      </c>
      <c r="E112" s="98">
        <v>3712.7240000000002</v>
      </c>
      <c r="F112" s="98">
        <v>16310.475</v>
      </c>
      <c r="G112" s="98">
        <v>4156.0039999999999</v>
      </c>
      <c r="H112" s="98">
        <v>0</v>
      </c>
      <c r="I112" s="98">
        <v>826.08699999999999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4518.0929999999998</v>
      </c>
      <c r="R112" s="98">
        <v>0</v>
      </c>
      <c r="S112" s="98">
        <v>0</v>
      </c>
      <c r="T112"/>
      <c r="U112"/>
      <c r="V112"/>
      <c r="W112"/>
    </row>
    <row r="113" spans="1:23">
      <c r="A113" s="98" t="s">
        <v>446</v>
      </c>
      <c r="B113" s="99">
        <v>59936800000</v>
      </c>
      <c r="C113" s="98">
        <v>29121.25</v>
      </c>
      <c r="D113" s="98" t="s">
        <v>543</v>
      </c>
      <c r="E113" s="98">
        <v>3712.7240000000002</v>
      </c>
      <c r="F113" s="98">
        <v>16310.475</v>
      </c>
      <c r="G113" s="98">
        <v>4156.0039999999999</v>
      </c>
      <c r="H113" s="98">
        <v>0</v>
      </c>
      <c r="I113" s="98">
        <v>443.197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4498.8500000000004</v>
      </c>
      <c r="R113" s="98">
        <v>0</v>
      </c>
      <c r="S113" s="98">
        <v>0</v>
      </c>
      <c r="T113"/>
      <c r="U113"/>
      <c r="V113"/>
      <c r="W113"/>
    </row>
    <row r="114" spans="1:2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/>
      <c r="U114"/>
      <c r="V114"/>
      <c r="W114"/>
    </row>
    <row r="115" spans="1:23">
      <c r="A115" s="98" t="s">
        <v>447</v>
      </c>
      <c r="B115" s="99">
        <v>823718000000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/>
      <c r="R115" s="98">
        <v>0</v>
      </c>
      <c r="S115" s="98">
        <v>0</v>
      </c>
      <c r="T115"/>
      <c r="U115"/>
      <c r="V115"/>
      <c r="W115"/>
    </row>
    <row r="116" spans="1:23">
      <c r="A116" s="98" t="s">
        <v>448</v>
      </c>
      <c r="B116" s="99">
        <v>54189000000</v>
      </c>
      <c r="C116" s="98">
        <v>28658.186000000002</v>
      </c>
      <c r="D116" s="98"/>
      <c r="E116" s="98">
        <v>3712.7240000000002</v>
      </c>
      <c r="F116" s="98">
        <v>16310.475</v>
      </c>
      <c r="G116" s="98">
        <v>4156.0039999999999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2011.8589999999999</v>
      </c>
      <c r="R116" s="98">
        <v>0</v>
      </c>
      <c r="S116" s="98">
        <v>0</v>
      </c>
      <c r="T116"/>
      <c r="U116"/>
      <c r="V116"/>
      <c r="W116"/>
    </row>
    <row r="117" spans="1:23">
      <c r="A117" s="98" t="s">
        <v>449</v>
      </c>
      <c r="B117" s="99">
        <v>88367200000</v>
      </c>
      <c r="C117" s="98">
        <v>48556.415999999997</v>
      </c>
      <c r="D117" s="98"/>
      <c r="E117" s="98">
        <v>3712.7240000000002</v>
      </c>
      <c r="F117" s="98">
        <v>16310.475</v>
      </c>
      <c r="G117" s="98">
        <v>4156.0039999999999</v>
      </c>
      <c r="H117" s="98">
        <v>0</v>
      </c>
      <c r="I117" s="98">
        <v>22297.219000000001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4518.0929999999998</v>
      </c>
      <c r="R117" s="98">
        <v>0</v>
      </c>
      <c r="S117" s="98">
        <v>0</v>
      </c>
      <c r="T117"/>
      <c r="U117"/>
      <c r="V117"/>
      <c r="W117"/>
    </row>
    <row r="118" spans="1:2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 s="97"/>
      <c r="B119" s="98" t="s">
        <v>480</v>
      </c>
      <c r="C119" s="98" t="s">
        <v>481</v>
      </c>
      <c r="D119" s="98" t="s">
        <v>228</v>
      </c>
      <c r="E119" s="98" t="s">
        <v>229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>
      <c r="A120" s="98" t="s">
        <v>482</v>
      </c>
      <c r="B120" s="98">
        <v>21417.35</v>
      </c>
      <c r="C120" s="98">
        <v>8438.7199999999993</v>
      </c>
      <c r="D120" s="98">
        <v>0</v>
      </c>
      <c r="E120" s="98">
        <v>29856.07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>
      <c r="A121" s="98" t="s">
        <v>483</v>
      </c>
      <c r="B121" s="98">
        <v>92.18</v>
      </c>
      <c r="C121" s="98">
        <v>36.32</v>
      </c>
      <c r="D121" s="98">
        <v>0</v>
      </c>
      <c r="E121" s="98">
        <v>128.5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>
      <c r="A122" s="98" t="s">
        <v>484</v>
      </c>
      <c r="B122" s="98">
        <v>92.18</v>
      </c>
      <c r="C122" s="98">
        <v>36.32</v>
      </c>
      <c r="D122" s="98">
        <v>0</v>
      </c>
      <c r="E122" s="98">
        <v>128.5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>
      <c r="A123" s="95"/>
      <c r="B123" s="96"/>
      <c r="C123" s="95"/>
      <c r="D123" s="96"/>
      <c r="E123" s="95"/>
      <c r="F123" s="96"/>
      <c r="G123" s="95"/>
    </row>
    <row r="124" spans="1:23">
      <c r="A124" s="95"/>
      <c r="B124" s="96"/>
      <c r="C124" s="95"/>
      <c r="D124" s="96"/>
      <c r="E124" s="95"/>
      <c r="F124" s="96"/>
      <c r="G124" s="95"/>
    </row>
    <row r="125" spans="1:23">
      <c r="A125" s="95"/>
      <c r="B125" s="96"/>
      <c r="C125" s="95"/>
      <c r="D125" s="95"/>
      <c r="E125" s="95"/>
      <c r="F125" s="96"/>
      <c r="G125" s="95"/>
    </row>
    <row r="126" spans="1:23">
      <c r="A126" s="95"/>
      <c r="B126" s="96"/>
      <c r="C126" s="95"/>
      <c r="D126" s="95"/>
      <c r="E126" s="95"/>
      <c r="F126" s="96"/>
      <c r="G126" s="95"/>
    </row>
    <row r="127" spans="1:23">
      <c r="A127" s="95"/>
      <c r="B127" s="96"/>
      <c r="C127" s="95"/>
      <c r="D127" s="95"/>
      <c r="E127" s="95"/>
      <c r="F127" s="96"/>
      <c r="G127" s="95"/>
    </row>
    <row r="128" spans="1:23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20</vt:i4>
      </vt:variant>
    </vt:vector>
  </HeadingPairs>
  <TitlesOfParts>
    <vt:vector size="3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GasEquipSch</vt:lpstr>
      <vt:lpstr>OccSch</vt:lpstr>
      <vt:lpstr>HeatSch</vt:lpstr>
      <vt:lpstr>CoolSch</vt:lpstr>
      <vt:lpstr>HeatSchKitchen</vt:lpstr>
      <vt:lpstr>CoolSchKitchen</vt:lpstr>
      <vt:lpstr>Miami!ffrest01miami</vt:lpstr>
      <vt:lpstr>Houston!ffrest02houston</vt:lpstr>
      <vt:lpstr>Phoenix!ffrest03phoenix</vt:lpstr>
      <vt:lpstr>Atlanta!ffrest04atlanta</vt:lpstr>
      <vt:lpstr>LosAngeles!ffrest05losangeles</vt:lpstr>
      <vt:lpstr>LasVegas!ffrest06lasvegas</vt:lpstr>
      <vt:lpstr>SanFrancisco!ffrest07sanfrancisco</vt:lpstr>
      <vt:lpstr>Baltimore!ffrest08baltimore</vt:lpstr>
      <vt:lpstr>Albuquerque!ffrest09albuquerque</vt:lpstr>
      <vt:lpstr>Seattle!ffrest10seattle</vt:lpstr>
      <vt:lpstr>Chicago!ffrest11chicago</vt:lpstr>
      <vt:lpstr>Boulder!ffrest12boulder</vt:lpstr>
      <vt:lpstr>Minneapolis!ffrest13minneapolis</vt:lpstr>
      <vt:lpstr>Helena!ffrest14helena</vt:lpstr>
      <vt:lpstr>Duluth!ffrest15duluth</vt:lpstr>
      <vt:lpstr>Fairbanks!ffrest16fairbanks</vt:lpstr>
      <vt:lpstr>Schedules!Print_Area</vt:lpstr>
      <vt:lpstr>BuildingSummary!Print_Titles</vt:lpstr>
      <vt:lpstr>LocationSummary!Print_Titles</vt:lpstr>
      <vt:lpstr>Schedules!Print_Titles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2008-11-07T17:58:37Z</cp:lastPrinted>
  <dcterms:created xsi:type="dcterms:W3CDTF">2007-11-14T19:26:56Z</dcterms:created>
  <dcterms:modified xsi:type="dcterms:W3CDTF">2009-05-06T23:13:53Z</dcterms:modified>
</cp:coreProperties>
</file>