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3215" windowHeight="7005" tabRatio="729"/>
  </bookViews>
  <sheets>
    <sheet name="BuildingSummary" sheetId="8" r:id="rId1"/>
    <sheet name="ZoneSummary" sheetId="10" r:id="rId2"/>
    <sheet name="LocationSummary" sheetId="19" r:id="rId3"/>
    <sheet name="Miami" sheetId="36" state="veryHidden" r:id="rId4"/>
    <sheet name="Houston" sheetId="35" state="veryHidden" r:id="rId5"/>
    <sheet name="Phoenix" sheetId="34" state="veryHidden" r:id="rId6"/>
    <sheet name="Atlanta" sheetId="33" state="veryHidden" r:id="rId7"/>
    <sheet name="LosAngeles" sheetId="32" state="veryHidden" r:id="rId8"/>
    <sheet name="LasVegas" sheetId="31" state="veryHidden" r:id="rId9"/>
    <sheet name="SanFrancisco" sheetId="30" state="veryHidden" r:id="rId10"/>
    <sheet name="Baltimore" sheetId="29" state="veryHidden" r:id="rId11"/>
    <sheet name="Albuquerque" sheetId="28" state="veryHidden" r:id="rId12"/>
    <sheet name="Seattle" sheetId="27" state="veryHidden" r:id="rId13"/>
    <sheet name="Chicago" sheetId="26" state="veryHidden" r:id="rId14"/>
    <sheet name="Boulder" sheetId="25" state="veryHidden" r:id="rId15"/>
    <sheet name="Minneapolis" sheetId="24" state="veryHidden" r:id="rId16"/>
    <sheet name="Helena" sheetId="23" state="veryHidden" r:id="rId17"/>
    <sheet name="Duluth" sheetId="22" state="veryHidden" r:id="rId18"/>
    <sheet name="Fairbanks" sheetId="21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7" r:id="rId24"/>
    <sheet name="Carbon" sheetId="20" r:id="rId25"/>
    <sheet name="Schedules" sheetId="2" r:id="rId26"/>
    <sheet name="LghtSch" sheetId="12" r:id="rId27"/>
    <sheet name="EqpSch" sheetId="13" r:id="rId28"/>
    <sheet name="OccSch" sheetId="14" r:id="rId29"/>
    <sheet name="HeatSch" sheetId="15" r:id="rId30"/>
    <sheet name="CoolSch" sheetId="16" r:id="rId31"/>
  </sheets>
  <definedNames>
    <definedName name="_xlnm._FilterDatabase" localSheetId="2" hidden="1">LocationSummary!#REF!</definedName>
    <definedName name="_xlnm.Print_Area" localSheetId="25">Schedules!$A$1:$AB$83</definedName>
    <definedName name="_xlnm.Print_Titles" localSheetId="0">BuildingSummary!$A:$B,BuildingSummary!$1:$1</definedName>
    <definedName name="_xlnm.Print_Titles" localSheetId="2">LocationSummary!$A:$B,LocationSummary!$2:$2</definedName>
    <definedName name="_xlnm.Print_Titles" localSheetId="25">Schedules!$1:$1</definedName>
    <definedName name="smoff01miami" localSheetId="3">Miami!$A$1:$S$155</definedName>
    <definedName name="smoff02houston" localSheetId="4">Houston!$A$1:$S$155</definedName>
    <definedName name="smoff03phoenix" localSheetId="5">Phoenix!$A$1:$S$155</definedName>
    <definedName name="smoff04atlanta" localSheetId="6">Atlanta!$A$1:$S$155</definedName>
    <definedName name="smoff05losangeles" localSheetId="7">LosAngeles!$A$1:$S$155</definedName>
    <definedName name="smoff06lasvegas" localSheetId="8">LasVegas!$A$1:$S$155</definedName>
    <definedName name="smoff07sanfrancisco" localSheetId="9">SanFrancisco!$A$1:$S$155</definedName>
    <definedName name="smoff08baltimore" localSheetId="10">Baltimore!$A$1:$S$155</definedName>
    <definedName name="smoff09albuquerque" localSheetId="11">Albuquerque!$A$1:$S$155</definedName>
    <definedName name="smoff10seattle" localSheetId="12">Seattle!$A$1:$S$155</definedName>
    <definedName name="smoff11chicago" localSheetId="13">Chicago!$A$1:$S$155</definedName>
    <definedName name="smoff12boulder" localSheetId="14">Boulder!$A$1:$S$155</definedName>
    <definedName name="smoff13minneapolis" localSheetId="15">Minneapolis!$A$1:$S$155</definedName>
    <definedName name="smoff14helena" localSheetId="16">Helena!$A$1:$S$155</definedName>
    <definedName name="smoff15duluth" localSheetId="17">Duluth!$A$1:$S$155</definedName>
    <definedName name="smoff16fairbanks" localSheetId="18">Fairbanks!$A$1:$S$155</definedName>
  </definedNames>
  <calcPr calcId="125725"/>
</workbook>
</file>

<file path=xl/calcChain.xml><?xml version="1.0" encoding="utf-8"?>
<calcChain xmlns="http://schemas.openxmlformats.org/spreadsheetml/2006/main">
  <c r="B55" i="19"/>
  <c r="B56"/>
  <c r="B57"/>
  <c r="B58"/>
  <c r="B54"/>
  <c r="R232"/>
  <c r="Q232"/>
  <c r="P232"/>
  <c r="O232"/>
  <c r="N232"/>
  <c r="M232"/>
  <c r="L232"/>
  <c r="K232"/>
  <c r="J232"/>
  <c r="I232"/>
  <c r="H232"/>
  <c r="G232"/>
  <c r="F232"/>
  <c r="E232"/>
  <c r="D232"/>
  <c r="C232"/>
  <c r="R231"/>
  <c r="Q231"/>
  <c r="P231"/>
  <c r="O231"/>
  <c r="N231"/>
  <c r="M231"/>
  <c r="L231"/>
  <c r="K231"/>
  <c r="J231"/>
  <c r="I231"/>
  <c r="H231"/>
  <c r="G231"/>
  <c r="F231"/>
  <c r="E231"/>
  <c r="D231"/>
  <c r="C231"/>
  <c r="R230"/>
  <c r="Q230"/>
  <c r="P230"/>
  <c r="O230"/>
  <c r="N230"/>
  <c r="M230"/>
  <c r="L230"/>
  <c r="K230"/>
  <c r="J230"/>
  <c r="I230"/>
  <c r="H230"/>
  <c r="G230"/>
  <c r="F230"/>
  <c r="E230"/>
  <c r="D230"/>
  <c r="C230"/>
  <c r="R229"/>
  <c r="Q229"/>
  <c r="P229"/>
  <c r="O229"/>
  <c r="N229"/>
  <c r="M229"/>
  <c r="L229"/>
  <c r="K229"/>
  <c r="J229"/>
  <c r="I229"/>
  <c r="H229"/>
  <c r="G229"/>
  <c r="F229"/>
  <c r="E229"/>
  <c r="D229"/>
  <c r="C229"/>
  <c r="R228"/>
  <c r="Q228"/>
  <c r="P228"/>
  <c r="O228"/>
  <c r="N228"/>
  <c r="M228"/>
  <c r="L228"/>
  <c r="K228"/>
  <c r="J228"/>
  <c r="I228"/>
  <c r="H228"/>
  <c r="G228"/>
  <c r="F228"/>
  <c r="E228"/>
  <c r="D228"/>
  <c r="C228"/>
  <c r="R227"/>
  <c r="Q227"/>
  <c r="P227"/>
  <c r="O227"/>
  <c r="N227"/>
  <c r="M227"/>
  <c r="L227"/>
  <c r="K227"/>
  <c r="J227"/>
  <c r="I227"/>
  <c r="H227"/>
  <c r="G227"/>
  <c r="F227"/>
  <c r="E227"/>
  <c r="D227"/>
  <c r="C227"/>
  <c r="R226"/>
  <c r="Q226"/>
  <c r="P226"/>
  <c r="O226"/>
  <c r="N226"/>
  <c r="M226"/>
  <c r="L226"/>
  <c r="K226"/>
  <c r="J226"/>
  <c r="I226"/>
  <c r="H226"/>
  <c r="G226"/>
  <c r="F226"/>
  <c r="E226"/>
  <c r="D226"/>
  <c r="C226"/>
  <c r="R225"/>
  <c r="Q225"/>
  <c r="P225"/>
  <c r="O225"/>
  <c r="N225"/>
  <c r="M225"/>
  <c r="L225"/>
  <c r="K225"/>
  <c r="J225"/>
  <c r="I225"/>
  <c r="H225"/>
  <c r="G225"/>
  <c r="F225"/>
  <c r="E225"/>
  <c r="D225"/>
  <c r="C225"/>
  <c r="R224"/>
  <c r="Q224"/>
  <c r="P224"/>
  <c r="O224"/>
  <c r="N224"/>
  <c r="M224"/>
  <c r="L224"/>
  <c r="K224"/>
  <c r="J224"/>
  <c r="I224"/>
  <c r="H224"/>
  <c r="G224"/>
  <c r="F224"/>
  <c r="E224"/>
  <c r="D224"/>
  <c r="C224"/>
  <c r="R223"/>
  <c r="Q223"/>
  <c r="P223"/>
  <c r="O223"/>
  <c r="N223"/>
  <c r="M223"/>
  <c r="L223"/>
  <c r="K223"/>
  <c r="J223"/>
  <c r="I223"/>
  <c r="H223"/>
  <c r="G223"/>
  <c r="F223"/>
  <c r="E223"/>
  <c r="D223"/>
  <c r="C223"/>
  <c r="R222"/>
  <c r="Q222"/>
  <c r="P222"/>
  <c r="O222"/>
  <c r="N222"/>
  <c r="M222"/>
  <c r="L222"/>
  <c r="K222"/>
  <c r="J222"/>
  <c r="I222"/>
  <c r="H222"/>
  <c r="G222"/>
  <c r="F222"/>
  <c r="E222"/>
  <c r="D222"/>
  <c r="C222"/>
  <c r="R219"/>
  <c r="Q219"/>
  <c r="P219"/>
  <c r="O219"/>
  <c r="N219"/>
  <c r="M219"/>
  <c r="L219"/>
  <c r="K219"/>
  <c r="J219"/>
  <c r="I219"/>
  <c r="H219"/>
  <c r="G219"/>
  <c r="F219"/>
  <c r="E219"/>
  <c r="D219"/>
  <c r="C219"/>
  <c r="R218"/>
  <c r="Q218"/>
  <c r="P218"/>
  <c r="O218"/>
  <c r="N218"/>
  <c r="M218"/>
  <c r="L218"/>
  <c r="K218"/>
  <c r="J218"/>
  <c r="I218"/>
  <c r="H218"/>
  <c r="G218"/>
  <c r="F218"/>
  <c r="E218"/>
  <c r="D218"/>
  <c r="C218"/>
  <c r="R217"/>
  <c r="Q217"/>
  <c r="P217"/>
  <c r="O217"/>
  <c r="N217"/>
  <c r="M217"/>
  <c r="L217"/>
  <c r="K217"/>
  <c r="J217"/>
  <c r="I217"/>
  <c r="H217"/>
  <c r="G217"/>
  <c r="F217"/>
  <c r="E217"/>
  <c r="D217"/>
  <c r="C217"/>
  <c r="R216"/>
  <c r="Q216"/>
  <c r="P216"/>
  <c r="O216"/>
  <c r="N216"/>
  <c r="M216"/>
  <c r="L216"/>
  <c r="K216"/>
  <c r="J216"/>
  <c r="I216"/>
  <c r="H216"/>
  <c r="G216"/>
  <c r="F216"/>
  <c r="E216"/>
  <c r="D216"/>
  <c r="C216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13"/>
  <c r="Q213"/>
  <c r="P213"/>
  <c r="O213"/>
  <c r="N213"/>
  <c r="M213"/>
  <c r="L213"/>
  <c r="K213"/>
  <c r="J213"/>
  <c r="I213"/>
  <c r="H213"/>
  <c r="G213"/>
  <c r="F213"/>
  <c r="E213"/>
  <c r="D213"/>
  <c r="C21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39"/>
  <c r="Q239"/>
  <c r="P239"/>
  <c r="O239"/>
  <c r="N239"/>
  <c r="M239"/>
  <c r="L239"/>
  <c r="K239"/>
  <c r="J239"/>
  <c r="I239"/>
  <c r="H239"/>
  <c r="G239"/>
  <c r="F239"/>
  <c r="E239"/>
  <c r="D239"/>
  <c r="C239"/>
  <c r="R245"/>
  <c r="Q245"/>
  <c r="P245"/>
  <c r="O245"/>
  <c r="N245"/>
  <c r="M245"/>
  <c r="L245"/>
  <c r="K245"/>
  <c r="J245"/>
  <c r="I245"/>
  <c r="H245"/>
  <c r="G245"/>
  <c r="F245"/>
  <c r="E245"/>
  <c r="D245"/>
  <c r="C245"/>
  <c r="R244"/>
  <c r="Q244"/>
  <c r="P244"/>
  <c r="O244"/>
  <c r="N244"/>
  <c r="M244"/>
  <c r="L244"/>
  <c r="K244"/>
  <c r="J244"/>
  <c r="I244"/>
  <c r="H244"/>
  <c r="G244"/>
  <c r="F244"/>
  <c r="E244"/>
  <c r="D244"/>
  <c r="C244"/>
  <c r="R243"/>
  <c r="Q243"/>
  <c r="P243"/>
  <c r="O243"/>
  <c r="N243"/>
  <c r="M243"/>
  <c r="L243"/>
  <c r="K243"/>
  <c r="J243"/>
  <c r="I243"/>
  <c r="H243"/>
  <c r="G243"/>
  <c r="F243"/>
  <c r="E243"/>
  <c r="D243"/>
  <c r="C243"/>
  <c r="R242"/>
  <c r="Q242"/>
  <c r="P242"/>
  <c r="O242"/>
  <c r="N242"/>
  <c r="M242"/>
  <c r="L242"/>
  <c r="K242"/>
  <c r="J242"/>
  <c r="I242"/>
  <c r="H242"/>
  <c r="G242"/>
  <c r="F242"/>
  <c r="E242"/>
  <c r="D242"/>
  <c r="C242"/>
  <c r="R241"/>
  <c r="Q241"/>
  <c r="P241"/>
  <c r="O241"/>
  <c r="N241"/>
  <c r="M241"/>
  <c r="L241"/>
  <c r="K241"/>
  <c r="J241"/>
  <c r="I241"/>
  <c r="H241"/>
  <c r="G241"/>
  <c r="F241"/>
  <c r="E241"/>
  <c r="D241"/>
  <c r="C241"/>
  <c r="R240"/>
  <c r="Q240"/>
  <c r="P240"/>
  <c r="O240"/>
  <c r="N240"/>
  <c r="M240"/>
  <c r="L240"/>
  <c r="K240"/>
  <c r="J240"/>
  <c r="I240"/>
  <c r="H240"/>
  <c r="G240"/>
  <c r="F240"/>
  <c r="E240"/>
  <c r="D240"/>
  <c r="C240"/>
  <c r="R221"/>
  <c r="Q221"/>
  <c r="P221"/>
  <c r="O221"/>
  <c r="N221"/>
  <c r="M221"/>
  <c r="L221"/>
  <c r="K221"/>
  <c r="J221"/>
  <c r="I221"/>
  <c r="H221"/>
  <c r="G221"/>
  <c r="F221"/>
  <c r="E221"/>
  <c r="D221"/>
  <c r="C221"/>
  <c r="R208"/>
  <c r="Q208"/>
  <c r="P208"/>
  <c r="O208"/>
  <c r="N208"/>
  <c r="M208"/>
  <c r="L208"/>
  <c r="K208"/>
  <c r="J208"/>
  <c r="I208"/>
  <c r="H208"/>
  <c r="G208"/>
  <c r="F208"/>
  <c r="E208"/>
  <c r="D208"/>
  <c r="C208"/>
  <c r="R73"/>
  <c r="Q73"/>
  <c r="P73"/>
  <c r="O73"/>
  <c r="N73"/>
  <c r="M73"/>
  <c r="L73"/>
  <c r="K73"/>
  <c r="J73"/>
  <c r="I73"/>
  <c r="H73"/>
  <c r="G73"/>
  <c r="F73"/>
  <c r="E73"/>
  <c r="D73"/>
  <c r="C73"/>
  <c r="R68"/>
  <c r="Q68"/>
  <c r="P68"/>
  <c r="O68"/>
  <c r="N68"/>
  <c r="M68"/>
  <c r="L68"/>
  <c r="K68"/>
  <c r="J68"/>
  <c r="I68"/>
  <c r="H68"/>
  <c r="G68"/>
  <c r="F68"/>
  <c r="E68"/>
  <c r="D68"/>
  <c r="C68"/>
  <c r="R71"/>
  <c r="Q71"/>
  <c r="P71"/>
  <c r="O71"/>
  <c r="N71"/>
  <c r="M71"/>
  <c r="L71"/>
  <c r="K71"/>
  <c r="J71"/>
  <c r="I71"/>
  <c r="H71"/>
  <c r="G71"/>
  <c r="F71"/>
  <c r="E71"/>
  <c r="D71"/>
  <c r="C71"/>
  <c r="R70"/>
  <c r="Q70"/>
  <c r="P70"/>
  <c r="O70"/>
  <c r="N70"/>
  <c r="M70"/>
  <c r="L70"/>
  <c r="K70"/>
  <c r="J70"/>
  <c r="I70"/>
  <c r="H70"/>
  <c r="G70"/>
  <c r="F70"/>
  <c r="E70"/>
  <c r="D70"/>
  <c r="C70"/>
  <c r="R67"/>
  <c r="Q67"/>
  <c r="P67"/>
  <c r="O67"/>
  <c r="N67"/>
  <c r="M67"/>
  <c r="L67"/>
  <c r="K67"/>
  <c r="J67"/>
  <c r="I67"/>
  <c r="H67"/>
  <c r="G67"/>
  <c r="F67"/>
  <c r="E67"/>
  <c r="D67"/>
  <c r="C67"/>
  <c r="R237"/>
  <c r="R236"/>
  <c r="R235"/>
  <c r="R234"/>
  <c r="R205"/>
  <c r="R204"/>
  <c r="R203"/>
  <c r="R202"/>
  <c r="R201"/>
  <c r="R200"/>
  <c r="R199"/>
  <c r="R198"/>
  <c r="R197"/>
  <c r="R196"/>
  <c r="R195"/>
  <c r="R194"/>
  <c r="R193"/>
  <c r="R192"/>
  <c r="R191"/>
  <c r="R190"/>
  <c r="R188"/>
  <c r="R187"/>
  <c r="R186"/>
  <c r="R185"/>
  <c r="R184"/>
  <c r="R183"/>
  <c r="R182"/>
  <c r="R181"/>
  <c r="R180"/>
  <c r="R179"/>
  <c r="R178"/>
  <c r="R177"/>
  <c r="R176"/>
  <c r="R175"/>
  <c r="R174"/>
  <c r="R172"/>
  <c r="R171"/>
  <c r="R170"/>
  <c r="R169"/>
  <c r="R168"/>
  <c r="R167"/>
  <c r="R166"/>
  <c r="R165"/>
  <c r="R164"/>
  <c r="R163"/>
  <c r="R162"/>
  <c r="R161"/>
  <c r="R160"/>
  <c r="R159"/>
  <c r="R158"/>
  <c r="R156"/>
  <c r="R155"/>
  <c r="R154"/>
  <c r="R153"/>
  <c r="R152"/>
  <c r="R151"/>
  <c r="R150"/>
  <c r="R149"/>
  <c r="R148"/>
  <c r="R147"/>
  <c r="R146"/>
  <c r="R145"/>
  <c r="R144"/>
  <c r="R143"/>
  <c r="R142"/>
  <c r="R139"/>
  <c r="R138"/>
  <c r="R137"/>
  <c r="R136"/>
  <c r="R135"/>
  <c r="R134"/>
  <c r="R133"/>
  <c r="R132"/>
  <c r="R131"/>
  <c r="R130"/>
  <c r="R129"/>
  <c r="R128"/>
  <c r="R127"/>
  <c r="R126"/>
  <c r="R125"/>
  <c r="R124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90"/>
  <c r="R89"/>
  <c r="R88"/>
  <c r="R87"/>
  <c r="R86"/>
  <c r="R85"/>
  <c r="R84"/>
  <c r="R83"/>
  <c r="R82"/>
  <c r="R81"/>
  <c r="R80"/>
  <c r="R79"/>
  <c r="R78"/>
  <c r="R77"/>
  <c r="R76"/>
  <c r="R64"/>
  <c r="R63"/>
  <c r="R62"/>
  <c r="R61"/>
  <c r="R60"/>
  <c r="R52"/>
  <c r="R51"/>
  <c r="R50"/>
  <c r="R49"/>
  <c r="R48"/>
  <c r="R46"/>
  <c r="R45"/>
  <c r="R44"/>
  <c r="R43"/>
  <c r="R42"/>
  <c r="R39"/>
  <c r="R38"/>
  <c r="R37"/>
  <c r="R36"/>
  <c r="R35"/>
  <c r="R33"/>
  <c r="R32"/>
  <c r="R31"/>
  <c r="R30"/>
  <c r="R29"/>
  <c r="R25"/>
  <c r="R17"/>
  <c r="R16"/>
  <c r="R15"/>
  <c r="R13"/>
  <c r="R10"/>
  <c r="Q237"/>
  <c r="Q236"/>
  <c r="Q235"/>
  <c r="Q234"/>
  <c r="Q205"/>
  <c r="Q204"/>
  <c r="Q203"/>
  <c r="Q202"/>
  <c r="Q201"/>
  <c r="Q200"/>
  <c r="Q199"/>
  <c r="Q198"/>
  <c r="Q197"/>
  <c r="Q196"/>
  <c r="Q195"/>
  <c r="Q194"/>
  <c r="Q193"/>
  <c r="Q192"/>
  <c r="Q191"/>
  <c r="Q190"/>
  <c r="Q188"/>
  <c r="Q187"/>
  <c r="Q186"/>
  <c r="Q185"/>
  <c r="Q184"/>
  <c r="Q183"/>
  <c r="Q182"/>
  <c r="Q181"/>
  <c r="Q180"/>
  <c r="Q179"/>
  <c r="Q178"/>
  <c r="Q177"/>
  <c r="Q176"/>
  <c r="Q175"/>
  <c r="Q174"/>
  <c r="Q172"/>
  <c r="Q171"/>
  <c r="Q170"/>
  <c r="Q169"/>
  <c r="Q168"/>
  <c r="Q167"/>
  <c r="Q166"/>
  <c r="Q165"/>
  <c r="Q164"/>
  <c r="Q163"/>
  <c r="Q162"/>
  <c r="Q161"/>
  <c r="Q160"/>
  <c r="Q159"/>
  <c r="Q158"/>
  <c r="Q156"/>
  <c r="Q155"/>
  <c r="Q154"/>
  <c r="Q153"/>
  <c r="Q152"/>
  <c r="Q151"/>
  <c r="Q150"/>
  <c r="Q149"/>
  <c r="Q148"/>
  <c r="Q147"/>
  <c r="Q146"/>
  <c r="Q145"/>
  <c r="Q144"/>
  <c r="Q143"/>
  <c r="Q142"/>
  <c r="Q139"/>
  <c r="Q138"/>
  <c r="Q137"/>
  <c r="Q136"/>
  <c r="Q135"/>
  <c r="Q134"/>
  <c r="Q133"/>
  <c r="Q132"/>
  <c r="Q131"/>
  <c r="Q130"/>
  <c r="Q129"/>
  <c r="Q128"/>
  <c r="Q127"/>
  <c r="Q126"/>
  <c r="Q125"/>
  <c r="Q124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90"/>
  <c r="Q89"/>
  <c r="Q88"/>
  <c r="Q87"/>
  <c r="Q86"/>
  <c r="Q85"/>
  <c r="Q84"/>
  <c r="Q83"/>
  <c r="Q82"/>
  <c r="Q81"/>
  <c r="Q80"/>
  <c r="Q79"/>
  <c r="Q78"/>
  <c r="Q77"/>
  <c r="Q76"/>
  <c r="Q64"/>
  <c r="Q63"/>
  <c r="Q62"/>
  <c r="Q61"/>
  <c r="Q60"/>
  <c r="Q52"/>
  <c r="Q51"/>
  <c r="Q50"/>
  <c r="Q49"/>
  <c r="Q48"/>
  <c r="Q46"/>
  <c r="Q45"/>
  <c r="Q44"/>
  <c r="Q43"/>
  <c r="Q42"/>
  <c r="Q39"/>
  <c r="Q38"/>
  <c r="Q37"/>
  <c r="Q36"/>
  <c r="Q35"/>
  <c r="Q33"/>
  <c r="Q32"/>
  <c r="Q31"/>
  <c r="Q30"/>
  <c r="Q29"/>
  <c r="Q25"/>
  <c r="Q17"/>
  <c r="Q16"/>
  <c r="Q15"/>
  <c r="Q13"/>
  <c r="Q10"/>
  <c r="P237"/>
  <c r="P236"/>
  <c r="P235"/>
  <c r="P234"/>
  <c r="P205"/>
  <c r="P204"/>
  <c r="P203"/>
  <c r="P202"/>
  <c r="P201"/>
  <c r="P200"/>
  <c r="P199"/>
  <c r="P198"/>
  <c r="P197"/>
  <c r="P196"/>
  <c r="P195"/>
  <c r="P194"/>
  <c r="P193"/>
  <c r="P192"/>
  <c r="P191"/>
  <c r="P190"/>
  <c r="P188"/>
  <c r="P187"/>
  <c r="P186"/>
  <c r="P185"/>
  <c r="P184"/>
  <c r="P183"/>
  <c r="P182"/>
  <c r="P181"/>
  <c r="P180"/>
  <c r="P179"/>
  <c r="P178"/>
  <c r="P177"/>
  <c r="P176"/>
  <c r="P175"/>
  <c r="P174"/>
  <c r="P172"/>
  <c r="P171"/>
  <c r="P170"/>
  <c r="P169"/>
  <c r="P168"/>
  <c r="P167"/>
  <c r="P166"/>
  <c r="P165"/>
  <c r="P164"/>
  <c r="P163"/>
  <c r="P162"/>
  <c r="P161"/>
  <c r="P160"/>
  <c r="P159"/>
  <c r="P158"/>
  <c r="P156"/>
  <c r="P155"/>
  <c r="P154"/>
  <c r="P153"/>
  <c r="P152"/>
  <c r="P151"/>
  <c r="P150"/>
  <c r="P149"/>
  <c r="P148"/>
  <c r="P147"/>
  <c r="P146"/>
  <c r="P145"/>
  <c r="P144"/>
  <c r="P143"/>
  <c r="P142"/>
  <c r="P139"/>
  <c r="P138"/>
  <c r="P137"/>
  <c r="P136"/>
  <c r="P135"/>
  <c r="P134"/>
  <c r="P133"/>
  <c r="P132"/>
  <c r="P131"/>
  <c r="P130"/>
  <c r="P129"/>
  <c r="P128"/>
  <c r="P127"/>
  <c r="P126"/>
  <c r="P125"/>
  <c r="P124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64"/>
  <c r="P63"/>
  <c r="P62"/>
  <c r="P61"/>
  <c r="P60"/>
  <c r="P52"/>
  <c r="P51"/>
  <c r="P50"/>
  <c r="P49"/>
  <c r="P48"/>
  <c r="P46"/>
  <c r="P45"/>
  <c r="P44"/>
  <c r="P43"/>
  <c r="P42"/>
  <c r="P39"/>
  <c r="P38"/>
  <c r="P37"/>
  <c r="P36"/>
  <c r="P35"/>
  <c r="P33"/>
  <c r="P32"/>
  <c r="P31"/>
  <c r="P30"/>
  <c r="P29"/>
  <c r="P25"/>
  <c r="P17"/>
  <c r="P16"/>
  <c r="P15"/>
  <c r="P13"/>
  <c r="P10"/>
  <c r="O237"/>
  <c r="O236"/>
  <c r="O235"/>
  <c r="O234"/>
  <c r="O205"/>
  <c r="O204"/>
  <c r="O203"/>
  <c r="O202"/>
  <c r="O201"/>
  <c r="O200"/>
  <c r="O199"/>
  <c r="O198"/>
  <c r="O197"/>
  <c r="O196"/>
  <c r="O195"/>
  <c r="O194"/>
  <c r="O193"/>
  <c r="O192"/>
  <c r="O191"/>
  <c r="O190"/>
  <c r="O188"/>
  <c r="O187"/>
  <c r="O186"/>
  <c r="O185"/>
  <c r="O184"/>
  <c r="O183"/>
  <c r="O182"/>
  <c r="O181"/>
  <c r="O180"/>
  <c r="O179"/>
  <c r="O178"/>
  <c r="O177"/>
  <c r="O176"/>
  <c r="O175"/>
  <c r="O174"/>
  <c r="O172"/>
  <c r="O171"/>
  <c r="O170"/>
  <c r="O169"/>
  <c r="O168"/>
  <c r="O167"/>
  <c r="O166"/>
  <c r="O165"/>
  <c r="O164"/>
  <c r="O163"/>
  <c r="O162"/>
  <c r="O161"/>
  <c r="O160"/>
  <c r="O159"/>
  <c r="O158"/>
  <c r="O156"/>
  <c r="O155"/>
  <c r="O154"/>
  <c r="O153"/>
  <c r="O152"/>
  <c r="O151"/>
  <c r="O150"/>
  <c r="O149"/>
  <c r="O148"/>
  <c r="O147"/>
  <c r="O146"/>
  <c r="O145"/>
  <c r="O144"/>
  <c r="O143"/>
  <c r="O142"/>
  <c r="O139"/>
  <c r="O138"/>
  <c r="O137"/>
  <c r="O136"/>
  <c r="O135"/>
  <c r="O134"/>
  <c r="O133"/>
  <c r="O132"/>
  <c r="O131"/>
  <c r="O130"/>
  <c r="O129"/>
  <c r="O128"/>
  <c r="O127"/>
  <c r="O126"/>
  <c r="O125"/>
  <c r="O124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90"/>
  <c r="O89"/>
  <c r="O88"/>
  <c r="O87"/>
  <c r="O86"/>
  <c r="O85"/>
  <c r="O84"/>
  <c r="O83"/>
  <c r="O82"/>
  <c r="O81"/>
  <c r="O80"/>
  <c r="O79"/>
  <c r="O78"/>
  <c r="O77"/>
  <c r="O76"/>
  <c r="O64"/>
  <c r="O63"/>
  <c r="O62"/>
  <c r="O61"/>
  <c r="O60"/>
  <c r="O52"/>
  <c r="O51"/>
  <c r="O50"/>
  <c r="O49"/>
  <c r="O48"/>
  <c r="O46"/>
  <c r="O45"/>
  <c r="O44"/>
  <c r="O43"/>
  <c r="O42"/>
  <c r="O39"/>
  <c r="O38"/>
  <c r="O37"/>
  <c r="O36"/>
  <c r="O35"/>
  <c r="O33"/>
  <c r="O32"/>
  <c r="O31"/>
  <c r="O30"/>
  <c r="O29"/>
  <c r="O25"/>
  <c r="O17"/>
  <c r="O16"/>
  <c r="O15"/>
  <c r="O13"/>
  <c r="O10"/>
  <c r="N237"/>
  <c r="N236"/>
  <c r="N235"/>
  <c r="N234"/>
  <c r="N205"/>
  <c r="N204"/>
  <c r="N203"/>
  <c r="N202"/>
  <c r="N201"/>
  <c r="N200"/>
  <c r="N199"/>
  <c r="N198"/>
  <c r="N197"/>
  <c r="N196"/>
  <c r="N195"/>
  <c r="N194"/>
  <c r="N193"/>
  <c r="N192"/>
  <c r="N191"/>
  <c r="N190"/>
  <c r="N188"/>
  <c r="N187"/>
  <c r="N186"/>
  <c r="N185"/>
  <c r="N184"/>
  <c r="N183"/>
  <c r="N182"/>
  <c r="N181"/>
  <c r="N180"/>
  <c r="N179"/>
  <c r="N178"/>
  <c r="N177"/>
  <c r="N176"/>
  <c r="N175"/>
  <c r="N174"/>
  <c r="N172"/>
  <c r="N171"/>
  <c r="N170"/>
  <c r="N169"/>
  <c r="N168"/>
  <c r="N167"/>
  <c r="N166"/>
  <c r="N165"/>
  <c r="N164"/>
  <c r="N163"/>
  <c r="N162"/>
  <c r="N161"/>
  <c r="N160"/>
  <c r="N159"/>
  <c r="N158"/>
  <c r="N156"/>
  <c r="N155"/>
  <c r="N154"/>
  <c r="N153"/>
  <c r="N152"/>
  <c r="N151"/>
  <c r="N150"/>
  <c r="N149"/>
  <c r="N148"/>
  <c r="N147"/>
  <c r="N146"/>
  <c r="N145"/>
  <c r="N144"/>
  <c r="N143"/>
  <c r="N142"/>
  <c r="N139"/>
  <c r="N138"/>
  <c r="N137"/>
  <c r="N136"/>
  <c r="N135"/>
  <c r="N134"/>
  <c r="N133"/>
  <c r="N132"/>
  <c r="N131"/>
  <c r="N130"/>
  <c r="N129"/>
  <c r="N128"/>
  <c r="N127"/>
  <c r="N126"/>
  <c r="N125"/>
  <c r="N124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90"/>
  <c r="N89"/>
  <c r="N88"/>
  <c r="N87"/>
  <c r="N86"/>
  <c r="N85"/>
  <c r="N84"/>
  <c r="N83"/>
  <c r="N82"/>
  <c r="N81"/>
  <c r="N80"/>
  <c r="N79"/>
  <c r="N78"/>
  <c r="N77"/>
  <c r="N76"/>
  <c r="N64"/>
  <c r="N63"/>
  <c r="N62"/>
  <c r="N61"/>
  <c r="N60"/>
  <c r="N52"/>
  <c r="N51"/>
  <c r="N50"/>
  <c r="N49"/>
  <c r="N48"/>
  <c r="N46"/>
  <c r="N45"/>
  <c r="N44"/>
  <c r="N43"/>
  <c r="N42"/>
  <c r="N39"/>
  <c r="N38"/>
  <c r="N37"/>
  <c r="N36"/>
  <c r="N35"/>
  <c r="N33"/>
  <c r="N32"/>
  <c r="N31"/>
  <c r="N30"/>
  <c r="N29"/>
  <c r="N25"/>
  <c r="N17"/>
  <c r="N16"/>
  <c r="N15"/>
  <c r="N13"/>
  <c r="N10"/>
  <c r="M237"/>
  <c r="M236"/>
  <c r="M235"/>
  <c r="M234"/>
  <c r="M205"/>
  <c r="M204"/>
  <c r="M203"/>
  <c r="M202"/>
  <c r="M201"/>
  <c r="M200"/>
  <c r="M199"/>
  <c r="M198"/>
  <c r="M197"/>
  <c r="M196"/>
  <c r="M195"/>
  <c r="M194"/>
  <c r="M193"/>
  <c r="M192"/>
  <c r="M191"/>
  <c r="M190"/>
  <c r="M188"/>
  <c r="M187"/>
  <c r="M186"/>
  <c r="M185"/>
  <c r="M184"/>
  <c r="M183"/>
  <c r="M182"/>
  <c r="M181"/>
  <c r="M180"/>
  <c r="M179"/>
  <c r="M178"/>
  <c r="M177"/>
  <c r="M176"/>
  <c r="M175"/>
  <c r="M174"/>
  <c r="M172"/>
  <c r="M171"/>
  <c r="M170"/>
  <c r="M169"/>
  <c r="M168"/>
  <c r="M167"/>
  <c r="M166"/>
  <c r="M165"/>
  <c r="M164"/>
  <c r="M163"/>
  <c r="M162"/>
  <c r="M161"/>
  <c r="M160"/>
  <c r="M159"/>
  <c r="M158"/>
  <c r="M156"/>
  <c r="M155"/>
  <c r="M154"/>
  <c r="M153"/>
  <c r="M152"/>
  <c r="M151"/>
  <c r="M150"/>
  <c r="M149"/>
  <c r="M148"/>
  <c r="M147"/>
  <c r="M146"/>
  <c r="M145"/>
  <c r="M144"/>
  <c r="M143"/>
  <c r="M142"/>
  <c r="M139"/>
  <c r="M138"/>
  <c r="M137"/>
  <c r="M136"/>
  <c r="M135"/>
  <c r="M134"/>
  <c r="M133"/>
  <c r="M132"/>
  <c r="M131"/>
  <c r="M130"/>
  <c r="M129"/>
  <c r="M128"/>
  <c r="M127"/>
  <c r="M126"/>
  <c r="M125"/>
  <c r="M124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90"/>
  <c r="M89"/>
  <c r="M88"/>
  <c r="M87"/>
  <c r="M86"/>
  <c r="M85"/>
  <c r="M84"/>
  <c r="M83"/>
  <c r="M82"/>
  <c r="M81"/>
  <c r="M80"/>
  <c r="M79"/>
  <c r="M78"/>
  <c r="M77"/>
  <c r="M76"/>
  <c r="M64"/>
  <c r="M63"/>
  <c r="M62"/>
  <c r="M61"/>
  <c r="M60"/>
  <c r="M52"/>
  <c r="M51"/>
  <c r="M50"/>
  <c r="M49"/>
  <c r="M48"/>
  <c r="M46"/>
  <c r="M45"/>
  <c r="M44"/>
  <c r="M43"/>
  <c r="M42"/>
  <c r="M39"/>
  <c r="M38"/>
  <c r="M37"/>
  <c r="M36"/>
  <c r="M35"/>
  <c r="M33"/>
  <c r="M32"/>
  <c r="M31"/>
  <c r="M30"/>
  <c r="M29"/>
  <c r="M25"/>
  <c r="M17"/>
  <c r="M16"/>
  <c r="M15"/>
  <c r="M13"/>
  <c r="M10"/>
  <c r="L237"/>
  <c r="L236"/>
  <c r="L235"/>
  <c r="L234"/>
  <c r="L205"/>
  <c r="L204"/>
  <c r="L203"/>
  <c r="L202"/>
  <c r="L201"/>
  <c r="L200"/>
  <c r="L199"/>
  <c r="L198"/>
  <c r="L197"/>
  <c r="L196"/>
  <c r="L195"/>
  <c r="L194"/>
  <c r="L193"/>
  <c r="L192"/>
  <c r="L191"/>
  <c r="L190"/>
  <c r="L188"/>
  <c r="L187"/>
  <c r="L186"/>
  <c r="L185"/>
  <c r="L184"/>
  <c r="L183"/>
  <c r="L182"/>
  <c r="L181"/>
  <c r="L180"/>
  <c r="L179"/>
  <c r="L178"/>
  <c r="L177"/>
  <c r="L176"/>
  <c r="L175"/>
  <c r="L174"/>
  <c r="L172"/>
  <c r="L171"/>
  <c r="L170"/>
  <c r="L169"/>
  <c r="L168"/>
  <c r="L167"/>
  <c r="L166"/>
  <c r="L165"/>
  <c r="L164"/>
  <c r="L163"/>
  <c r="L162"/>
  <c r="L161"/>
  <c r="L160"/>
  <c r="L159"/>
  <c r="L158"/>
  <c r="L156"/>
  <c r="L155"/>
  <c r="L154"/>
  <c r="L153"/>
  <c r="L152"/>
  <c r="L151"/>
  <c r="L150"/>
  <c r="L149"/>
  <c r="L148"/>
  <c r="L147"/>
  <c r="L146"/>
  <c r="L145"/>
  <c r="L144"/>
  <c r="L143"/>
  <c r="L142"/>
  <c r="L139"/>
  <c r="L138"/>
  <c r="L137"/>
  <c r="L136"/>
  <c r="L135"/>
  <c r="L134"/>
  <c r="L133"/>
  <c r="L132"/>
  <c r="L131"/>
  <c r="L130"/>
  <c r="L129"/>
  <c r="L128"/>
  <c r="L127"/>
  <c r="L126"/>
  <c r="L125"/>
  <c r="L124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64"/>
  <c r="L63"/>
  <c r="L62"/>
  <c r="L61"/>
  <c r="L60"/>
  <c r="L52"/>
  <c r="L51"/>
  <c r="L50"/>
  <c r="L49"/>
  <c r="L48"/>
  <c r="L46"/>
  <c r="L45"/>
  <c r="L44"/>
  <c r="L43"/>
  <c r="L42"/>
  <c r="L39"/>
  <c r="L38"/>
  <c r="L37"/>
  <c r="L36"/>
  <c r="L35"/>
  <c r="L33"/>
  <c r="L32"/>
  <c r="L31"/>
  <c r="L30"/>
  <c r="L29"/>
  <c r="L25"/>
  <c r="L17"/>
  <c r="L16"/>
  <c r="L15"/>
  <c r="L13"/>
  <c r="L10"/>
  <c r="K237"/>
  <c r="K236"/>
  <c r="K235"/>
  <c r="K234"/>
  <c r="K205"/>
  <c r="K204"/>
  <c r="K203"/>
  <c r="K202"/>
  <c r="K201"/>
  <c r="K200"/>
  <c r="K199"/>
  <c r="K198"/>
  <c r="K197"/>
  <c r="K196"/>
  <c r="K195"/>
  <c r="K194"/>
  <c r="K193"/>
  <c r="K192"/>
  <c r="K191"/>
  <c r="K190"/>
  <c r="K188"/>
  <c r="K187"/>
  <c r="K186"/>
  <c r="K185"/>
  <c r="K184"/>
  <c r="K183"/>
  <c r="K182"/>
  <c r="K181"/>
  <c r="K180"/>
  <c r="K179"/>
  <c r="K178"/>
  <c r="K177"/>
  <c r="K176"/>
  <c r="K175"/>
  <c r="K174"/>
  <c r="K172"/>
  <c r="K171"/>
  <c r="K170"/>
  <c r="K169"/>
  <c r="K168"/>
  <c r="K167"/>
  <c r="K166"/>
  <c r="K165"/>
  <c r="K164"/>
  <c r="K163"/>
  <c r="K162"/>
  <c r="K161"/>
  <c r="K160"/>
  <c r="K159"/>
  <c r="K158"/>
  <c r="K156"/>
  <c r="K155"/>
  <c r="K154"/>
  <c r="K153"/>
  <c r="K152"/>
  <c r="K151"/>
  <c r="K150"/>
  <c r="K149"/>
  <c r="K148"/>
  <c r="K147"/>
  <c r="K146"/>
  <c r="K145"/>
  <c r="K144"/>
  <c r="K143"/>
  <c r="K142"/>
  <c r="K139"/>
  <c r="K138"/>
  <c r="K137"/>
  <c r="K136"/>
  <c r="K135"/>
  <c r="K134"/>
  <c r="K133"/>
  <c r="K132"/>
  <c r="K131"/>
  <c r="K130"/>
  <c r="K129"/>
  <c r="K128"/>
  <c r="K127"/>
  <c r="K126"/>
  <c r="K125"/>
  <c r="K124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90"/>
  <c r="K89"/>
  <c r="K88"/>
  <c r="K87"/>
  <c r="K86"/>
  <c r="K85"/>
  <c r="K84"/>
  <c r="K83"/>
  <c r="K82"/>
  <c r="K81"/>
  <c r="K80"/>
  <c r="K79"/>
  <c r="K78"/>
  <c r="K77"/>
  <c r="K76"/>
  <c r="K64"/>
  <c r="K63"/>
  <c r="K62"/>
  <c r="K61"/>
  <c r="K60"/>
  <c r="K52"/>
  <c r="K51"/>
  <c r="K50"/>
  <c r="K49"/>
  <c r="K48"/>
  <c r="K46"/>
  <c r="K45"/>
  <c r="K44"/>
  <c r="K43"/>
  <c r="K42"/>
  <c r="K39"/>
  <c r="K38"/>
  <c r="K37"/>
  <c r="K36"/>
  <c r="K35"/>
  <c r="K33"/>
  <c r="K32"/>
  <c r="K31"/>
  <c r="K30"/>
  <c r="K29"/>
  <c r="K25"/>
  <c r="K17"/>
  <c r="K16"/>
  <c r="K15"/>
  <c r="K13"/>
  <c r="K10"/>
  <c r="J237"/>
  <c r="J236"/>
  <c r="J235"/>
  <c r="J234"/>
  <c r="J205"/>
  <c r="J204"/>
  <c r="J203"/>
  <c r="J202"/>
  <c r="J201"/>
  <c r="J200"/>
  <c r="J199"/>
  <c r="J198"/>
  <c r="J197"/>
  <c r="J196"/>
  <c r="J195"/>
  <c r="J194"/>
  <c r="J193"/>
  <c r="J192"/>
  <c r="J191"/>
  <c r="J190"/>
  <c r="J188"/>
  <c r="J187"/>
  <c r="J186"/>
  <c r="J185"/>
  <c r="J184"/>
  <c r="J183"/>
  <c r="J182"/>
  <c r="J181"/>
  <c r="J180"/>
  <c r="J179"/>
  <c r="J178"/>
  <c r="J177"/>
  <c r="J176"/>
  <c r="J175"/>
  <c r="J174"/>
  <c r="J172"/>
  <c r="J171"/>
  <c r="J170"/>
  <c r="J169"/>
  <c r="J168"/>
  <c r="J167"/>
  <c r="J166"/>
  <c r="J165"/>
  <c r="J164"/>
  <c r="J163"/>
  <c r="J162"/>
  <c r="J161"/>
  <c r="J160"/>
  <c r="J159"/>
  <c r="J158"/>
  <c r="J156"/>
  <c r="J155"/>
  <c r="J154"/>
  <c r="J153"/>
  <c r="J152"/>
  <c r="J151"/>
  <c r="J150"/>
  <c r="J149"/>
  <c r="J148"/>
  <c r="J147"/>
  <c r="J146"/>
  <c r="J145"/>
  <c r="J144"/>
  <c r="J143"/>
  <c r="J142"/>
  <c r="J139"/>
  <c r="J138"/>
  <c r="J137"/>
  <c r="J136"/>
  <c r="J135"/>
  <c r="J134"/>
  <c r="J133"/>
  <c r="J132"/>
  <c r="J131"/>
  <c r="J130"/>
  <c r="J129"/>
  <c r="J128"/>
  <c r="J127"/>
  <c r="J126"/>
  <c r="J125"/>
  <c r="J124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90"/>
  <c r="J89"/>
  <c r="J88"/>
  <c r="J87"/>
  <c r="J86"/>
  <c r="J85"/>
  <c r="J84"/>
  <c r="J83"/>
  <c r="J82"/>
  <c r="J81"/>
  <c r="J80"/>
  <c r="J79"/>
  <c r="J78"/>
  <c r="J77"/>
  <c r="J76"/>
  <c r="J64"/>
  <c r="J63"/>
  <c r="J62"/>
  <c r="J61"/>
  <c r="J60"/>
  <c r="J52"/>
  <c r="J51"/>
  <c r="J50"/>
  <c r="J49"/>
  <c r="J48"/>
  <c r="J46"/>
  <c r="J45"/>
  <c r="J44"/>
  <c r="J43"/>
  <c r="J42"/>
  <c r="J39"/>
  <c r="J38"/>
  <c r="J37"/>
  <c r="J36"/>
  <c r="J35"/>
  <c r="J33"/>
  <c r="J32"/>
  <c r="J31"/>
  <c r="J30"/>
  <c r="J29"/>
  <c r="J25"/>
  <c r="J17"/>
  <c r="J16"/>
  <c r="J15"/>
  <c r="J13"/>
  <c r="J10"/>
  <c r="I237"/>
  <c r="I236"/>
  <c r="I235"/>
  <c r="I234"/>
  <c r="I205"/>
  <c r="I204"/>
  <c r="I203"/>
  <c r="I202"/>
  <c r="I201"/>
  <c r="I200"/>
  <c r="I199"/>
  <c r="I198"/>
  <c r="I197"/>
  <c r="I196"/>
  <c r="I195"/>
  <c r="I194"/>
  <c r="I193"/>
  <c r="I192"/>
  <c r="I191"/>
  <c r="I190"/>
  <c r="I188"/>
  <c r="I187"/>
  <c r="I186"/>
  <c r="I185"/>
  <c r="I184"/>
  <c r="I183"/>
  <c r="I182"/>
  <c r="I181"/>
  <c r="I180"/>
  <c r="I179"/>
  <c r="I178"/>
  <c r="I177"/>
  <c r="I176"/>
  <c r="I175"/>
  <c r="I174"/>
  <c r="I172"/>
  <c r="I171"/>
  <c r="I170"/>
  <c r="I169"/>
  <c r="I168"/>
  <c r="I167"/>
  <c r="I166"/>
  <c r="I165"/>
  <c r="I164"/>
  <c r="I163"/>
  <c r="I162"/>
  <c r="I161"/>
  <c r="I160"/>
  <c r="I159"/>
  <c r="I158"/>
  <c r="I156"/>
  <c r="I155"/>
  <c r="I154"/>
  <c r="I153"/>
  <c r="I152"/>
  <c r="I151"/>
  <c r="I150"/>
  <c r="I149"/>
  <c r="I148"/>
  <c r="I147"/>
  <c r="I146"/>
  <c r="I145"/>
  <c r="I144"/>
  <c r="I143"/>
  <c r="I142"/>
  <c r="I139"/>
  <c r="I138"/>
  <c r="I137"/>
  <c r="I136"/>
  <c r="I135"/>
  <c r="I134"/>
  <c r="I133"/>
  <c r="I132"/>
  <c r="I131"/>
  <c r="I130"/>
  <c r="I129"/>
  <c r="I128"/>
  <c r="I127"/>
  <c r="I126"/>
  <c r="I125"/>
  <c r="I124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6"/>
  <c r="I85"/>
  <c r="I84"/>
  <c r="I83"/>
  <c r="I82"/>
  <c r="I81"/>
  <c r="I80"/>
  <c r="I79"/>
  <c r="I78"/>
  <c r="I77"/>
  <c r="I76"/>
  <c r="I64"/>
  <c r="I63"/>
  <c r="I62"/>
  <c r="I61"/>
  <c r="I60"/>
  <c r="I52"/>
  <c r="I51"/>
  <c r="I50"/>
  <c r="I49"/>
  <c r="I48"/>
  <c r="I46"/>
  <c r="I45"/>
  <c r="I44"/>
  <c r="I43"/>
  <c r="I42"/>
  <c r="I39"/>
  <c r="I38"/>
  <c r="I37"/>
  <c r="I36"/>
  <c r="I35"/>
  <c r="I33"/>
  <c r="I32"/>
  <c r="I31"/>
  <c r="I30"/>
  <c r="I29"/>
  <c r="I25"/>
  <c r="I17"/>
  <c r="I16"/>
  <c r="I15"/>
  <c r="I13"/>
  <c r="I10"/>
  <c r="H237"/>
  <c r="H236"/>
  <c r="H235"/>
  <c r="H234"/>
  <c r="H205"/>
  <c r="H204"/>
  <c r="H203"/>
  <c r="H202"/>
  <c r="H201"/>
  <c r="H200"/>
  <c r="H199"/>
  <c r="H198"/>
  <c r="H197"/>
  <c r="H196"/>
  <c r="H195"/>
  <c r="H194"/>
  <c r="H193"/>
  <c r="H192"/>
  <c r="H191"/>
  <c r="H190"/>
  <c r="H188"/>
  <c r="H187"/>
  <c r="H186"/>
  <c r="H185"/>
  <c r="H184"/>
  <c r="H183"/>
  <c r="H182"/>
  <c r="H181"/>
  <c r="H180"/>
  <c r="H179"/>
  <c r="H178"/>
  <c r="H177"/>
  <c r="H176"/>
  <c r="H175"/>
  <c r="H174"/>
  <c r="H172"/>
  <c r="H171"/>
  <c r="H170"/>
  <c r="H169"/>
  <c r="H168"/>
  <c r="H167"/>
  <c r="H166"/>
  <c r="H165"/>
  <c r="H164"/>
  <c r="H163"/>
  <c r="H162"/>
  <c r="H161"/>
  <c r="H160"/>
  <c r="H159"/>
  <c r="H158"/>
  <c r="H156"/>
  <c r="H155"/>
  <c r="H154"/>
  <c r="H153"/>
  <c r="H152"/>
  <c r="H151"/>
  <c r="H150"/>
  <c r="H149"/>
  <c r="H148"/>
  <c r="H147"/>
  <c r="H146"/>
  <c r="H145"/>
  <c r="H144"/>
  <c r="H143"/>
  <c r="H142"/>
  <c r="H139"/>
  <c r="H138"/>
  <c r="H137"/>
  <c r="H136"/>
  <c r="H135"/>
  <c r="H134"/>
  <c r="H133"/>
  <c r="H132"/>
  <c r="H131"/>
  <c r="H130"/>
  <c r="H129"/>
  <c r="H128"/>
  <c r="H127"/>
  <c r="H126"/>
  <c r="H125"/>
  <c r="H124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90"/>
  <c r="H89"/>
  <c r="H88"/>
  <c r="H87"/>
  <c r="H86"/>
  <c r="H85"/>
  <c r="H84"/>
  <c r="H83"/>
  <c r="H82"/>
  <c r="H81"/>
  <c r="H80"/>
  <c r="H79"/>
  <c r="H78"/>
  <c r="H77"/>
  <c r="H76"/>
  <c r="H64"/>
  <c r="H63"/>
  <c r="H62"/>
  <c r="H61"/>
  <c r="H60"/>
  <c r="H52"/>
  <c r="H51"/>
  <c r="H50"/>
  <c r="H49"/>
  <c r="H48"/>
  <c r="H46"/>
  <c r="H45"/>
  <c r="H44"/>
  <c r="H43"/>
  <c r="H42"/>
  <c r="H39"/>
  <c r="H38"/>
  <c r="H37"/>
  <c r="H36"/>
  <c r="H35"/>
  <c r="H33"/>
  <c r="H32"/>
  <c r="H31"/>
  <c r="H30"/>
  <c r="H29"/>
  <c r="H25"/>
  <c r="H17"/>
  <c r="H16"/>
  <c r="H15"/>
  <c r="H13"/>
  <c r="H10"/>
  <c r="G237"/>
  <c r="G236"/>
  <c r="G235"/>
  <c r="G234"/>
  <c r="G205"/>
  <c r="G204"/>
  <c r="G203"/>
  <c r="G202"/>
  <c r="G201"/>
  <c r="G200"/>
  <c r="G199"/>
  <c r="G198"/>
  <c r="G197"/>
  <c r="G196"/>
  <c r="G195"/>
  <c r="G194"/>
  <c r="G193"/>
  <c r="G192"/>
  <c r="G191"/>
  <c r="G190"/>
  <c r="G188"/>
  <c r="G187"/>
  <c r="G186"/>
  <c r="G185"/>
  <c r="G184"/>
  <c r="G183"/>
  <c r="G182"/>
  <c r="G181"/>
  <c r="G180"/>
  <c r="G179"/>
  <c r="G178"/>
  <c r="G177"/>
  <c r="G176"/>
  <c r="G175"/>
  <c r="G174"/>
  <c r="G172"/>
  <c r="G171"/>
  <c r="G170"/>
  <c r="G169"/>
  <c r="G168"/>
  <c r="G167"/>
  <c r="G166"/>
  <c r="G165"/>
  <c r="G164"/>
  <c r="G163"/>
  <c r="G162"/>
  <c r="G161"/>
  <c r="G160"/>
  <c r="G159"/>
  <c r="G158"/>
  <c r="G156"/>
  <c r="G155"/>
  <c r="G154"/>
  <c r="G153"/>
  <c r="G152"/>
  <c r="G151"/>
  <c r="G150"/>
  <c r="G149"/>
  <c r="G148"/>
  <c r="G147"/>
  <c r="G146"/>
  <c r="G145"/>
  <c r="G144"/>
  <c r="G143"/>
  <c r="G142"/>
  <c r="G139"/>
  <c r="G138"/>
  <c r="G137"/>
  <c r="G136"/>
  <c r="G135"/>
  <c r="G134"/>
  <c r="G133"/>
  <c r="G132"/>
  <c r="G131"/>
  <c r="G130"/>
  <c r="G129"/>
  <c r="G128"/>
  <c r="G127"/>
  <c r="G126"/>
  <c r="G125"/>
  <c r="G124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90"/>
  <c r="G89"/>
  <c r="G88"/>
  <c r="G87"/>
  <c r="G86"/>
  <c r="G85"/>
  <c r="G84"/>
  <c r="G83"/>
  <c r="G82"/>
  <c r="G81"/>
  <c r="G80"/>
  <c r="G79"/>
  <c r="G78"/>
  <c r="G77"/>
  <c r="G76"/>
  <c r="G64"/>
  <c r="G63"/>
  <c r="G62"/>
  <c r="G61"/>
  <c r="G60"/>
  <c r="G52"/>
  <c r="G51"/>
  <c r="G50"/>
  <c r="G49"/>
  <c r="G48"/>
  <c r="G46"/>
  <c r="G45"/>
  <c r="G44"/>
  <c r="G43"/>
  <c r="G42"/>
  <c r="G39"/>
  <c r="G38"/>
  <c r="G37"/>
  <c r="G36"/>
  <c r="G35"/>
  <c r="G33"/>
  <c r="G32"/>
  <c r="G31"/>
  <c r="G30"/>
  <c r="G29"/>
  <c r="G25"/>
  <c r="G17"/>
  <c r="G16"/>
  <c r="G15"/>
  <c r="G13"/>
  <c r="G10"/>
  <c r="F237"/>
  <c r="F236"/>
  <c r="F235"/>
  <c r="F234"/>
  <c r="F205"/>
  <c r="F204"/>
  <c r="F203"/>
  <c r="F202"/>
  <c r="F201"/>
  <c r="F200"/>
  <c r="F199"/>
  <c r="F198"/>
  <c r="F197"/>
  <c r="F196"/>
  <c r="F195"/>
  <c r="F194"/>
  <c r="F193"/>
  <c r="F192"/>
  <c r="F191"/>
  <c r="F190"/>
  <c r="F188"/>
  <c r="F187"/>
  <c r="F186"/>
  <c r="F185"/>
  <c r="F184"/>
  <c r="F183"/>
  <c r="F182"/>
  <c r="F181"/>
  <c r="F180"/>
  <c r="F179"/>
  <c r="F178"/>
  <c r="F177"/>
  <c r="F176"/>
  <c r="F175"/>
  <c r="F174"/>
  <c r="F172"/>
  <c r="F171"/>
  <c r="F170"/>
  <c r="F169"/>
  <c r="F168"/>
  <c r="F167"/>
  <c r="F166"/>
  <c r="F165"/>
  <c r="F164"/>
  <c r="F163"/>
  <c r="F162"/>
  <c r="F161"/>
  <c r="F160"/>
  <c r="F159"/>
  <c r="F158"/>
  <c r="F156"/>
  <c r="F155"/>
  <c r="F154"/>
  <c r="F153"/>
  <c r="F152"/>
  <c r="F151"/>
  <c r="F150"/>
  <c r="F149"/>
  <c r="F148"/>
  <c r="F147"/>
  <c r="F146"/>
  <c r="F145"/>
  <c r="F144"/>
  <c r="F143"/>
  <c r="F142"/>
  <c r="F139"/>
  <c r="F138"/>
  <c r="F137"/>
  <c r="F136"/>
  <c r="F135"/>
  <c r="F134"/>
  <c r="F133"/>
  <c r="F132"/>
  <c r="F131"/>
  <c r="F130"/>
  <c r="F129"/>
  <c r="F128"/>
  <c r="F127"/>
  <c r="F126"/>
  <c r="F125"/>
  <c r="F124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90"/>
  <c r="F89"/>
  <c r="F88"/>
  <c r="F87"/>
  <c r="F86"/>
  <c r="F85"/>
  <c r="F84"/>
  <c r="F83"/>
  <c r="F82"/>
  <c r="F81"/>
  <c r="F80"/>
  <c r="F79"/>
  <c r="F78"/>
  <c r="F77"/>
  <c r="F76"/>
  <c r="F64"/>
  <c r="F63"/>
  <c r="F62"/>
  <c r="F61"/>
  <c r="F60"/>
  <c r="F52"/>
  <c r="F51"/>
  <c r="F50"/>
  <c r="F49"/>
  <c r="F48"/>
  <c r="F46"/>
  <c r="F45"/>
  <c r="F44"/>
  <c r="F43"/>
  <c r="F42"/>
  <c r="F39"/>
  <c r="F38"/>
  <c r="F37"/>
  <c r="F36"/>
  <c r="F35"/>
  <c r="F33"/>
  <c r="F32"/>
  <c r="F31"/>
  <c r="F30"/>
  <c r="F29"/>
  <c r="F25"/>
  <c r="F17"/>
  <c r="F16"/>
  <c r="F15"/>
  <c r="F13"/>
  <c r="F10"/>
  <c r="E237"/>
  <c r="E236"/>
  <c r="E235"/>
  <c r="E234"/>
  <c r="E205"/>
  <c r="E204"/>
  <c r="E203"/>
  <c r="E202"/>
  <c r="E201"/>
  <c r="E200"/>
  <c r="E199"/>
  <c r="E198"/>
  <c r="E197"/>
  <c r="E196"/>
  <c r="E195"/>
  <c r="E194"/>
  <c r="E193"/>
  <c r="E192"/>
  <c r="E191"/>
  <c r="E190"/>
  <c r="E188"/>
  <c r="E187"/>
  <c r="E186"/>
  <c r="E185"/>
  <c r="E184"/>
  <c r="E183"/>
  <c r="E182"/>
  <c r="E181"/>
  <c r="E180"/>
  <c r="E179"/>
  <c r="E178"/>
  <c r="E177"/>
  <c r="E176"/>
  <c r="E175"/>
  <c r="E174"/>
  <c r="E172"/>
  <c r="E171"/>
  <c r="E170"/>
  <c r="E169"/>
  <c r="E168"/>
  <c r="E167"/>
  <c r="E166"/>
  <c r="E165"/>
  <c r="E164"/>
  <c r="E163"/>
  <c r="E162"/>
  <c r="E161"/>
  <c r="E160"/>
  <c r="E159"/>
  <c r="E158"/>
  <c r="E156"/>
  <c r="E155"/>
  <c r="E154"/>
  <c r="E153"/>
  <c r="E152"/>
  <c r="E151"/>
  <c r="E150"/>
  <c r="E149"/>
  <c r="E148"/>
  <c r="E147"/>
  <c r="E146"/>
  <c r="E145"/>
  <c r="E144"/>
  <c r="E143"/>
  <c r="E142"/>
  <c r="E139"/>
  <c r="E138"/>
  <c r="E137"/>
  <c r="E136"/>
  <c r="E135"/>
  <c r="E134"/>
  <c r="E133"/>
  <c r="E132"/>
  <c r="E131"/>
  <c r="E130"/>
  <c r="E129"/>
  <c r="E128"/>
  <c r="E127"/>
  <c r="E126"/>
  <c r="E125"/>
  <c r="E124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90"/>
  <c r="E89"/>
  <c r="E88"/>
  <c r="E87"/>
  <c r="E86"/>
  <c r="E85"/>
  <c r="E84"/>
  <c r="E83"/>
  <c r="E82"/>
  <c r="E81"/>
  <c r="E80"/>
  <c r="E79"/>
  <c r="E78"/>
  <c r="E77"/>
  <c r="E76"/>
  <c r="E64"/>
  <c r="E63"/>
  <c r="E62"/>
  <c r="E61"/>
  <c r="E60"/>
  <c r="E52"/>
  <c r="E51"/>
  <c r="E50"/>
  <c r="E49"/>
  <c r="E48"/>
  <c r="E46"/>
  <c r="E45"/>
  <c r="E44"/>
  <c r="E43"/>
  <c r="E42"/>
  <c r="E39"/>
  <c r="E38"/>
  <c r="E37"/>
  <c r="E36"/>
  <c r="E35"/>
  <c r="E33"/>
  <c r="E32"/>
  <c r="E31"/>
  <c r="E30"/>
  <c r="E29"/>
  <c r="E25"/>
  <c r="E17"/>
  <c r="E16"/>
  <c r="E15"/>
  <c r="E13"/>
  <c r="E10"/>
  <c r="D237"/>
  <c r="D236"/>
  <c r="D235"/>
  <c r="D234"/>
  <c r="D205"/>
  <c r="D204"/>
  <c r="D203"/>
  <c r="D202"/>
  <c r="D201"/>
  <c r="D200"/>
  <c r="D199"/>
  <c r="D198"/>
  <c r="D197"/>
  <c r="D196"/>
  <c r="D195"/>
  <c r="D194"/>
  <c r="D193"/>
  <c r="D192"/>
  <c r="D191"/>
  <c r="D190"/>
  <c r="D188"/>
  <c r="D187"/>
  <c r="D186"/>
  <c r="D185"/>
  <c r="D184"/>
  <c r="D183"/>
  <c r="D182"/>
  <c r="D181"/>
  <c r="D180"/>
  <c r="D179"/>
  <c r="D178"/>
  <c r="D177"/>
  <c r="D176"/>
  <c r="D175"/>
  <c r="D174"/>
  <c r="D172"/>
  <c r="D171"/>
  <c r="D170"/>
  <c r="D169"/>
  <c r="D168"/>
  <c r="D167"/>
  <c r="D166"/>
  <c r="D165"/>
  <c r="D164"/>
  <c r="D163"/>
  <c r="D162"/>
  <c r="D161"/>
  <c r="D160"/>
  <c r="D159"/>
  <c r="D158"/>
  <c r="D156"/>
  <c r="D155"/>
  <c r="D154"/>
  <c r="D153"/>
  <c r="D152"/>
  <c r="D151"/>
  <c r="D150"/>
  <c r="D149"/>
  <c r="D148"/>
  <c r="D147"/>
  <c r="D146"/>
  <c r="D145"/>
  <c r="D144"/>
  <c r="D143"/>
  <c r="D142"/>
  <c r="D139"/>
  <c r="D138"/>
  <c r="D137"/>
  <c r="D136"/>
  <c r="D135"/>
  <c r="D134"/>
  <c r="D133"/>
  <c r="D132"/>
  <c r="D131"/>
  <c r="D130"/>
  <c r="D129"/>
  <c r="D128"/>
  <c r="D127"/>
  <c r="D126"/>
  <c r="D125"/>
  <c r="D124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64"/>
  <c r="D63"/>
  <c r="D62"/>
  <c r="D61"/>
  <c r="D60"/>
  <c r="D52"/>
  <c r="D51"/>
  <c r="D50"/>
  <c r="D49"/>
  <c r="D48"/>
  <c r="D46"/>
  <c r="D45"/>
  <c r="D44"/>
  <c r="D43"/>
  <c r="D42"/>
  <c r="D39"/>
  <c r="D38"/>
  <c r="D37"/>
  <c r="D36"/>
  <c r="D35"/>
  <c r="D33"/>
  <c r="D32"/>
  <c r="D31"/>
  <c r="D30"/>
  <c r="D29"/>
  <c r="D25"/>
  <c r="D17"/>
  <c r="D16"/>
  <c r="D15"/>
  <c r="D13"/>
  <c r="D10"/>
  <c r="C237"/>
  <c r="C236"/>
  <c r="C235"/>
  <c r="C234"/>
  <c r="C205"/>
  <c r="C204"/>
  <c r="C203"/>
  <c r="C202"/>
  <c r="C201"/>
  <c r="C200"/>
  <c r="C199"/>
  <c r="C198"/>
  <c r="C197"/>
  <c r="C196"/>
  <c r="C195"/>
  <c r="C194"/>
  <c r="C193"/>
  <c r="C192"/>
  <c r="C191"/>
  <c r="C190"/>
  <c r="C188"/>
  <c r="C187"/>
  <c r="C186"/>
  <c r="C185"/>
  <c r="C184"/>
  <c r="C183"/>
  <c r="C182"/>
  <c r="C181"/>
  <c r="C180"/>
  <c r="C179"/>
  <c r="C178"/>
  <c r="C177"/>
  <c r="C176"/>
  <c r="C175"/>
  <c r="C174"/>
  <c r="C172"/>
  <c r="C171"/>
  <c r="C170"/>
  <c r="C169"/>
  <c r="C168"/>
  <c r="C167"/>
  <c r="C166"/>
  <c r="C165"/>
  <c r="C164"/>
  <c r="C163"/>
  <c r="C162"/>
  <c r="C161"/>
  <c r="C160"/>
  <c r="C159"/>
  <c r="C158"/>
  <c r="C156"/>
  <c r="C155"/>
  <c r="C154"/>
  <c r="C153"/>
  <c r="C152"/>
  <c r="C151"/>
  <c r="C150"/>
  <c r="C149"/>
  <c r="C148"/>
  <c r="C147"/>
  <c r="C146"/>
  <c r="C145"/>
  <c r="C144"/>
  <c r="C143"/>
  <c r="C142"/>
  <c r="C139"/>
  <c r="C138"/>
  <c r="C137"/>
  <c r="C136"/>
  <c r="C135"/>
  <c r="C134"/>
  <c r="C133"/>
  <c r="C132"/>
  <c r="C131"/>
  <c r="C130"/>
  <c r="C129"/>
  <c r="C128"/>
  <c r="C127"/>
  <c r="C126"/>
  <c r="C125"/>
  <c r="C124"/>
  <c r="C122"/>
  <c r="C121"/>
  <c r="C120"/>
  <c r="C119"/>
  <c r="C118"/>
  <c r="C117"/>
  <c r="C116"/>
  <c r="C115"/>
  <c r="C114"/>
  <c r="C113"/>
  <c r="C112"/>
  <c r="C111"/>
  <c r="C110"/>
  <c r="C109"/>
  <c r="C108"/>
  <c r="C106"/>
  <c r="C105"/>
  <c r="C104"/>
  <c r="C103"/>
  <c r="C102"/>
  <c r="C101"/>
  <c r="C100"/>
  <c r="C99"/>
  <c r="C98"/>
  <c r="C97"/>
  <c r="C96"/>
  <c r="C95"/>
  <c r="C94"/>
  <c r="C93"/>
  <c r="C92"/>
  <c r="C90"/>
  <c r="C89"/>
  <c r="C88"/>
  <c r="C87"/>
  <c r="C86"/>
  <c r="C85"/>
  <c r="C84"/>
  <c r="C83"/>
  <c r="C82"/>
  <c r="C81"/>
  <c r="C80"/>
  <c r="C79"/>
  <c r="C78"/>
  <c r="C77"/>
  <c r="C76"/>
  <c r="C64"/>
  <c r="C63"/>
  <c r="C62"/>
  <c r="C61"/>
  <c r="C60"/>
  <c r="C52"/>
  <c r="C51"/>
  <c r="C50"/>
  <c r="C49"/>
  <c r="C48"/>
  <c r="C46"/>
  <c r="C45"/>
  <c r="C44"/>
  <c r="C43"/>
  <c r="C42"/>
  <c r="C36"/>
  <c r="C37"/>
  <c r="C38"/>
  <c r="C39"/>
  <c r="C35"/>
  <c r="C30"/>
  <c r="C31"/>
  <c r="C32"/>
  <c r="C33"/>
  <c r="C29"/>
  <c r="B61"/>
  <c r="B62"/>
  <c r="B63"/>
  <c r="B64"/>
  <c r="B60"/>
  <c r="B49"/>
  <c r="B50"/>
  <c r="B51"/>
  <c r="B52"/>
  <c r="B48"/>
  <c r="B43"/>
  <c r="B44"/>
  <c r="B45"/>
  <c r="B46"/>
  <c r="B42"/>
  <c r="B36"/>
  <c r="B37"/>
  <c r="B38"/>
  <c r="B39"/>
  <c r="B35"/>
  <c r="B30"/>
  <c r="B31"/>
  <c r="B32"/>
  <c r="B33"/>
  <c r="B29"/>
  <c r="C17"/>
  <c r="C16"/>
  <c r="C15"/>
  <c r="C25"/>
  <c r="C13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D83" i="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D9" i="10"/>
  <c r="E9"/>
  <c r="G9"/>
  <c r="H9"/>
  <c r="J9"/>
  <c r="C40" i="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1_3.1/SmOff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2" name="Connection1" type="4" refreshedVersion="3" background="1" saveData="1">
    <webPr sourceData="1" parsePre="1" consecutive="1" xl2000="1" url="file:///C:/Projects/Benchmarks/branches/v1.1_3.1/SmOff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3" name="Connection10" type="4" refreshedVersion="3" background="1" saveData="1">
    <webPr sourceData="1" parsePre="1" consecutive="1" xl2000="1" url="file:///C:/Projects/Benchmarks/branches/v1.1_3.1/SmOff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4" name="Connection11" type="4" refreshedVersion="3" background="1" saveData="1">
    <webPr sourceData="1" parsePre="1" consecutive="1" xl2000="1" url="file:///C:/Projects/Benchmarks/branches/v1.1_3.1/SmOff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5" name="Connection12" type="4" refreshedVersion="3" background="1" saveData="1">
    <webPr sourceData="1" parsePre="1" consecutive="1" xl2000="1" url="file:///C:/Projects/Benchmarks/branches/v1.1_3.1/SmOff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6" name="Connection13" type="4" refreshedVersion="3" background="1" saveData="1">
    <webPr sourceData="1" parsePre="1" consecutive="1" xl2000="1" url="file:///C:/Projects/Benchmarks/branches/v1.1_3.1/SmOff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7" name="Connection14" type="4" refreshedVersion="3" background="1" saveData="1">
    <webPr sourceData="1" parsePre="1" consecutive="1" xl2000="1" url="file:///C:/Projects/Benchmarks/branches/v1.1_3.1/SmOff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8" name="Connection15" type="4" refreshedVersion="3" background="1" saveData="1">
    <webPr sourceData="1" parsePre="1" consecutive="1" xl2000="1" url="file:///C:/Projects/Benchmarks/branches/v1.1_3.1/SmOff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9" name="Connection2" type="4" refreshedVersion="3" background="1" saveData="1">
    <webPr sourceData="1" parsePre="1" consecutive="1" xl2000="1" url="file:///C:/Projects/Benchmarks/branches/v1.1_3.1/SmOff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10" name="Connection3" type="4" refreshedVersion="3" background="1" saveData="1">
    <webPr sourceData="1" parsePre="1" consecutive="1" xl2000="1" url="file:///C:/Projects/Benchmarks/branches/v1.1_3.1/SmOff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11" name="Connection4" type="4" refreshedVersion="3" background="1" saveData="1">
    <webPr sourceData="1" parsePre="1" consecutive="1" xl2000="1" url="file:///C:/Projects/Benchmarks/branches/v1.1_3.1/SmOff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12" name="Connection5" type="4" refreshedVersion="3" background="1" saveData="1">
    <webPr sourceData="1" parsePre="1" consecutive="1" xl2000="1" url="file:///C:/Projects/Benchmarks/branches/v1.1_3.1/SmOff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13" name="Connection6" type="4" refreshedVersion="3" background="1" saveData="1">
    <webPr sourceData="1" parsePre="1" consecutive="1" xl2000="1" url="file:///C:/Projects/Benchmarks/branches/v1.1_3.1/SmOff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14" name="Connection7" type="4" refreshedVersion="3" background="1" saveData="1">
    <webPr sourceData="1" parsePre="1" consecutive="1" xl2000="1" url="file:///C:/Projects/Benchmarks/branches/v1.1_3.1/SmOff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15" name="Connection8" type="4" refreshedVersion="3" background="1" saveData="1">
    <webPr sourceData="1" parsePre="1" consecutive="1" xl2000="1" url="file:///C:/Projects/Benchmarks/branches/v1.1_3.1/SmOff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16" name="Connection9" type="4" refreshedVersion="3" background="1" saveData="1">
    <webPr sourceData="1" parsePre="1" consecutive="1" xl2000="1" url="file:///C:/Projects/Benchmarks/branches/v1.1_3.1/SmOff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</connections>
</file>

<file path=xl/sharedStrings.xml><?xml version="1.0" encoding="utf-8"?>
<sst xmlns="http://schemas.openxmlformats.org/spreadsheetml/2006/main" count="6579" uniqueCount="671">
  <si>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</si>
  <si>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</si>
  <si>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</si>
  <si>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</si>
  <si>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</si>
  <si>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</si>
  <si>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</si>
  <si>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</si>
  <si>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</si>
  <si>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</si>
  <si>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</si>
  <si>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</si>
  <si>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</si>
  <si>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</si>
  <si>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</si>
  <si>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</si>
  <si>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</si>
  <si>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</si>
  <si>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</si>
  <si>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</si>
  <si>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</si>
  <si>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</si>
  <si>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</si>
  <si>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</si>
  <si>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8A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</si>
  <si>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</si>
  <si>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</si>
  <si>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</si>
  <si>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</si>
  <si>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</si>
  <si>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</si>
  <si>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</si>
  <si>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</si>
  <si>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</si>
  <si>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</si>
  <si>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</si>
  <si>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</si>
  <si>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</si>
  <si>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</si>
  <si>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</si>
  <si>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</si>
  <si>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</si>
  <si>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</si>
  <si>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</si>
  <si>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</si>
  <si>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</si>
  <si>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</si>
  <si>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</si>
  <si>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</si>
  <si>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</si>
  <si>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</si>
  <si>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</si>
  <si>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</si>
  <si>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</si>
  <si>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</si>
  <si>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</si>
  <si>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</si>
  <si>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</si>
  <si>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</si>
  <si>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</si>
  <si>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</si>
  <si>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</si>
  <si>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</si>
  <si>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</si>
  <si>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</si>
  <si>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</si>
  <si>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</si>
  <si>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</si>
  <si>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</si>
  <si>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</si>
  <si>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</si>
  <si>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</si>
  <si>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</si>
  <si>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</si>
  <si>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</si>
  <si>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</si>
  <si>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</si>
  <si>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</si>
  <si>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</si>
  <si>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</si>
  <si>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</si>
  <si>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</si>
  <si>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</si>
  <si>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</si>
  <si>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</si>
  <si>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</si>
  <si>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</si>
  <si>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</si>
  <si>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</si>
  <si>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</si>
  <si>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</si>
  <si>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</si>
  <si>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</si>
  <si>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</si>
  <si>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</si>
  <si>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</si>
  <si>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</si>
  <si>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</si>
  <si>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</si>
  <si>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</si>
  <si>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</si>
  <si>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</si>
  <si>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</si>
  <si>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</si>
  <si>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</si>
  <si>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</si>
  <si>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</si>
  <si>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</si>
  <si>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</si>
  <si>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</si>
  <si>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</si>
  <si>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</si>
  <si>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</si>
  <si>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</si>
  <si>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</si>
  <si>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</si>
  <si>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</si>
  <si>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</si>
  <si>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</si>
  <si>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</si>
  <si>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</si>
  <si>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</si>
  <si>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</si>
  <si>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</si>
  <si>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</si>
  <si>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</si>
  <si>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</si>
  <si>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</si>
  <si>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</si>
  <si>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</si>
  <si>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</si>
  <si>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</si>
  <si>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</si>
  <si>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</si>
  <si>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</si>
  <si>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</si>
  <si>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</si>
  <si>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</si>
  <si>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</si>
  <si>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</si>
  <si>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</si>
  <si>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</si>
  <si>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</si>
  <si>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</si>
  <si>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</si>
  <si>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</si>
  <si>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</si>
  <si>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</si>
  <si>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</si>
  <si>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</si>
  <si>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</si>
  <si>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</si>
  <si>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</si>
  <si>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</si>
  <si>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</si>
  <si>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</si>
  <si>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</si>
  <si>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</si>
  <si>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</si>
  <si>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</si>
  <si>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</si>
  <si>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</si>
  <si>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</si>
  <si>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</si>
  <si>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</si>
  <si>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</si>
  <si>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</si>
  <si>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</si>
  <si>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</si>
  <si>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</si>
  <si>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</si>
  <si>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</si>
  <si>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</si>
  <si>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</si>
  <si>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</si>
  <si>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</si>
  <si>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</si>
  <si>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</si>
  <si>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</si>
  <si>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</si>
  <si>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</si>
  <si>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</si>
  <si>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</si>
  <si>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</si>
  <si>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</si>
  <si>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</si>
  <si>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</si>
  <si>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</si>
  <si>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</si>
  <si>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</si>
  <si>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</si>
  <si>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</si>
  <si>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</si>
  <si>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</si>
  <si>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</si>
  <si>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</si>
  <si>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</si>
  <si>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</si>
  <si>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</si>
  <si>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</si>
  <si>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</si>
  <si>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</si>
  <si>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</si>
  <si>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</si>
  <si>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</si>
  <si>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</si>
  <si>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</si>
  <si>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</si>
  <si>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</si>
  <si>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</si>
  <si>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</si>
  <si>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</si>
  <si>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</si>
  <si>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</si>
  <si>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</si>
  <si>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</si>
  <si>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</si>
  <si>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</si>
  <si>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</si>
  <si>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</si>
  <si>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</si>
  <si>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</si>
  <si>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</si>
  <si>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</si>
  <si>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</si>
  <si>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</si>
  <si>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</si>
  <si>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</si>
  <si>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</si>
  <si>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</si>
  <si>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</si>
  <si>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</si>
  <si>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Core_ZN</t>
  </si>
  <si>
    <t>Perimeter_ZN_1</t>
  </si>
  <si>
    <t>Perimeter_ZN_2</t>
  </si>
  <si>
    <t>Perimeter_ZN_3</t>
  </si>
  <si>
    <t>Perimeter_ZN_4</t>
  </si>
  <si>
    <t>Attic</t>
  </si>
  <si>
    <t>core zone with four perimeter zones</t>
  </si>
  <si>
    <t>gas water heater</t>
  </si>
  <si>
    <t>gas</t>
  </si>
  <si>
    <t>DOE Commercial Building Benchmark - Small Office</t>
  </si>
  <si>
    <t>2003 CBECS, ASHRAE Small Office 30% Advanced Energy Design Guide</t>
  </si>
  <si>
    <t>Office</t>
  </si>
  <si>
    <t>Benchmark Small Office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</si>
  <si>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</si>
  <si>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</si>
  <si>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</si>
  <si>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</si>
  <si>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</si>
  <si>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</si>
  <si>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</si>
  <si>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</si>
  <si>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</si>
  <si>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</si>
  <si>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</si>
  <si>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</si>
  <si>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</si>
  <si>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</si>
  <si>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</si>
  <si>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</si>
  <si>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</si>
  <si>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</si>
  <si>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</si>
  <si>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</si>
  <si>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</si>
  <si>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</si>
  <si>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</si>
  <si>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</si>
  <si>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</si>
  <si>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</si>
  <si>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</si>
  <si>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</si>
  <si>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Peak Energy Demand</t>
  </si>
  <si>
    <t>Emissions</t>
  </si>
  <si>
    <t>Carbon Equivalent (kg)</t>
  </si>
  <si>
    <t>PM (kg)</t>
  </si>
  <si>
    <t>Hg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</si>
  <si>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</si>
  <si>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</si>
  <si>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</si>
  <si>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</si>
  <si>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</si>
  <si>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Electricity Peak Demand (kW)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</si>
  <si>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</si>
  <si>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</si>
  <si>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</si>
  <si>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</si>
  <si>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</si>
  <si>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</si>
  <si>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</si>
  <si>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</si>
  <si>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</si>
  <si>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</si>
  <si>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</si>
  <si>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Nov</t>
  </si>
  <si>
    <t>Time of Peak Electrical Demand</t>
  </si>
  <si>
    <t>4in slab w/carpet</t>
  </si>
  <si>
    <t>Total Site Energy</t>
  </si>
  <si>
    <t>Net Site Energy</t>
  </si>
  <si>
    <t>Total Source Energy</t>
  </si>
  <si>
    <t>Net Source Energy</t>
  </si>
  <si>
    <t>Total Building Area</t>
  </si>
  <si>
    <t>Net Conditioned Building Area</t>
  </si>
  <si>
    <t>Reflectance</t>
  </si>
  <si>
    <t>Cardinal Direction</t>
  </si>
  <si>
    <t>CORE_ZN_FLOOR</t>
  </si>
  <si>
    <t>EXT-SLAB</t>
  </si>
  <si>
    <t>PERIMETER_ZN_1_WALL_SOUTH</t>
  </si>
  <si>
    <t>EXT-WALLS</t>
  </si>
  <si>
    <t>S</t>
  </si>
  <si>
    <t>PERIMETER_ZN_1_FLOOR</t>
  </si>
  <si>
    <t>PERIMETER_ZN_2_WALL_EAST</t>
  </si>
  <si>
    <t>E</t>
  </si>
  <si>
    <t>PERIMETER_ZN_2_FLOOR</t>
  </si>
  <si>
    <t>PERIMETER_ZN_3_WALL_NORTH</t>
  </si>
  <si>
    <t>N</t>
  </si>
  <si>
    <t>PERIMETER_ZN_3_FLOOR</t>
  </si>
  <si>
    <t>PERIMETER_ZN_4_WALL_WEST</t>
  </si>
  <si>
    <t>W</t>
  </si>
  <si>
    <t>PERIMETER_ZN_4_FLOOR</t>
  </si>
  <si>
    <t>ATTIC_SOFFIT_WEST</t>
  </si>
  <si>
    <t>EXPOSED-FLOOR</t>
  </si>
  <si>
    <t>ATTIC_SOFFIT_SOUTH</t>
  </si>
  <si>
    <t>ATTIC_SOFFIT_EAST</t>
  </si>
  <si>
    <t>ATTIC_SOFFIT_NORTH</t>
  </si>
  <si>
    <t>ATTIC_ROOF_NORTH</t>
  </si>
  <si>
    <t>ROOFS</t>
  </si>
  <si>
    <t>ATTIC_ROOF_WEST</t>
  </si>
  <si>
    <t>ATTIC_ROOF_EAST</t>
  </si>
  <si>
    <t>ATTIC_ROOF_SOUTH</t>
  </si>
  <si>
    <t>PSZ-AC:1_COOLC DXCOIL</t>
  </si>
  <si>
    <t>Coil:Cooling:DX:SingleSpeed</t>
  </si>
  <si>
    <t>PSZ-AC:2_COOLC DXCOIL</t>
  </si>
  <si>
    <t>PSZ-AC:3_COOLC DXCOIL</t>
  </si>
  <si>
    <t>PSZ-AC:4_COOLC DXCOIL</t>
  </si>
  <si>
    <t>PSZ-AC:5_COOLC DXCOIL</t>
  </si>
  <si>
    <t>Motor Heat In Air Fraction</t>
  </si>
  <si>
    <t>End Use</t>
  </si>
  <si>
    <t>PSZ-AC:1_FAN</t>
  </si>
  <si>
    <t>Fan:ConstantVolume</t>
  </si>
  <si>
    <t>Fan Energy</t>
  </si>
  <si>
    <t>PSZ-AC:2_FAN</t>
  </si>
  <si>
    <t>PSZ-AC:3_FAN</t>
  </si>
  <si>
    <t>PSZ-AC:4_FAN</t>
  </si>
  <si>
    <t>PSZ-AC:5_FAN</t>
  </si>
  <si>
    <t>Nominal Capacity [W]</t>
  </si>
  <si>
    <t>PSZ-AC:1_HEATC</t>
  </si>
  <si>
    <t>PSZ-AC:2_HEATC</t>
  </si>
  <si>
    <t>PSZ-AC:3_HEATC</t>
  </si>
  <si>
    <t>PSZ-AC:4_HEATC</t>
  </si>
  <si>
    <t>PSZ-AC:5_HEATC</t>
  </si>
  <si>
    <t>Total Energy [GJ]</t>
  </si>
  <si>
    <t>Energy Per Total Building Area [MJ/m2]</t>
  </si>
  <si>
    <t>Energy Per Conditioned Building Area [MJ/m2]</t>
  </si>
  <si>
    <t>Area [m2]</t>
  </si>
  <si>
    <t>Unconditioned Building Area</t>
  </si>
  <si>
    <t>U-Factor with Film [W/m2-K]</t>
  </si>
  <si>
    <t>U-Factor no Film [W/m2-K]</t>
  </si>
  <si>
    <t>Gross Area [m2]</t>
  </si>
  <si>
    <t>Azimuth [deg]</t>
  </si>
  <si>
    <t>Tilt [deg]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</si>
  <si>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</si>
  <si>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</si>
  <si>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</si>
  <si>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</si>
  <si>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</si>
  <si>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Coil:Heating:Gas</t>
  </si>
  <si>
    <t>Total Efficiency [W/W]</t>
  </si>
  <si>
    <t>Delta Pressure [pa]</t>
  </si>
  <si>
    <t>Max Flow Rate [m3/s]</t>
  </si>
  <si>
    <t>Rated Power [W]</t>
  </si>
  <si>
    <t>Chicago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</si>
  <si>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</si>
  <si>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</si>
  <si>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</si>
  <si>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</si>
  <si>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</si>
  <si>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</si>
  <si>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</si>
  <si>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</si>
  <si>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</si>
  <si>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</si>
  <si>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</si>
  <si>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</si>
  <si>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</si>
  <si>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CORE_ZN</t>
  </si>
  <si>
    <t>PERIMETER_ZN_1</t>
  </si>
  <si>
    <t>PERIMETER_ZN_2</t>
  </si>
  <si>
    <t>PERIMETER_ZN_3</t>
  </si>
  <si>
    <t>PERIMETER_ZN_4</t>
  </si>
  <si>
    <t>ATTIC</t>
  </si>
  <si>
    <t>Conditioned Total</t>
  </si>
  <si>
    <t>Unconditioned Total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</si>
  <si>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</si>
  <si>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</si>
  <si>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</si>
  <si>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</si>
  <si>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</si>
  <si>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</si>
  <si>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PERIMETER_ZN_1_WALL_SOUTH_WINDOW_1</t>
  </si>
  <si>
    <t>WINDOW_SOUTH</t>
  </si>
  <si>
    <t>PERIMETER_ZN_1_WALL_SOUTH_WINDOW_2</t>
  </si>
  <si>
    <t>PERIMETER_ZN_1_WALL_SOUTH_WINDOW_3</t>
  </si>
  <si>
    <t>PERIMETER_ZN_1_WALL_SOUTH_WINDOW_4</t>
  </si>
  <si>
    <t>PERIMETER_ZN_1_WALL_SOUTH_WINDOW_5</t>
  </si>
  <si>
    <t>PERIMETER_ZN_1_WALL_SOUTH_WINDOW_6</t>
  </si>
  <si>
    <t>PERIMETER_ZN_1_WALL_SOUTH_DOOR</t>
  </si>
  <si>
    <t>PERIMETER_ZN_2_WALL_EAST_WINDOW_4</t>
  </si>
  <si>
    <t>WINDOW_EAST</t>
  </si>
  <si>
    <t>PERIMETER_ZN_2_WALL_EAST_WINDOW_3</t>
  </si>
  <si>
    <t>PERIMETER_ZN_2_WALL_EAST_WINDOW_2</t>
  </si>
  <si>
    <t>PERIMETER_ZN_2_WALL_EAST_WINDOW_1</t>
  </si>
  <si>
    <t>PERIMETER_ZN_3_WALL_NORTH_WINDOW_1</t>
  </si>
  <si>
    <t>WINDOW_NORTH</t>
  </si>
  <si>
    <t>PERIMETER_ZN_3_WALL_NORTH_WINDOW_2</t>
  </si>
  <si>
    <t>PERIMETER_ZN_3_WALL_NORTH_WINDOW_3</t>
  </si>
  <si>
    <t>PERIMETER_ZN_3_WALL_NORTH_WINDOW_4</t>
  </si>
  <si>
    <t>PERIMETER_ZN_3_WALL_NORTH_WINDOW_5</t>
  </si>
  <si>
    <t>PERIMETER_ZN_3_WALL_NORTH_WINDOW_6</t>
  </si>
  <si>
    <t>PERIMETER_ZN_4_WALL_WEST_WINDOW_4</t>
  </si>
  <si>
    <t>WINDOW_WEST</t>
  </si>
  <si>
    <t>PERIMETER_ZN_4_WALL_WEST_WINDOW_3</t>
  </si>
  <si>
    <t>PERIMETER_ZN_4_WALL_WEST_WINDOW_2</t>
  </si>
  <si>
    <t>PERIMETER_ZN_4_WALL_WEST_WINDOW_1</t>
  </si>
  <si>
    <t>Total or Average</t>
  </si>
  <si>
    <t>North Total or Average</t>
  </si>
  <si>
    <t>Non-North Total or Average</t>
  </si>
  <si>
    <t>Control</t>
  </si>
  <si>
    <t>Head [pa]</t>
  </si>
  <si>
    <t>Power [W]</t>
  </si>
  <si>
    <t>Motor Efficiency [W/W]</t>
  </si>
  <si>
    <t>SWHSYS1 PUMP</t>
  </si>
  <si>
    <t>Pump:ConstantSpeed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</si>
  <si>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</si>
  <si>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</si>
  <si>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</si>
  <si>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</si>
  <si>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</si>
  <si>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</si>
  <si>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</si>
  <si>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</si>
  <si>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</si>
  <si>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</si>
  <si>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</si>
  <si>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</si>
  <si>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</si>
  <si>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</si>
  <si>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</si>
  <si>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</si>
  <si>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</si>
  <si>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</si>
  <si>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</si>
  <si>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</si>
  <si>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</si>
  <si>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</si>
  <si>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</si>
  <si>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</si>
  <si>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</si>
  <si>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</si>
  <si>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</si>
  <si>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</si>
  <si>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</si>
  <si>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</si>
  <si>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</si>
  <si>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</si>
  <si>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</si>
  <si>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</si>
  <si>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</si>
  <si>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</si>
  <si>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</si>
  <si>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</si>
  <si>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</si>
  <si>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</si>
  <si>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</si>
  <si>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</si>
  <si>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</si>
  <si>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</si>
  <si>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</si>
  <si>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</si>
  <si>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</si>
  <si>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23-JAN-15:00</t>
  </si>
  <si>
    <t>22-FEB-15:00</t>
  </si>
  <si>
    <t>13-MAR-15:50</t>
  </si>
  <si>
    <t>03-APR-14:30</t>
  </si>
  <si>
    <t>19-MAY-14:00</t>
  </si>
  <si>
    <t>28-JUN-14:00</t>
  </si>
  <si>
    <t>03-JUL-14:00</t>
  </si>
  <si>
    <t>21-AUG-14:00</t>
  </si>
  <si>
    <t>11-SEP-14:00</t>
  </si>
  <si>
    <t>06-OCT-15:00</t>
  </si>
  <si>
    <t>07-NOV-14:00</t>
  </si>
  <si>
    <t>15-DEC-15:39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</si>
  <si>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</si>
  <si>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</si>
  <si>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</si>
  <si>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</si>
  <si>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</si>
  <si>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</si>
  <si>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20-JAN-16:49</t>
  </si>
  <si>
    <t>23-FEB-15:30</t>
  </si>
  <si>
    <t>28-MAR-14:00</t>
  </si>
  <si>
    <t>21-APR-15:30</t>
  </si>
  <si>
    <t>18-MAY-15:39</t>
  </si>
  <si>
    <t>12-JUN-14:00</t>
  </si>
  <si>
    <t>05-JUL-15:00</t>
  </si>
  <si>
    <t>28-AUG-15:00</t>
  </si>
  <si>
    <t>15-SEP-14:00</t>
  </si>
  <si>
    <t>27-NOV-14:00</t>
  </si>
  <si>
    <t>20-DEC-11:00</t>
  </si>
  <si>
    <t>27-JAN-15:50</t>
  </si>
  <si>
    <t>28-FEB-16:00</t>
  </si>
  <si>
    <t>17-MAR-15:00</t>
  </si>
  <si>
    <t>28-APR-15:00</t>
  </si>
  <si>
    <t>30-MAY-15:00</t>
  </si>
  <si>
    <t>28-JUN-15:00</t>
  </si>
  <si>
    <t>11-JUL-15:00</t>
  </si>
  <si>
    <t>01-AUG-15:00</t>
  </si>
  <si>
    <t>11-SEP-15:00</t>
  </si>
  <si>
    <t>02-OCT-15:00</t>
  </si>
  <si>
    <t>13-NOV-16:49</t>
  </si>
  <si>
    <t>11-DEC-16:49</t>
  </si>
  <si>
    <t>28-MAR-15:00</t>
  </si>
  <si>
    <t>14-APR-15:00</t>
  </si>
  <si>
    <t>15-MAY-14:00</t>
  </si>
  <si>
    <t>19-JUN-14:00</t>
  </si>
  <si>
    <t>03-JUL-15:00</t>
  </si>
  <si>
    <t>17-AUG-15:30</t>
  </si>
  <si>
    <t>26-JAN-13:00</t>
  </si>
  <si>
    <t>13-FEB-11:00</t>
  </si>
  <si>
    <t>31-MAR-14:00</t>
  </si>
  <si>
    <t>11-APR-15:00</t>
  </si>
  <si>
    <t>10-JUL-15:20</t>
  </si>
  <si>
    <t>05-OCT-14:30</t>
  </si>
  <si>
    <t>09-NOV-16:00</t>
  </si>
  <si>
    <t>02-JAN-16:40</t>
  </si>
  <si>
    <t>31-MAR-15:39</t>
  </si>
  <si>
    <t>31-MAY-15:00</t>
  </si>
  <si>
    <t>27-JUN-15:00</t>
  </si>
  <si>
    <t>24-JUL-15:00</t>
  </si>
  <si>
    <t>02-AUG-14:00</t>
  </si>
  <si>
    <t>01-SEP-14:00</t>
  </si>
  <si>
    <t>06-OCT-13:50</t>
  </si>
  <si>
    <t>10-NOV-16:40</t>
  </si>
  <si>
    <t>06-DEC-16:30</t>
  </si>
  <si>
    <t>02-JAN-16:00</t>
  </si>
  <si>
    <t>01-MAR-13:30</t>
  </si>
  <si>
    <t>13-APR-14:00</t>
  </si>
  <si>
    <t>17-MAY-13:00</t>
  </si>
  <si>
    <t>16-JUN-15:00</t>
  </si>
  <si>
    <t>03-JUL-12:00</t>
  </si>
  <si>
    <t>15-AUG-12:09</t>
  </si>
  <si>
    <t>28-SEP-14:00</t>
  </si>
  <si>
    <t>14-NOV-16:00</t>
  </si>
  <si>
    <t>01-DEC-16:49</t>
  </si>
  <si>
    <t>02-JAN-16:49</t>
  </si>
  <si>
    <t>15-FEB-13:20</t>
  </si>
  <si>
    <t>10-MAR-13:30</t>
  </si>
  <si>
    <t>05-APR-15:00</t>
  </si>
  <si>
    <t>30-JUN-15:00</t>
  </si>
  <si>
    <t>25-JUL-12:00</t>
  </si>
  <si>
    <t>09-AUG-14:39</t>
  </si>
  <si>
    <t>08-SEP-14:00</t>
  </si>
  <si>
    <t>03-OCT-14:00</t>
  </si>
  <si>
    <t>03-NOV-14:09</t>
  </si>
  <si>
    <t>01-DEC-16:40</t>
  </si>
  <si>
    <t>27-JAN-14:30</t>
  </si>
  <si>
    <t>14-FEB-15:50</t>
  </si>
  <si>
    <t>02-MAR-15:39</t>
  </si>
  <si>
    <t>21-APR-15:00</t>
  </si>
  <si>
    <t>29-JUN-15:30</t>
  </si>
  <si>
    <t>03-JUL-15:30</t>
  </si>
  <si>
    <t>01-AUG-14:20</t>
  </si>
  <si>
    <t>29-SEP-14:30</t>
  </si>
  <si>
    <t>03-OCT-14:50</t>
  </si>
  <si>
    <t>13-NOV-16:00</t>
  </si>
  <si>
    <t>01-DEC-16:00</t>
  </si>
  <si>
    <t>02-JAN-16:30</t>
  </si>
  <si>
    <t>23-FEB-13:30</t>
  </si>
  <si>
    <t>29-MAR-15:30</t>
  </si>
  <si>
    <t>19-APR-15:30</t>
  </si>
  <si>
    <t>05-MAY-15:00</t>
  </si>
  <si>
    <t>24-JUL-14:00</t>
  </si>
  <si>
    <t>07-AUG-14:00</t>
  </si>
  <si>
    <t>01-SEP-15:50</t>
  </si>
  <si>
    <t>30-OCT-16:00</t>
  </si>
  <si>
    <t>01-NOV-16:49</t>
  </si>
  <si>
    <t>01-DEC-16:19</t>
  </si>
  <si>
    <t>01-FEB-16:00</t>
  </si>
  <si>
    <t>08-JUN-12:00</t>
  </si>
  <si>
    <t>04-AUG-15:39</t>
  </si>
  <si>
    <t>06-SEP-10:00</t>
  </si>
  <si>
    <t>31-OCT-16:49</t>
  </si>
  <si>
    <t>02-NOV-16:49</t>
  </si>
  <si>
    <t>30-MAR-15:00</t>
  </si>
  <si>
    <t>26-APR-15:00</t>
  </si>
  <si>
    <t>24-MAY-15:00</t>
  </si>
  <si>
    <t>28-JUN-13:00</t>
  </si>
  <si>
    <t>19-JUL-12:00</t>
  </si>
  <si>
    <t>30-AUG-13:00</t>
  </si>
  <si>
    <t>01-SEP-12:00</t>
  </si>
  <si>
    <t>01-NOV-16:00</t>
  </si>
  <si>
    <t>01-FEB-08:09</t>
  </si>
  <si>
    <t>31-MAY-12:09</t>
  </si>
  <si>
    <t>30-JUN-14:00</t>
  </si>
  <si>
    <t>13-JUL-15:39</t>
  </si>
  <si>
    <t>25-AUG-15:00</t>
  </si>
  <si>
    <t>14-SEP-14:00</t>
  </si>
  <si>
    <t>31-OCT-16:00</t>
  </si>
  <si>
    <t>01-DEC-16:30</t>
  </si>
  <si>
    <t>02-JAN-08:09</t>
  </si>
  <si>
    <t>06-APR-15:00</t>
  </si>
  <si>
    <t>17-MAY-15:00</t>
  </si>
  <si>
    <t>26-JUN-14:00</t>
  </si>
  <si>
    <t>21-JUL-15:00</t>
  </si>
  <si>
    <t>09-AUG-15:00</t>
  </si>
  <si>
    <t>12-SEP-13:00</t>
  </si>
  <si>
    <t>08-NOV-16:00</t>
  </si>
  <si>
    <t>28-FEB-13:30</t>
  </si>
  <si>
    <t>31-MAR-12:20</t>
  </si>
  <si>
    <t>04-APR-14:00</t>
  </si>
  <si>
    <t>14-JUN-15:00</t>
  </si>
  <si>
    <t>07-JUL-15:30</t>
  </si>
  <si>
    <t>11-AUG-15:30</t>
  </si>
  <si>
    <t>07-SEP-14:00</t>
  </si>
  <si>
    <t>01-MAR-08:09</t>
  </si>
  <si>
    <t>25-APR-15:39</t>
  </si>
  <si>
    <t>24-MAY-14:00</t>
  </si>
  <si>
    <t>21-JUN-15:00</t>
  </si>
  <si>
    <t>15-AUG-14:30</t>
  </si>
  <si>
    <t>08-SEP-15:30</t>
  </si>
  <si>
    <t>03-OCT-07:10</t>
  </si>
  <si>
    <t>01-NOV-08:09</t>
  </si>
  <si>
    <t>01-DEC-08:09</t>
  </si>
  <si>
    <t>HVAC Control - Economizer</t>
  </si>
  <si>
    <t>NoEconomizer</t>
  </si>
  <si>
    <t>Building Summary Small Office new construction version 1.1_3.1</t>
  </si>
  <si>
    <t>INFIL_QUARTER_ON_SCH</t>
  </si>
  <si>
    <t>MinRelHumSetSch</t>
  </si>
  <si>
    <t>MaxRelHumSetSch</t>
  </si>
  <si>
    <t>Core_ZN Water Equipment Latent fract sched</t>
  </si>
  <si>
    <t>Core_ZN Water Equipment Sensible fract sched</t>
  </si>
  <si>
    <t>Core_ZN Water Equipment Temp Sched</t>
  </si>
  <si>
    <t>Core_ZN Water Equipment Hot Supply Temp Sched</t>
  </si>
  <si>
    <t>SWHSys1-Loop-Temp-Schedule</t>
  </si>
  <si>
    <t>SWHSys1 Water Heater Setpoint Temperature Schedule Name</t>
  </si>
  <si>
    <t>SWHSys1 Water Heater Ambient Temperature Schedule Name</t>
  </si>
  <si>
    <t>23-JAN-16:30</t>
  </si>
  <si>
    <t>27-FEB-16:30</t>
  </si>
  <si>
    <t>11-SEP-13:50</t>
  </si>
  <si>
    <t>02-OCT-14:30</t>
  </si>
  <si>
    <t>22-NOV-15:09</t>
  </si>
  <si>
    <t>05-DEC-14:39</t>
  </si>
  <si>
    <t>30-JUN-15:30</t>
  </si>
  <si>
    <t>08-AUG-15:39</t>
  </si>
  <si>
    <t>25-SEP-15:09</t>
  </si>
  <si>
    <t>20-DEC-16:49</t>
  </si>
  <si>
    <t>30-JAN-16:00</t>
  </si>
  <si>
    <t>27-FEB-15:30</t>
  </si>
  <si>
    <t>31-MAR-15:30</t>
  </si>
  <si>
    <t>21-APR-15:20</t>
  </si>
  <si>
    <t>15-FEB-15:39</t>
  </si>
  <si>
    <t>31-OCT-13:50</t>
  </si>
  <si>
    <t>07-FEB-14:30</t>
  </si>
  <si>
    <t>05-OCT-14:00</t>
  </si>
  <si>
    <t>16-FEB-13:20</t>
  </si>
  <si>
    <t>23-MAR-13:00</t>
  </si>
  <si>
    <t>14-APR-15:50</t>
  </si>
  <si>
    <t>02-NOV-16:00</t>
  </si>
  <si>
    <t>03-FEB-14:30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</si>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</sst>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sz val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85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2" fillId="0" borderId="0" xfId="5" applyFont="1" applyBorder="1"/>
    <xf numFmtId="2" fontId="9" fillId="2" borderId="0" xfId="5" applyNumberFormat="1" applyFont="1" applyFill="1" applyAlignment="1">
      <alignment horizontal="center" wrapText="1"/>
    </xf>
    <xf numFmtId="165" fontId="8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1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20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4" fontId="17" fillId="0" borderId="0" xfId="0" applyNumberFormat="1" applyFont="1" applyAlignment="1">
      <alignment horizontal="left" vertical="top" wrapText="1"/>
    </xf>
    <xf numFmtId="4" fontId="17" fillId="3" borderId="0" xfId="0" applyNumberFormat="1" applyFont="1" applyFill="1" applyAlignment="1">
      <alignment horizontal="left" vertical="top" wrapText="1"/>
    </xf>
    <xf numFmtId="4" fontId="17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0" fontId="18" fillId="0" borderId="0" xfId="0" applyFont="1" applyAlignment="1">
      <alignment vertical="top"/>
    </xf>
    <xf numFmtId="167" fontId="17" fillId="0" borderId="0" xfId="0" applyNumberFormat="1" applyFont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3" fontId="17" fillId="0" borderId="0" xfId="0" applyNumberFormat="1" applyFont="1" applyFill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2130965593784841E-2"/>
          <c:y val="4.2414355628058717E-2"/>
          <c:w val="0.86015538290788063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19625</c:v>
                </c:pt>
                <c:pt idx="1">
                  <c:v>13213.888888888889</c:v>
                </c:pt>
                <c:pt idx="2">
                  <c:v>15358.333333333334</c:v>
                </c:pt>
                <c:pt idx="3">
                  <c:v>7486.1111111111113</c:v>
                </c:pt>
                <c:pt idx="4">
                  <c:v>4191.666666666667</c:v>
                </c:pt>
                <c:pt idx="5">
                  <c:v>9716.6666666666661</c:v>
                </c:pt>
                <c:pt idx="6">
                  <c:v>1138.8888888888887</c:v>
                </c:pt>
                <c:pt idx="7">
                  <c:v>5605.5555555555557</c:v>
                </c:pt>
                <c:pt idx="8">
                  <c:v>5186.1111111111113</c:v>
                </c:pt>
                <c:pt idx="9">
                  <c:v>1080.5555555555557</c:v>
                </c:pt>
                <c:pt idx="10">
                  <c:v>4605.5555555555547</c:v>
                </c:pt>
                <c:pt idx="11">
                  <c:v>3297.2222222222222</c:v>
                </c:pt>
                <c:pt idx="12">
                  <c:v>3994.4444444444443</c:v>
                </c:pt>
                <c:pt idx="13">
                  <c:v>2208.3333333333335</c:v>
                </c:pt>
                <c:pt idx="14">
                  <c:v>1427.7777777777778</c:v>
                </c:pt>
                <c:pt idx="15">
                  <c:v>836.11111111111109</c:v>
                </c:pt>
              </c:numCache>
            </c:numRef>
          </c:val>
        </c:ser>
        <c:ser>
          <c:idx val="4"/>
          <c:order val="1"/>
          <c:tx>
            <c:strRef>
              <c:f>LocationSummary!$B$78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LocationSummary!$C$78:$R$78</c:f>
              <c:numCache>
                <c:formatCode>#,##0.00</c:formatCode>
                <c:ptCount val="16"/>
                <c:pt idx="0">
                  <c:v>15747.222222222223</c:v>
                </c:pt>
                <c:pt idx="1">
                  <c:v>15747.222222222223</c:v>
                </c:pt>
                <c:pt idx="2">
                  <c:v>15747.222222222223</c:v>
                </c:pt>
                <c:pt idx="3">
                  <c:v>15747.222222222223</c:v>
                </c:pt>
                <c:pt idx="4">
                  <c:v>15747.222222222223</c:v>
                </c:pt>
                <c:pt idx="5">
                  <c:v>15747.222222222223</c:v>
                </c:pt>
                <c:pt idx="6">
                  <c:v>15747.222222222223</c:v>
                </c:pt>
                <c:pt idx="7">
                  <c:v>15747.222222222223</c:v>
                </c:pt>
                <c:pt idx="8">
                  <c:v>15747.222222222223</c:v>
                </c:pt>
                <c:pt idx="9">
                  <c:v>15747.222222222223</c:v>
                </c:pt>
                <c:pt idx="10">
                  <c:v>15747.222222222223</c:v>
                </c:pt>
                <c:pt idx="11">
                  <c:v>15747.222222222223</c:v>
                </c:pt>
                <c:pt idx="12">
                  <c:v>15747.222222222223</c:v>
                </c:pt>
                <c:pt idx="13">
                  <c:v>15747.222222222223</c:v>
                </c:pt>
                <c:pt idx="14">
                  <c:v>15747.222222222223</c:v>
                </c:pt>
                <c:pt idx="15">
                  <c:v>15747.222222222223</c:v>
                </c:pt>
              </c:numCache>
            </c:numRef>
          </c:val>
        </c:ser>
        <c:ser>
          <c:idx val="6"/>
          <c:order val="2"/>
          <c:tx>
            <c:strRef>
              <c:f>LocationSummary!$B$79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6619.4444444444443</c:v>
                </c:pt>
                <c:pt idx="1">
                  <c:v>6616.666666666667</c:v>
                </c:pt>
                <c:pt idx="2">
                  <c:v>6613.8888888888887</c:v>
                </c:pt>
                <c:pt idx="3">
                  <c:v>6613.8888888888887</c:v>
                </c:pt>
                <c:pt idx="4">
                  <c:v>6608.333333333333</c:v>
                </c:pt>
                <c:pt idx="5">
                  <c:v>6605.5555555555557</c:v>
                </c:pt>
                <c:pt idx="6">
                  <c:v>6611.1111111111113</c:v>
                </c:pt>
                <c:pt idx="7">
                  <c:v>6605.5555555555557</c:v>
                </c:pt>
                <c:pt idx="8">
                  <c:v>6608.333333333333</c:v>
                </c:pt>
                <c:pt idx="9">
                  <c:v>6594.4444444444443</c:v>
                </c:pt>
                <c:pt idx="10">
                  <c:v>6608.333333333333</c:v>
                </c:pt>
                <c:pt idx="11">
                  <c:v>6602.7777777777774</c:v>
                </c:pt>
                <c:pt idx="12">
                  <c:v>6602.7777777777774</c:v>
                </c:pt>
                <c:pt idx="13">
                  <c:v>6602.7777777777774</c:v>
                </c:pt>
                <c:pt idx="14">
                  <c:v>6597.2222222222226</c:v>
                </c:pt>
                <c:pt idx="15">
                  <c:v>6558.333333333333</c:v>
                </c:pt>
              </c:numCache>
            </c:numRef>
          </c:val>
        </c:ser>
        <c:ser>
          <c:idx val="7"/>
          <c:order val="3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18275.000000000004</c:v>
                </c:pt>
                <c:pt idx="1">
                  <c:v>18275.000000000004</c:v>
                </c:pt>
                <c:pt idx="2">
                  <c:v>18275.000000000004</c:v>
                </c:pt>
                <c:pt idx="3">
                  <c:v>18275.000000000004</c:v>
                </c:pt>
                <c:pt idx="4">
                  <c:v>18275.000000000004</c:v>
                </c:pt>
                <c:pt idx="5">
                  <c:v>18275.000000000004</c:v>
                </c:pt>
                <c:pt idx="6">
                  <c:v>18275.000000000004</c:v>
                </c:pt>
                <c:pt idx="7">
                  <c:v>18275.000000000004</c:v>
                </c:pt>
                <c:pt idx="8">
                  <c:v>18275.000000000004</c:v>
                </c:pt>
                <c:pt idx="9">
                  <c:v>18275.000000000004</c:v>
                </c:pt>
                <c:pt idx="10">
                  <c:v>18275.000000000004</c:v>
                </c:pt>
                <c:pt idx="11">
                  <c:v>18275.000000000004</c:v>
                </c:pt>
                <c:pt idx="12">
                  <c:v>18275.000000000004</c:v>
                </c:pt>
                <c:pt idx="13">
                  <c:v>18275.000000000004</c:v>
                </c:pt>
                <c:pt idx="14">
                  <c:v>18275.000000000004</c:v>
                </c:pt>
                <c:pt idx="15">
                  <c:v>18275.000000000004</c:v>
                </c:pt>
              </c:numCache>
            </c:numRef>
          </c:val>
        </c:ser>
        <c:ser>
          <c:idx val="3"/>
          <c:order val="4"/>
          <c:tx>
            <c:strRef>
              <c:f>LocationSummary!$B$82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LocationSummary!$C$82:$R$82</c:f>
              <c:numCache>
                <c:formatCode>#,##0.00</c:formatCode>
                <c:ptCount val="16"/>
                <c:pt idx="0">
                  <c:v>11550</c:v>
                </c:pt>
                <c:pt idx="1">
                  <c:v>12480.555555555555</c:v>
                </c:pt>
                <c:pt idx="2">
                  <c:v>15122.222222222223</c:v>
                </c:pt>
                <c:pt idx="3">
                  <c:v>11330.555555555555</c:v>
                </c:pt>
                <c:pt idx="4">
                  <c:v>9636.1111111111113</c:v>
                </c:pt>
                <c:pt idx="5">
                  <c:v>12702.777777777777</c:v>
                </c:pt>
                <c:pt idx="6">
                  <c:v>8936.1111111111113</c:v>
                </c:pt>
                <c:pt idx="7">
                  <c:v>11405.555555555555</c:v>
                </c:pt>
                <c:pt idx="8">
                  <c:v>11900</c:v>
                </c:pt>
                <c:pt idx="9">
                  <c:v>9047.2222222222226</c:v>
                </c:pt>
                <c:pt idx="10">
                  <c:v>12941.666666666666</c:v>
                </c:pt>
                <c:pt idx="11">
                  <c:v>12883.333333333334</c:v>
                </c:pt>
                <c:pt idx="12">
                  <c:v>13850</c:v>
                </c:pt>
                <c:pt idx="13">
                  <c:v>13758.333333333334</c:v>
                </c:pt>
                <c:pt idx="14">
                  <c:v>13763.888888888889</c:v>
                </c:pt>
                <c:pt idx="15">
                  <c:v>17633.333333333332</c:v>
                </c:pt>
              </c:numCache>
            </c:numRef>
          </c:val>
        </c:ser>
        <c:overlap val="100"/>
        <c:axId val="76580736"/>
        <c:axId val="76632448"/>
      </c:barChart>
      <c:catAx>
        <c:axId val="7658073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32448"/>
        <c:crosses val="autoZero"/>
        <c:auto val="1"/>
        <c:lblAlgn val="ctr"/>
        <c:lblOffset val="50"/>
        <c:tickLblSkip val="1"/>
        <c:tickMarkSkip val="1"/>
      </c:catAx>
      <c:valAx>
        <c:axId val="76632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2691680261011419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8073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2101368849426624"/>
          <c:y val="5.4377379010331829E-2"/>
          <c:w val="0.93340732519422753"/>
          <c:h val="0.1843393148450249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3240843507214266E-2"/>
          <c:y val="9.6247960848287226E-2"/>
          <c:w val="0.90344062153163152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Schedules!$D$49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Schedules!$D$50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55596288"/>
        <c:axId val="155598208"/>
      </c:barChart>
      <c:catAx>
        <c:axId val="155596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83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98208"/>
        <c:crosses val="autoZero"/>
        <c:auto val="1"/>
        <c:lblAlgn val="ctr"/>
        <c:lblOffset val="100"/>
        <c:tickLblSkip val="1"/>
        <c:tickMarkSkip val="1"/>
      </c:catAx>
      <c:valAx>
        <c:axId val="15559820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23654159869502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962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147613762486158"/>
          <c:y val="2.0119630233822728E-2"/>
          <c:w val="0.22752497225305199"/>
          <c:h val="0.1517128874388256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LocationSummary!$C$92:$R$92</c:f>
              <c:numCache>
                <c:formatCode>#,##0.00</c:formatCode>
                <c:ptCount val="16"/>
                <c:pt idx="0">
                  <c:v>380</c:v>
                </c:pt>
                <c:pt idx="1">
                  <c:v>27840</c:v>
                </c:pt>
                <c:pt idx="2">
                  <c:v>16370.000000000002</c:v>
                </c:pt>
                <c:pt idx="3">
                  <c:v>40050</c:v>
                </c:pt>
                <c:pt idx="4">
                  <c:v>4230</c:v>
                </c:pt>
                <c:pt idx="5">
                  <c:v>19520</c:v>
                </c:pt>
                <c:pt idx="6">
                  <c:v>28540</c:v>
                </c:pt>
                <c:pt idx="7">
                  <c:v>88400</c:v>
                </c:pt>
                <c:pt idx="8">
                  <c:v>51350</c:v>
                </c:pt>
                <c:pt idx="9">
                  <c:v>79720</c:v>
                </c:pt>
                <c:pt idx="10">
                  <c:v>131000</c:v>
                </c:pt>
                <c:pt idx="11">
                  <c:v>85380</c:v>
                </c:pt>
                <c:pt idx="12">
                  <c:v>181860</c:v>
                </c:pt>
                <c:pt idx="13">
                  <c:v>143330</c:v>
                </c:pt>
                <c:pt idx="14">
                  <c:v>232550</c:v>
                </c:pt>
                <c:pt idx="15">
                  <c:v>415020</c:v>
                </c:pt>
              </c:numCache>
            </c:numRef>
          </c:val>
        </c:ser>
        <c:ser>
          <c:idx val="4"/>
          <c:order val="1"/>
          <c:tx>
            <c:strRef>
              <c:f>LocationSummary!$B$103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LocationSummary!$C$103:$R$103</c:f>
              <c:numCache>
                <c:formatCode>#,##0.00</c:formatCode>
                <c:ptCount val="16"/>
                <c:pt idx="0">
                  <c:v>10690</c:v>
                </c:pt>
                <c:pt idx="1">
                  <c:v>11090</c:v>
                </c:pt>
                <c:pt idx="2">
                  <c:v>10860</c:v>
                </c:pt>
                <c:pt idx="3">
                  <c:v>11480</c:v>
                </c:pt>
                <c:pt idx="4">
                  <c:v>11400</c:v>
                </c:pt>
                <c:pt idx="5">
                  <c:v>11140</c:v>
                </c:pt>
                <c:pt idx="6">
                  <c:v>11730</c:v>
                </c:pt>
                <c:pt idx="7">
                  <c:v>11780</c:v>
                </c:pt>
                <c:pt idx="8">
                  <c:v>11720</c:v>
                </c:pt>
                <c:pt idx="9">
                  <c:v>11940</c:v>
                </c:pt>
                <c:pt idx="10">
                  <c:v>12040</c:v>
                </c:pt>
                <c:pt idx="11">
                  <c:v>12030</c:v>
                </c:pt>
                <c:pt idx="12">
                  <c:v>12270</c:v>
                </c:pt>
                <c:pt idx="13">
                  <c:v>12310</c:v>
                </c:pt>
                <c:pt idx="14">
                  <c:v>12650</c:v>
                </c:pt>
                <c:pt idx="15">
                  <c:v>13110</c:v>
                </c:pt>
              </c:numCache>
            </c:numRef>
          </c:val>
        </c:ser>
        <c:overlap val="100"/>
        <c:axId val="76670080"/>
        <c:axId val="76677120"/>
      </c:barChart>
      <c:catAx>
        <c:axId val="7667008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77120"/>
        <c:crosses val="autoZero"/>
        <c:auto val="1"/>
        <c:lblAlgn val="ctr"/>
        <c:lblOffset val="50"/>
        <c:tickLblSkip val="1"/>
        <c:tickMarkSkip val="1"/>
      </c:catAx>
      <c:valAx>
        <c:axId val="766771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0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7008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5.5464926590538449E-2"/>
          <c:w val="0.24306326304106551"/>
          <c:h val="0.202283849918433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05734369219386"/>
          <c:y val="4.2414355628058717E-2"/>
          <c:w val="0.82722900480947092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LocationSummary!$B$143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138.215040300493</c:v>
                </c:pt>
                <c:pt idx="1">
                  <c:v>93.06283746772047</c:v>
                </c:pt>
                <c:pt idx="2">
                  <c:v>108.1657406682839</c:v>
                </c:pt>
                <c:pt idx="3">
                  <c:v>52.723217779168948</c:v>
                </c:pt>
                <c:pt idx="4">
                  <c:v>29.521089287111668</c:v>
                </c:pt>
                <c:pt idx="5">
                  <c:v>68.432584709288676</c:v>
                </c:pt>
                <c:pt idx="6">
                  <c:v>8.0209719070349781</c:v>
                </c:pt>
                <c:pt idx="7">
                  <c:v>39.47883245950387</c:v>
                </c:pt>
                <c:pt idx="8">
                  <c:v>36.52476719618123</c:v>
                </c:pt>
                <c:pt idx="9">
                  <c:v>7.61014163862587</c:v>
                </c:pt>
                <c:pt idx="10">
                  <c:v>32.436027858204866</c:v>
                </c:pt>
                <c:pt idx="11">
                  <c:v>23.221691838171999</c:v>
                </c:pt>
                <c:pt idx="12">
                  <c:v>28.132091712966584</c:v>
                </c:pt>
                <c:pt idx="13">
                  <c:v>15.552860161201972</c:v>
                </c:pt>
                <c:pt idx="14">
                  <c:v>10.055559902965802</c:v>
                </c:pt>
                <c:pt idx="15">
                  <c:v>5.8885671805305577</c:v>
                </c:pt>
              </c:numCache>
            </c:numRef>
          </c:val>
        </c:ser>
        <c:ser>
          <c:idx val="3"/>
          <c:order val="1"/>
          <c:tx>
            <c:strRef>
              <c:f>LocationSummary!$B$144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LocationSummary!$C$144:$R$144</c:f>
              <c:numCache>
                <c:formatCode>0.00</c:formatCode>
                <c:ptCount val="16"/>
                <c:pt idx="0">
                  <c:v>110.90460912434462</c:v>
                </c:pt>
                <c:pt idx="1">
                  <c:v>110.90460912434462</c:v>
                </c:pt>
                <c:pt idx="2">
                  <c:v>110.90460912434462</c:v>
                </c:pt>
                <c:pt idx="3">
                  <c:v>110.90460912434462</c:v>
                </c:pt>
                <c:pt idx="4">
                  <c:v>110.90460912434462</c:v>
                </c:pt>
                <c:pt idx="5">
                  <c:v>110.90460912434462</c:v>
                </c:pt>
                <c:pt idx="6">
                  <c:v>110.90460912434462</c:v>
                </c:pt>
                <c:pt idx="7">
                  <c:v>110.90460912434462</c:v>
                </c:pt>
                <c:pt idx="8">
                  <c:v>110.90460912434462</c:v>
                </c:pt>
                <c:pt idx="9">
                  <c:v>110.90460912434462</c:v>
                </c:pt>
                <c:pt idx="10">
                  <c:v>110.90460912434462</c:v>
                </c:pt>
                <c:pt idx="11">
                  <c:v>110.90460912434462</c:v>
                </c:pt>
                <c:pt idx="12">
                  <c:v>110.90460912434462</c:v>
                </c:pt>
                <c:pt idx="13">
                  <c:v>110.90460912434462</c:v>
                </c:pt>
                <c:pt idx="14">
                  <c:v>110.90460912434462</c:v>
                </c:pt>
                <c:pt idx="15">
                  <c:v>110.90460912434462</c:v>
                </c:pt>
              </c:numCache>
            </c:numRef>
          </c:val>
        </c:ser>
        <c:ser>
          <c:idx val="1"/>
          <c:order val="2"/>
          <c:tx>
            <c:strRef>
              <c:f>LocationSummary!$B$145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0.00</c:formatCode>
                <c:ptCount val="16"/>
                <c:pt idx="0">
                  <c:v>46.619453791376472</c:v>
                </c:pt>
                <c:pt idx="1">
                  <c:v>46.599890445261757</c:v>
                </c:pt>
                <c:pt idx="2">
                  <c:v>46.580327099147034</c:v>
                </c:pt>
                <c:pt idx="3">
                  <c:v>46.580327099147034</c:v>
                </c:pt>
                <c:pt idx="4">
                  <c:v>46.541200406917596</c:v>
                </c:pt>
                <c:pt idx="5">
                  <c:v>46.521637060802874</c:v>
                </c:pt>
                <c:pt idx="6">
                  <c:v>46.560763753032319</c:v>
                </c:pt>
                <c:pt idx="7">
                  <c:v>46.521637060802874</c:v>
                </c:pt>
                <c:pt idx="8">
                  <c:v>46.541200406917596</c:v>
                </c:pt>
                <c:pt idx="9">
                  <c:v>46.443383676343998</c:v>
                </c:pt>
                <c:pt idx="10">
                  <c:v>46.541200406917596</c:v>
                </c:pt>
                <c:pt idx="11">
                  <c:v>46.502073714688159</c:v>
                </c:pt>
                <c:pt idx="12">
                  <c:v>46.502073714688159</c:v>
                </c:pt>
                <c:pt idx="13">
                  <c:v>46.502073714688159</c:v>
                </c:pt>
                <c:pt idx="14">
                  <c:v>46.462947022458721</c:v>
                </c:pt>
                <c:pt idx="15">
                  <c:v>46.189060176852649</c:v>
                </c:pt>
              </c:numCache>
            </c:numRef>
          </c:val>
        </c:ser>
        <c:ser>
          <c:idx val="7"/>
          <c:order val="3"/>
          <c:tx>
            <c:strRef>
              <c:f>LocationSummary!$B$146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128.70725408873932</c:v>
                </c:pt>
                <c:pt idx="1">
                  <c:v>128.70725408873932</c:v>
                </c:pt>
                <c:pt idx="2">
                  <c:v>128.70725408873932</c:v>
                </c:pt>
                <c:pt idx="3">
                  <c:v>128.70725408873932</c:v>
                </c:pt>
                <c:pt idx="4">
                  <c:v>128.70725408873932</c:v>
                </c:pt>
                <c:pt idx="5">
                  <c:v>128.70725408873932</c:v>
                </c:pt>
                <c:pt idx="6">
                  <c:v>128.70725408873932</c:v>
                </c:pt>
                <c:pt idx="7">
                  <c:v>128.70725408873932</c:v>
                </c:pt>
                <c:pt idx="8">
                  <c:v>128.70725408873932</c:v>
                </c:pt>
                <c:pt idx="9">
                  <c:v>128.70725408873932</c:v>
                </c:pt>
                <c:pt idx="10">
                  <c:v>128.70725408873932</c:v>
                </c:pt>
                <c:pt idx="11">
                  <c:v>128.70725408873932</c:v>
                </c:pt>
                <c:pt idx="12">
                  <c:v>128.70725408873932</c:v>
                </c:pt>
                <c:pt idx="13">
                  <c:v>128.70725408873932</c:v>
                </c:pt>
                <c:pt idx="14">
                  <c:v>128.70725408873932</c:v>
                </c:pt>
                <c:pt idx="15">
                  <c:v>128.70725408873932</c:v>
                </c:pt>
              </c:numCache>
            </c:numRef>
          </c:val>
        </c:ser>
        <c:ser>
          <c:idx val="6"/>
          <c:order val="4"/>
          <c:tx>
            <c:strRef>
              <c:f>LocationSummary!$B$148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LocationSummary!$C$148:$R$148</c:f>
              <c:numCache>
                <c:formatCode>0.00</c:formatCode>
                <c:ptCount val="16"/>
                <c:pt idx="0">
                  <c:v>81.344393145003522</c:v>
                </c:pt>
                <c:pt idx="1">
                  <c:v>87.898114093434543</c:v>
                </c:pt>
                <c:pt idx="2">
                  <c:v>106.50285624853274</c:v>
                </c:pt>
                <c:pt idx="3">
                  <c:v>79.798888801940677</c:v>
                </c:pt>
                <c:pt idx="4">
                  <c:v>67.865247671961811</c:v>
                </c:pt>
                <c:pt idx="5">
                  <c:v>89.463181782612097</c:v>
                </c:pt>
                <c:pt idx="6">
                  <c:v>62.935284451052503</c:v>
                </c:pt>
                <c:pt idx="7">
                  <c:v>80.327099147038112</c:v>
                </c:pt>
                <c:pt idx="8">
                  <c:v>83.809374755458165</c:v>
                </c:pt>
                <c:pt idx="9">
                  <c:v>63.717818295641287</c:v>
                </c:pt>
                <c:pt idx="10">
                  <c:v>91.14562954847797</c:v>
                </c:pt>
                <c:pt idx="11">
                  <c:v>90.734799280068856</c:v>
                </c:pt>
                <c:pt idx="12">
                  <c:v>97.542843727991226</c:v>
                </c:pt>
                <c:pt idx="13">
                  <c:v>96.897253306205485</c:v>
                </c:pt>
                <c:pt idx="14">
                  <c:v>96.93637999843493</c:v>
                </c:pt>
                <c:pt idx="15">
                  <c:v>124.18812113623913</c:v>
                </c:pt>
              </c:numCache>
            </c:numRef>
          </c:val>
        </c:ser>
        <c:ser>
          <c:idx val="9"/>
          <c:order val="5"/>
          <c:tx>
            <c:strRef>
              <c:f>LocationSummary!$B$158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LocationSummary!$C$158:$R$158</c:f>
              <c:numCache>
                <c:formatCode>0.00</c:formatCode>
                <c:ptCount val="16"/>
                <c:pt idx="0">
                  <c:v>0.74340715235933952</c:v>
                </c:pt>
                <c:pt idx="1">
                  <c:v>54.464355583378982</c:v>
                </c:pt>
                <c:pt idx="2">
                  <c:v>32.025197589795759</c:v>
                </c:pt>
                <c:pt idx="3">
                  <c:v>78.351201189451444</c:v>
                </c:pt>
                <c:pt idx="4">
                  <c:v>8.2752954065263324</c:v>
                </c:pt>
                <c:pt idx="5">
                  <c:v>38.187651615932388</c:v>
                </c:pt>
                <c:pt idx="6">
                  <c:v>55.833789811409339</c:v>
                </c:pt>
                <c:pt idx="7">
                  <c:v>172.93997965412004</c:v>
                </c:pt>
                <c:pt idx="8">
                  <c:v>100.45778229908443</c:v>
                </c:pt>
                <c:pt idx="9">
                  <c:v>155.95899522654355</c:v>
                </c:pt>
                <c:pt idx="10">
                  <c:v>256.27983410282491</c:v>
                </c:pt>
                <c:pt idx="11">
                  <c:v>167.03184912747474</c:v>
                </c:pt>
                <c:pt idx="12">
                  <c:v>355.77901244228809</c:v>
                </c:pt>
                <c:pt idx="13">
                  <c:v>280.401439862274</c:v>
                </c:pt>
                <c:pt idx="14">
                  <c:v>454.94561389780108</c:v>
                </c:pt>
                <c:pt idx="15">
                  <c:v>811.9179904530871</c:v>
                </c:pt>
              </c:numCache>
            </c:numRef>
          </c:val>
        </c:ser>
        <c:ser>
          <c:idx val="0"/>
          <c:order val="6"/>
          <c:tx>
            <c:strRef>
              <c:f>LocationSummary!$B$169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LocationSummary!$C$169:$R$169</c:f>
              <c:numCache>
                <c:formatCode>0.00</c:formatCode>
                <c:ptCount val="16"/>
                <c:pt idx="0">
                  <c:v>20.913216996635104</c:v>
                </c:pt>
                <c:pt idx="1">
                  <c:v>21.69575084122388</c:v>
                </c:pt>
                <c:pt idx="2">
                  <c:v>21.245793880585335</c:v>
                </c:pt>
                <c:pt idx="3">
                  <c:v>22.458721339697941</c:v>
                </c:pt>
                <c:pt idx="4">
                  <c:v>22.302214570780187</c:v>
                </c:pt>
                <c:pt idx="5">
                  <c:v>21.793567571797478</c:v>
                </c:pt>
                <c:pt idx="6">
                  <c:v>22.947804992565928</c:v>
                </c:pt>
                <c:pt idx="7">
                  <c:v>23.045621723139526</c:v>
                </c:pt>
                <c:pt idx="8">
                  <c:v>22.928241646451209</c:v>
                </c:pt>
                <c:pt idx="9">
                  <c:v>23.358635260975035</c:v>
                </c:pt>
                <c:pt idx="10">
                  <c:v>23.554268722122231</c:v>
                </c:pt>
                <c:pt idx="11">
                  <c:v>23.534705376007512</c:v>
                </c:pt>
                <c:pt idx="12">
                  <c:v>24.004225682760779</c:v>
                </c:pt>
                <c:pt idx="13">
                  <c:v>24.082479067219655</c:v>
                </c:pt>
                <c:pt idx="14">
                  <c:v>24.747632835120118</c:v>
                </c:pt>
                <c:pt idx="15">
                  <c:v>25.647546756397212</c:v>
                </c:pt>
              </c:numCache>
            </c:numRef>
          </c:val>
        </c:ser>
        <c:overlap val="100"/>
        <c:axId val="79573376"/>
        <c:axId val="79575680"/>
      </c:barChart>
      <c:catAx>
        <c:axId val="7957337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75680"/>
        <c:crosses val="autoZero"/>
        <c:auto val="1"/>
        <c:lblAlgn val="ctr"/>
        <c:lblOffset val="50"/>
        <c:tickLblSkip val="1"/>
        <c:tickMarkSkip val="1"/>
      </c:catAx>
      <c:valAx>
        <c:axId val="79575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02936378466559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733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10876803551609"/>
          <c:y val="5.4377379010331829E-2"/>
          <c:w val="0.56529781724010353"/>
          <c:h val="0.202283849918433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468738438771735"/>
          <c:y val="5.8727569331158302E-2"/>
          <c:w val="0.82759896411394751"/>
          <c:h val="0.73083197389885923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LocationSummary!$B$237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LocationSummary!$C$237:$R$237</c:f>
              <c:numCache>
                <c:formatCode>#,##0.00</c:formatCode>
                <c:ptCount val="16"/>
                <c:pt idx="0">
                  <c:v>17.649999999999999</c:v>
                </c:pt>
                <c:pt idx="1">
                  <c:v>17.649999999999999</c:v>
                </c:pt>
                <c:pt idx="2">
                  <c:v>17.649999999999999</c:v>
                </c:pt>
                <c:pt idx="3">
                  <c:v>17.649999999999999</c:v>
                </c:pt>
                <c:pt idx="4">
                  <c:v>17.649999999999999</c:v>
                </c:pt>
                <c:pt idx="5">
                  <c:v>17.649999999999999</c:v>
                </c:pt>
                <c:pt idx="6">
                  <c:v>17.649999999999999</c:v>
                </c:pt>
                <c:pt idx="7">
                  <c:v>17.649999999999999</c:v>
                </c:pt>
                <c:pt idx="8">
                  <c:v>17.649999999999999</c:v>
                </c:pt>
                <c:pt idx="9">
                  <c:v>17.649999999999999</c:v>
                </c:pt>
                <c:pt idx="10">
                  <c:v>17.649999999999999</c:v>
                </c:pt>
                <c:pt idx="11">
                  <c:v>17.649999999999999</c:v>
                </c:pt>
                <c:pt idx="12">
                  <c:v>17.649999999999999</c:v>
                </c:pt>
                <c:pt idx="13">
                  <c:v>17.649999999999999</c:v>
                </c:pt>
                <c:pt idx="14">
                  <c:v>17.649999999999999</c:v>
                </c:pt>
                <c:pt idx="15">
                  <c:v>17.649999999999999</c:v>
                </c:pt>
              </c:numCache>
            </c:numRef>
          </c:val>
        </c:ser>
        <c:ser>
          <c:idx val="0"/>
          <c:order val="1"/>
          <c:tx>
            <c:strRef>
              <c:f>LocationSummary!$B$245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LocationSummary!$C$245:$R$245</c:f>
              <c:numCache>
                <c:formatCode>#,##0.00</c:formatCode>
                <c:ptCount val="16"/>
                <c:pt idx="0">
                  <c:v>38.045203999999998</c:v>
                </c:pt>
                <c:pt idx="1">
                  <c:v>107.93272250000001</c:v>
                </c:pt>
                <c:pt idx="2">
                  <c:v>2112.61</c:v>
                </c:pt>
                <c:pt idx="3">
                  <c:v>371.20311029999999</c:v>
                </c:pt>
                <c:pt idx="4">
                  <c:v>956.16345810000007</c:v>
                </c:pt>
                <c:pt idx="5">
                  <c:v>1729.72</c:v>
                </c:pt>
                <c:pt idx="6">
                  <c:v>890.33598840000002</c:v>
                </c:pt>
                <c:pt idx="7">
                  <c:v>13.086495900000001</c:v>
                </c:pt>
                <c:pt idx="8">
                  <c:v>262.07732600000003</c:v>
                </c:pt>
                <c:pt idx="9">
                  <c:v>518.46614450000004</c:v>
                </c:pt>
                <c:pt idx="10">
                  <c:v>90.257519700000003</c:v>
                </c:pt>
                <c:pt idx="11">
                  <c:v>257.95377189999999</c:v>
                </c:pt>
                <c:pt idx="12">
                  <c:v>90.71213800000001</c:v>
                </c:pt>
                <c:pt idx="13">
                  <c:v>3584.6800000000003</c:v>
                </c:pt>
                <c:pt idx="14">
                  <c:v>86.593643100000008</c:v>
                </c:pt>
                <c:pt idx="15">
                  <c:v>60.333279300000001</c:v>
                </c:pt>
              </c:numCache>
            </c:numRef>
          </c:val>
        </c:ser>
        <c:overlap val="100"/>
        <c:axId val="76276480"/>
        <c:axId val="76278016"/>
      </c:barChart>
      <c:catAx>
        <c:axId val="7627648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78016"/>
        <c:crosses val="autoZero"/>
        <c:auto val="1"/>
        <c:lblAlgn val="ctr"/>
        <c:lblOffset val="50"/>
        <c:tickLblSkip val="1"/>
        <c:tickMarkSkip val="1"/>
      </c:catAx>
      <c:valAx>
        <c:axId val="76278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7648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6720237939181"/>
          <c:y val="8.4828711256117462E-2"/>
          <c:w val="0.26471701026272937"/>
          <c:h val="0.11850706263674626"/>
        </c:manualLayout>
      </c:layout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468738438771735"/>
          <c:y val="5.8727569331158302E-2"/>
          <c:w val="0.82759896411394751"/>
          <c:h val="0.7308319738988591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LocationSummary!$B$239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LocationSummary!$C$239:$R$239</c:f>
              <c:numCache>
                <c:formatCode>#,##0.00</c:formatCode>
                <c:ptCount val="16"/>
                <c:pt idx="0">
                  <c:v>19895.2196</c:v>
                </c:pt>
                <c:pt idx="1">
                  <c:v>22828.4408</c:v>
                </c:pt>
                <c:pt idx="2">
                  <c:v>21960.7781</c:v>
                </c:pt>
                <c:pt idx="3">
                  <c:v>19243.075400000002</c:v>
                </c:pt>
                <c:pt idx="4">
                  <c:v>6646.1809000000003</c:v>
                </c:pt>
                <c:pt idx="5">
                  <c:v>21818.245699999999</c:v>
                </c:pt>
                <c:pt idx="6">
                  <c:v>6652.3468999999996</c:v>
                </c:pt>
                <c:pt idx="7">
                  <c:v>17361.035400000001</c:v>
                </c:pt>
                <c:pt idx="8">
                  <c:v>24714.300800000001</c:v>
                </c:pt>
                <c:pt idx="9">
                  <c:v>5348.8374999999996</c:v>
                </c:pt>
                <c:pt idx="10">
                  <c:v>33596.237699999998</c:v>
                </c:pt>
                <c:pt idx="11">
                  <c:v>24962.589899999999</c:v>
                </c:pt>
                <c:pt idx="12">
                  <c:v>23514.536700000001</c:v>
                </c:pt>
                <c:pt idx="13">
                  <c:v>23486.9571</c:v>
                </c:pt>
                <c:pt idx="14">
                  <c:v>23526.653600000001</c:v>
                </c:pt>
                <c:pt idx="15">
                  <c:v>24337.009399999999</c:v>
                </c:pt>
              </c:numCache>
            </c:numRef>
          </c:val>
        </c:ser>
        <c:overlap val="100"/>
        <c:axId val="104710912"/>
        <c:axId val="107976960"/>
      </c:barChart>
      <c:catAx>
        <c:axId val="10471091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76960"/>
        <c:crosses val="autoZero"/>
        <c:auto val="1"/>
        <c:lblAlgn val="ctr"/>
        <c:lblOffset val="50"/>
        <c:tickLblSkip val="1"/>
        <c:tickMarkSkip val="1"/>
      </c:catAx>
      <c:valAx>
        <c:axId val="107976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71091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018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Schedules!$D$3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24582912"/>
        <c:axId val="136455680"/>
      </c:barChart>
      <c:catAx>
        <c:axId val="12458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3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55680"/>
        <c:crosses val="autoZero"/>
        <c:auto val="1"/>
        <c:lblAlgn val="ctr"/>
        <c:lblOffset val="100"/>
        <c:tickLblSkip val="1"/>
        <c:tickMarkSkip val="1"/>
      </c:catAx>
      <c:valAx>
        <c:axId val="136455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1562E-3"/>
              <c:y val="0.419249592169657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829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02"/>
          <c:y val="7.01468189233279E-2"/>
          <c:w val="0.1742508324084355"/>
          <c:h val="0.133768352365416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Euipment Schedules</a:t>
            </a:r>
          </a:p>
        </c:rich>
      </c:tx>
      <c:layout>
        <c:manualLayout>
          <c:xMode val="edge"/>
          <c:yMode val="edge"/>
          <c:x val="0.39067702552719202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91E-2"/>
          <c:y val="9.6247960848287226E-2"/>
          <c:w val="0.89900110987791226"/>
          <c:h val="0.77650897226753768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Schedules!$D$13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37537792"/>
        <c:axId val="137858432"/>
      </c:barChart>
      <c:catAx>
        <c:axId val="137537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58432"/>
        <c:crosses val="autoZero"/>
        <c:auto val="1"/>
        <c:lblAlgn val="ctr"/>
        <c:lblOffset val="100"/>
        <c:tickLblSkip val="1"/>
        <c:tickMarkSkip val="1"/>
      </c:catAx>
      <c:valAx>
        <c:axId val="137858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377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867"/>
          <c:y val="0.16476345840130543"/>
          <c:w val="0.17425083240843597"/>
          <c:h val="0.133768352365415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91E-2"/>
          <c:y val="9.6247960848287226E-2"/>
          <c:w val="0.89900110987791226"/>
          <c:h val="0.77650897226753768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strRef>
              <c:f>Schedules!$D$9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139256192"/>
        <c:axId val="139330304"/>
      </c:barChart>
      <c:catAx>
        <c:axId val="13925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30304"/>
        <c:crosses val="autoZero"/>
        <c:auto val="1"/>
        <c:lblAlgn val="ctr"/>
        <c:lblOffset val="100"/>
        <c:tickLblSkip val="1"/>
        <c:tickMarkSkip val="1"/>
      </c:catAx>
      <c:valAx>
        <c:axId val="139330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561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526"/>
          <c:w val="0.17425083240843511"/>
          <c:h val="0.133768352365415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122086570477244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Schedules!$D$44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Schedules!$D$47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39452416"/>
        <c:axId val="139486336"/>
      </c:barChart>
      <c:catAx>
        <c:axId val="139452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942903752039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86336"/>
        <c:crosses val="autoZero"/>
        <c:auto val="1"/>
        <c:lblAlgn val="ctr"/>
        <c:lblOffset val="100"/>
        <c:tickLblSkip val="1"/>
        <c:tickMarkSkip val="1"/>
      </c:catAx>
      <c:valAx>
        <c:axId val="13948633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524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6570477247502775E-2"/>
          <c:y val="3.6976617727025582E-2"/>
          <c:w val="0.20754716981132096"/>
          <c:h val="0.133768352365416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19050</xdr:rowOff>
    </xdr:from>
    <xdr:to>
      <xdr:col>11</xdr:col>
      <xdr:colOff>476250</xdr:colOff>
      <xdr:row>24</xdr:row>
      <xdr:rowOff>85725</xdr:rowOff>
    </xdr:to>
    <xdr:pic>
      <xdr:nvPicPr>
        <xdr:cNvPr id="106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4444" t="22256" r="11526" b="23557"/>
        <a:stretch>
          <a:fillRect/>
        </a:stretch>
      </xdr:blipFill>
      <xdr:spPr bwMode="auto">
        <a:xfrm>
          <a:off x="76200" y="485775"/>
          <a:ext cx="6267450" cy="28670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25</xdr:row>
      <xdr:rowOff>76200</xdr:rowOff>
    </xdr:from>
    <xdr:to>
      <xdr:col>11</xdr:col>
      <xdr:colOff>485775</xdr:colOff>
      <xdr:row>54</xdr:row>
      <xdr:rowOff>57150</xdr:rowOff>
    </xdr:to>
    <xdr:pic>
      <xdr:nvPicPr>
        <xdr:cNvPr id="106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4966" t="12245" r="9268" b="13605"/>
        <a:stretch>
          <a:fillRect/>
        </a:stretch>
      </xdr:blipFill>
      <xdr:spPr bwMode="auto">
        <a:xfrm>
          <a:off x="57150" y="3476625"/>
          <a:ext cx="6296025" cy="3848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off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moff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moff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moff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moff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moff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moff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moff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off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moff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moff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moff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moff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moff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moff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moff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6"/>
  <sheetViews>
    <sheetView tabSelected="1" workbookViewId="0">
      <pane ySplit="2" topLeftCell="A12" activePane="bottomLeft" state="frozen"/>
      <selection pane="bottomLeft" activeCell="A2" sqref="A2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636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156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>
      <c r="B4" s="18" t="s">
        <v>8</v>
      </c>
      <c r="C4" s="23" t="s">
        <v>244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25</v>
      </c>
      <c r="C5" s="23" t="s">
        <v>26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27</v>
      </c>
      <c r="C6" s="23" t="s">
        <v>243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29</v>
      </c>
    </row>
    <row r="8" spans="1:18" ht="25.5">
      <c r="B8" s="18" t="s">
        <v>229</v>
      </c>
      <c r="C8" s="23">
        <v>511</v>
      </c>
      <c r="D8" s="7" t="s">
        <v>242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30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31</v>
      </c>
      <c r="C10" s="40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32</v>
      </c>
      <c r="C11" s="23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6" t="s">
        <v>246</v>
      </c>
      <c r="C13" s="45">
        <v>0.24399999999999999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7" t="s">
        <v>247</v>
      </c>
      <c r="C14" s="45">
        <v>0.19800000000000001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7" t="s">
        <v>248</v>
      </c>
      <c r="C15" s="45">
        <v>0.19800000000000001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7" t="s">
        <v>249</v>
      </c>
      <c r="C16" s="45">
        <v>0.19800000000000001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7" t="s">
        <v>251</v>
      </c>
      <c r="C17" s="45">
        <v>0.21199999999999999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34</v>
      </c>
      <c r="C18" s="40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35</v>
      </c>
      <c r="C19" s="23" t="s">
        <v>36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37</v>
      </c>
      <c r="C20" s="40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>
      <c r="B21" s="18" t="s">
        <v>38</v>
      </c>
      <c r="C21" s="23" t="s">
        <v>238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230</v>
      </c>
      <c r="C22" s="40">
        <v>3.05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151</v>
      </c>
      <c r="C23" s="23" t="s">
        <v>237</v>
      </c>
      <c r="D23" s="7" t="s">
        <v>158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17" t="s">
        <v>39</v>
      </c>
    </row>
    <row r="25" spans="1:18">
      <c r="B25" s="17" t="s">
        <v>40</v>
      </c>
    </row>
    <row r="26" spans="1:18">
      <c r="B26" s="18" t="s">
        <v>41</v>
      </c>
      <c r="C26" s="23" t="s">
        <v>209</v>
      </c>
      <c r="D26" s="7" t="s">
        <v>158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8" t="s">
        <v>224</v>
      </c>
      <c r="C27" s="44">
        <v>281.5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225</v>
      </c>
      <c r="C28" s="44">
        <v>222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8" t="s">
        <v>42</v>
      </c>
      <c r="C29" s="39">
        <v>0.32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7" t="s">
        <v>43</v>
      </c>
    </row>
    <row r="31" spans="1:18">
      <c r="B31" s="18" t="s">
        <v>41</v>
      </c>
      <c r="C31" s="23" t="s">
        <v>237</v>
      </c>
      <c r="D31" s="7" t="s">
        <v>158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8" t="s">
        <v>224</v>
      </c>
      <c r="C32" s="40">
        <v>598.76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225</v>
      </c>
      <c r="C33" s="40">
        <v>598.76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B34" s="18" t="s">
        <v>44</v>
      </c>
      <c r="C34" s="8">
        <v>0.68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4.25">
      <c r="B35" s="17" t="s">
        <v>245</v>
      </c>
    </row>
    <row r="36" spans="2:18">
      <c r="B36" s="18" t="s">
        <v>246</v>
      </c>
      <c r="C36" s="44">
        <v>16.73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B37" s="18" t="s">
        <v>247</v>
      </c>
      <c r="C37" s="44">
        <v>11.16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248</v>
      </c>
      <c r="C38" s="44">
        <v>16.73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249</v>
      </c>
      <c r="C39" s="44">
        <v>11.16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 ht="14.25">
      <c r="B40" s="18" t="s">
        <v>250</v>
      </c>
      <c r="C40" s="44">
        <f>SUM(C36:C39)</f>
        <v>55.78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227</v>
      </c>
      <c r="C41" s="23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B42" s="17" t="s">
        <v>48</v>
      </c>
    </row>
    <row r="43" spans="2:18" ht="14.25">
      <c r="B43" s="18" t="s">
        <v>226</v>
      </c>
      <c r="C43" s="23">
        <v>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ht="14.25">
      <c r="B44" s="18" t="s">
        <v>227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7" t="s">
        <v>49</v>
      </c>
    </row>
    <row r="46" spans="2:18">
      <c r="B46" s="18" t="s">
        <v>50</v>
      </c>
      <c r="C46" s="23" t="s">
        <v>51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8" t="s">
        <v>52</v>
      </c>
      <c r="C47" s="34" t="s">
        <v>297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 ht="14.25">
      <c r="B48" s="18" t="s">
        <v>226</v>
      </c>
      <c r="C48" s="40">
        <v>511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B49" s="17" t="s">
        <v>53</v>
      </c>
    </row>
    <row r="50" spans="1:18">
      <c r="B50" s="18" t="s">
        <v>52</v>
      </c>
      <c r="C50" s="23" t="s">
        <v>54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B51" s="18" t="s">
        <v>226</v>
      </c>
      <c r="C51" s="23">
        <v>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17" t="s">
        <v>55</v>
      </c>
    </row>
    <row r="53" spans="1:18">
      <c r="B53" s="18" t="s">
        <v>52</v>
      </c>
      <c r="C53" s="23" t="s">
        <v>231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18" t="s">
        <v>226</v>
      </c>
      <c r="C54" s="40">
        <v>1022.46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252</v>
      </c>
      <c r="C55" s="48">
        <v>1.8400000000000001E-7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B56" s="17" t="s">
        <v>56</v>
      </c>
    </row>
    <row r="57" spans="1:18">
      <c r="B57" s="18" t="s">
        <v>57</v>
      </c>
      <c r="C57" s="8">
        <v>0.45</v>
      </c>
      <c r="D57" s="10" t="s">
        <v>159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>
      <c r="A58" s="17" t="s">
        <v>58</v>
      </c>
    </row>
    <row r="59" spans="1:18">
      <c r="B59" s="19" t="s">
        <v>59</v>
      </c>
      <c r="C59" s="23" t="s">
        <v>152</v>
      </c>
      <c r="D59" s="7" t="s">
        <v>158</v>
      </c>
    </row>
    <row r="60" spans="1:18">
      <c r="B60" s="18" t="s">
        <v>60</v>
      </c>
      <c r="C60" s="23" t="s">
        <v>153</v>
      </c>
      <c r="D60" s="7" t="s">
        <v>158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18" t="s">
        <v>61</v>
      </c>
      <c r="C61" s="23" t="s">
        <v>154</v>
      </c>
      <c r="D61" s="7" t="s">
        <v>158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62</v>
      </c>
      <c r="C62" s="23" t="s">
        <v>155</v>
      </c>
      <c r="D62" s="7" t="s">
        <v>158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7" t="s">
        <v>69</v>
      </c>
    </row>
    <row r="64" spans="1:18">
      <c r="B64" s="18" t="s">
        <v>70</v>
      </c>
      <c r="C64" s="23" t="s">
        <v>239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8" t="s">
        <v>71</v>
      </c>
      <c r="C65" s="23" t="s">
        <v>240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72</v>
      </c>
      <c r="C66" s="23">
        <v>80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2:18">
      <c r="B67" s="18" t="s">
        <v>228</v>
      </c>
      <c r="C67" s="23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18" t="s">
        <v>272</v>
      </c>
      <c r="C68" s="8">
        <v>17.649999999999999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9"/>
      <c r="C69" s="35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5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2:18">
      <c r="B85" s="19"/>
      <c r="C85" s="3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5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2:18">
      <c r="B94" s="19"/>
      <c r="C94" s="35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9"/>
      <c r="C95" s="3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7" spans="2:18">
      <c r="B97" s="17"/>
    </row>
    <row r="98" spans="2:18">
      <c r="B98" s="19"/>
      <c r="C98" s="35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9"/>
      <c r="C99" s="35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2:18">
      <c r="B100" s="19"/>
      <c r="C100" s="3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5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2:18">
      <c r="B116" s="19"/>
      <c r="C116" s="3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5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2:18">
      <c r="B125" s="19"/>
      <c r="C125" s="3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9"/>
      <c r="C126" s="3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8" spans="2:18">
      <c r="B128" s="17"/>
    </row>
    <row r="129" spans="2:18">
      <c r="B129" s="19"/>
      <c r="C129" s="3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9"/>
      <c r="C130" s="35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2:18">
      <c r="B131" s="19"/>
      <c r="C131" s="3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5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2:18">
      <c r="B147" s="19"/>
      <c r="C147" s="3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5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2:18">
      <c r="B156" s="19"/>
      <c r="C156" s="3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9"/>
      <c r="C157" s="3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9" spans="2:18">
      <c r="B159" s="17"/>
    </row>
    <row r="160" spans="2:18">
      <c r="B160" s="19"/>
      <c r="C160" s="3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9"/>
      <c r="C161" s="35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2:18">
      <c r="B162" s="19"/>
      <c r="C162" s="3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5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2:18">
      <c r="B178" s="19"/>
      <c r="C178" s="3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5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2:18">
      <c r="B187" s="19"/>
      <c r="C187" s="3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9"/>
      <c r="C188" s="3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90" spans="2:18">
      <c r="B190" s="17"/>
    </row>
    <row r="191" spans="2:18">
      <c r="B191" s="19"/>
      <c r="C191" s="3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9"/>
      <c r="C192" s="35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2:18">
      <c r="B193" s="19"/>
      <c r="C193" s="3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5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2:18">
      <c r="B209" s="19"/>
      <c r="C209" s="3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5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2:18">
      <c r="B218" s="19"/>
      <c r="C218" s="3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19"/>
      <c r="C219" s="3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1" spans="2:18">
      <c r="B221" s="17"/>
    </row>
    <row r="222" spans="2:18">
      <c r="B222" s="19"/>
      <c r="C222" s="3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19"/>
      <c r="C223" s="35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2:18">
      <c r="B224" s="19"/>
      <c r="C224" s="3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5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2:18">
      <c r="B240" s="19"/>
      <c r="C240" s="3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5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2:18">
      <c r="B249" s="19"/>
      <c r="C249" s="3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19"/>
      <c r="C250" s="3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2" spans="2:18">
      <c r="B252" s="17"/>
    </row>
    <row r="253" spans="2:18">
      <c r="B253" s="19"/>
      <c r="C253" s="3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19"/>
      <c r="C254" s="35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2:18">
      <c r="B255" s="19"/>
      <c r="C255" s="3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5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2:18">
      <c r="B271" s="19"/>
      <c r="C271" s="35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5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2:18">
      <c r="B280" s="19"/>
      <c r="C280" s="35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19"/>
      <c r="C281" s="3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3" spans="2:18">
      <c r="B283" s="17"/>
    </row>
    <row r="284" spans="2:18">
      <c r="B284" s="19"/>
      <c r="C284" s="35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19"/>
      <c r="C285" s="35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 spans="2:18">
      <c r="B286" s="19"/>
      <c r="C286" s="35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5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2:18">
      <c r="B302" s="19"/>
      <c r="C302" s="3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5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2:18">
      <c r="B311" s="19"/>
      <c r="C311" s="3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19"/>
      <c r="C312" s="3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4" spans="2:18">
      <c r="B314" s="17"/>
    </row>
    <row r="315" spans="2:18">
      <c r="B315" s="19"/>
      <c r="C315" s="35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19"/>
      <c r="C316" s="35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 spans="2:18">
      <c r="B317" s="19"/>
      <c r="C317" s="3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5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2:18">
      <c r="B333" s="19"/>
      <c r="C333" s="3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5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2:18">
      <c r="B342" s="19"/>
      <c r="C342" s="3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19"/>
      <c r="C343" s="3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5" spans="2:18">
      <c r="B345" s="17"/>
    </row>
    <row r="346" spans="2:18">
      <c r="B346" s="19"/>
      <c r="C346" s="35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19"/>
      <c r="C347" s="35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2:18">
      <c r="B348" s="19"/>
      <c r="C348" s="3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5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19"/>
      <c r="C364" s="3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5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2:18">
      <c r="B373" s="19"/>
      <c r="C373" s="3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19"/>
      <c r="C374" s="3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6" spans="2:18">
      <c r="B376" s="17"/>
    </row>
    <row r="377" spans="2:18">
      <c r="B377" s="19"/>
      <c r="C377" s="35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19"/>
      <c r="C378" s="35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2:18">
      <c r="B379" s="19"/>
      <c r="C379" s="3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5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19"/>
      <c r="C395" s="3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5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2:18">
      <c r="B404" s="19"/>
      <c r="C404" s="3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19"/>
      <c r="C405" s="3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7" spans="2:18">
      <c r="B407" s="17"/>
    </row>
    <row r="408" spans="2:18">
      <c r="B408" s="19"/>
      <c r="C408" s="35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19"/>
      <c r="C409" s="35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2:18">
      <c r="B410" s="19"/>
      <c r="C410" s="3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5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19"/>
      <c r="C426" s="3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5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2:18">
      <c r="B435" s="19"/>
      <c r="C435" s="3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spans="2:18">
      <c r="B436" s="19"/>
      <c r="C436" s="3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55"/>
  <sheetViews>
    <sheetView workbookViewId="0"/>
  </sheetViews>
  <sheetFormatPr defaultRowHeight="10.5"/>
  <cols>
    <col min="1" max="1" width="43.16406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352</v>
      </c>
      <c r="C1" s="81" t="s">
        <v>353</v>
      </c>
      <c r="D1" s="81" t="s">
        <v>354</v>
      </c>
    </row>
    <row r="2" spans="1:7">
      <c r="A2" s="81" t="s">
        <v>298</v>
      </c>
      <c r="B2" s="81">
        <v>222.82</v>
      </c>
      <c r="C2" s="81">
        <v>435.92</v>
      </c>
      <c r="D2" s="81">
        <v>435.92</v>
      </c>
    </row>
    <row r="3" spans="1:7">
      <c r="A3" s="81" t="s">
        <v>299</v>
      </c>
      <c r="B3" s="81">
        <v>222.82</v>
      </c>
      <c r="C3" s="81">
        <v>435.92</v>
      </c>
      <c r="D3" s="81">
        <v>435.92</v>
      </c>
    </row>
    <row r="4" spans="1:7">
      <c r="A4" s="81" t="s">
        <v>300</v>
      </c>
      <c r="B4" s="81">
        <v>608.98</v>
      </c>
      <c r="C4" s="81">
        <v>1191.3699999999999</v>
      </c>
      <c r="D4" s="81">
        <v>1191.3699999999999</v>
      </c>
    </row>
    <row r="5" spans="1:7">
      <c r="A5" s="81" t="s">
        <v>301</v>
      </c>
      <c r="B5" s="81">
        <v>608.98</v>
      </c>
      <c r="C5" s="81">
        <v>1191.3699999999999</v>
      </c>
      <c r="D5" s="81">
        <v>1191.3699999999999</v>
      </c>
    </row>
    <row r="7" spans="1:7">
      <c r="A7" s="77"/>
      <c r="B7" s="81" t="s">
        <v>355</v>
      </c>
    </row>
    <row r="8" spans="1:7">
      <c r="A8" s="81" t="s">
        <v>302</v>
      </c>
      <c r="B8" s="81">
        <v>511.16</v>
      </c>
    </row>
    <row r="9" spans="1:7">
      <c r="A9" s="81" t="s">
        <v>303</v>
      </c>
      <c r="B9" s="81">
        <v>511.16</v>
      </c>
    </row>
    <row r="10" spans="1:7">
      <c r="A10" s="81" t="s">
        <v>356</v>
      </c>
      <c r="B10" s="81">
        <v>0</v>
      </c>
    </row>
    <row r="12" spans="1:7">
      <c r="A12" s="77"/>
      <c r="B12" s="81" t="s">
        <v>373</v>
      </c>
      <c r="C12" s="81" t="s">
        <v>374</v>
      </c>
      <c r="D12" s="81" t="s">
        <v>375</v>
      </c>
      <c r="E12" s="81" t="s">
        <v>376</v>
      </c>
      <c r="F12" s="81" t="s">
        <v>377</v>
      </c>
      <c r="G12" s="81" t="s">
        <v>378</v>
      </c>
    </row>
    <row r="13" spans="1:7">
      <c r="A13" s="81" t="s">
        <v>73</v>
      </c>
      <c r="B13" s="81">
        <v>0</v>
      </c>
      <c r="C13" s="81">
        <v>28.54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4.0999999999999996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56.69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23.8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65.790000000000006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32.17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11.73</v>
      </c>
      <c r="D24" s="81">
        <v>0</v>
      </c>
      <c r="E24" s="81">
        <v>0</v>
      </c>
      <c r="F24" s="81">
        <v>0</v>
      </c>
      <c r="G24" s="81">
        <v>17.649999999999999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182.55</v>
      </c>
      <c r="C28" s="81">
        <v>40.270000000000003</v>
      </c>
      <c r="D28" s="81">
        <v>0</v>
      </c>
      <c r="E28" s="81">
        <v>0</v>
      </c>
      <c r="F28" s="81">
        <v>0</v>
      </c>
      <c r="G28" s="81">
        <v>17.649999999999999</v>
      </c>
    </row>
    <row r="30" spans="1:10">
      <c r="A30" s="77"/>
      <c r="B30" s="81" t="s">
        <v>355</v>
      </c>
      <c r="C30" s="81" t="s">
        <v>2</v>
      </c>
      <c r="D30" s="81" t="s">
        <v>379</v>
      </c>
      <c r="E30" s="81" t="s">
        <v>380</v>
      </c>
      <c r="F30" s="81" t="s">
        <v>381</v>
      </c>
      <c r="G30" s="81" t="s">
        <v>382</v>
      </c>
      <c r="H30" s="81" t="s">
        <v>383</v>
      </c>
      <c r="I30" s="81" t="s">
        <v>384</v>
      </c>
      <c r="J30" s="81" t="s">
        <v>385</v>
      </c>
    </row>
    <row r="31" spans="1:10">
      <c r="A31" s="81" t="s">
        <v>386</v>
      </c>
      <c r="B31" s="81">
        <v>149.66</v>
      </c>
      <c r="C31" s="81" t="s">
        <v>3</v>
      </c>
      <c r="D31" s="81">
        <v>456.46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8.07</v>
      </c>
    </row>
    <row r="32" spans="1:10">
      <c r="A32" s="81" t="s">
        <v>387</v>
      </c>
      <c r="B32" s="81">
        <v>113.45</v>
      </c>
      <c r="C32" s="81" t="s">
        <v>3</v>
      </c>
      <c r="D32" s="81">
        <v>346.02</v>
      </c>
      <c r="E32" s="81">
        <v>1</v>
      </c>
      <c r="F32" s="81">
        <v>84.45</v>
      </c>
      <c r="G32" s="81">
        <v>20.64</v>
      </c>
      <c r="H32" s="81">
        <v>10.76</v>
      </c>
      <c r="I32" s="81">
        <v>18.59</v>
      </c>
      <c r="J32" s="81">
        <v>8.07</v>
      </c>
    </row>
    <row r="33" spans="1:10">
      <c r="A33" s="81" t="s">
        <v>388</v>
      </c>
      <c r="B33" s="81">
        <v>67.3</v>
      </c>
      <c r="C33" s="81" t="s">
        <v>3</v>
      </c>
      <c r="D33" s="81">
        <v>205.26</v>
      </c>
      <c r="E33" s="81">
        <v>1</v>
      </c>
      <c r="F33" s="81">
        <v>56.3</v>
      </c>
      <c r="G33" s="81">
        <v>11.16</v>
      </c>
      <c r="H33" s="81">
        <v>10.76</v>
      </c>
      <c r="I33" s="81">
        <v>18.59</v>
      </c>
      <c r="J33" s="81">
        <v>8.07</v>
      </c>
    </row>
    <row r="34" spans="1:10">
      <c r="A34" s="81" t="s">
        <v>389</v>
      </c>
      <c r="B34" s="81">
        <v>113.45</v>
      </c>
      <c r="C34" s="81" t="s">
        <v>3</v>
      </c>
      <c r="D34" s="81">
        <v>346.02</v>
      </c>
      <c r="E34" s="81">
        <v>1</v>
      </c>
      <c r="F34" s="81">
        <v>84.45</v>
      </c>
      <c r="G34" s="81">
        <v>16.73</v>
      </c>
      <c r="H34" s="81">
        <v>10.76</v>
      </c>
      <c r="I34" s="81">
        <v>18.59</v>
      </c>
      <c r="J34" s="81">
        <v>8.07</v>
      </c>
    </row>
    <row r="35" spans="1:10">
      <c r="A35" s="81" t="s">
        <v>390</v>
      </c>
      <c r="B35" s="81">
        <v>67.3</v>
      </c>
      <c r="C35" s="81" t="s">
        <v>3</v>
      </c>
      <c r="D35" s="81">
        <v>205.26</v>
      </c>
      <c r="E35" s="81">
        <v>1</v>
      </c>
      <c r="F35" s="81">
        <v>56.3</v>
      </c>
      <c r="G35" s="81">
        <v>11.16</v>
      </c>
      <c r="H35" s="81">
        <v>10.76</v>
      </c>
      <c r="I35" s="81">
        <v>18.59</v>
      </c>
      <c r="J35" s="81">
        <v>8.07</v>
      </c>
    </row>
    <row r="36" spans="1:10">
      <c r="A36" s="81" t="s">
        <v>391</v>
      </c>
      <c r="B36" s="81">
        <v>567.98</v>
      </c>
      <c r="C36" s="81" t="s">
        <v>67</v>
      </c>
      <c r="D36" s="81">
        <v>720.19</v>
      </c>
      <c r="E36" s="81">
        <v>1</v>
      </c>
      <c r="F36" s="81">
        <v>0</v>
      </c>
      <c r="G36" s="81">
        <v>0</v>
      </c>
      <c r="H36" s="81">
        <v>0</v>
      </c>
      <c r="I36" s="81"/>
      <c r="J36" s="81">
        <v>0</v>
      </c>
    </row>
    <row r="37" spans="1:10">
      <c r="A37" s="81" t="s">
        <v>251</v>
      </c>
      <c r="B37" s="81">
        <v>1079.1300000000001</v>
      </c>
      <c r="C37" s="81"/>
      <c r="D37" s="81">
        <v>2279.2199999999998</v>
      </c>
      <c r="E37" s="81"/>
      <c r="F37" s="81">
        <v>281.51</v>
      </c>
      <c r="G37" s="81">
        <v>59.68</v>
      </c>
      <c r="H37" s="81">
        <v>5.0967000000000002</v>
      </c>
      <c r="I37" s="81">
        <v>39.24</v>
      </c>
      <c r="J37" s="81">
        <v>3.8224999999999998</v>
      </c>
    </row>
    <row r="38" spans="1:10">
      <c r="A38" s="81" t="s">
        <v>392</v>
      </c>
      <c r="B38" s="81">
        <v>511.16</v>
      </c>
      <c r="C38" s="81"/>
      <c r="D38" s="81">
        <v>1559.03</v>
      </c>
      <c r="E38" s="81"/>
      <c r="F38" s="81">
        <v>281.51</v>
      </c>
      <c r="G38" s="81">
        <v>59.68</v>
      </c>
      <c r="H38" s="81">
        <v>10.76</v>
      </c>
      <c r="I38" s="81">
        <v>18.59</v>
      </c>
      <c r="J38" s="81">
        <v>8.07</v>
      </c>
    </row>
    <row r="39" spans="1:10">
      <c r="A39" s="81" t="s">
        <v>393</v>
      </c>
      <c r="B39" s="81">
        <v>567.98</v>
      </c>
      <c r="C39" s="81"/>
      <c r="D39" s="81">
        <v>720.19</v>
      </c>
      <c r="E39" s="81"/>
      <c r="F39" s="81">
        <v>0</v>
      </c>
      <c r="G39" s="81">
        <v>0</v>
      </c>
      <c r="H39" s="81">
        <v>0</v>
      </c>
      <c r="I39" s="81"/>
      <c r="J39" s="81">
        <v>0</v>
      </c>
    </row>
    <row r="41" spans="1:10">
      <c r="A41" s="77"/>
      <c r="B41" s="81" t="s">
        <v>52</v>
      </c>
      <c r="C41" s="81" t="s">
        <v>304</v>
      </c>
      <c r="D41" s="81" t="s">
        <v>357</v>
      </c>
      <c r="E41" s="81" t="s">
        <v>358</v>
      </c>
      <c r="F41" s="81" t="s">
        <v>359</v>
      </c>
      <c r="G41" s="81" t="s">
        <v>360</v>
      </c>
      <c r="H41" s="81" t="s">
        <v>361</v>
      </c>
      <c r="I41" s="81" t="s">
        <v>305</v>
      </c>
    </row>
    <row r="42" spans="1:10">
      <c r="A42" s="81" t="s">
        <v>306</v>
      </c>
      <c r="B42" s="81" t="s">
        <v>307</v>
      </c>
      <c r="C42" s="81">
        <v>0.3</v>
      </c>
      <c r="D42" s="81">
        <v>1.8620000000000001</v>
      </c>
      <c r="E42" s="81">
        <v>3.4</v>
      </c>
      <c r="F42" s="81">
        <v>149.66</v>
      </c>
      <c r="G42" s="81">
        <v>270</v>
      </c>
      <c r="H42" s="81">
        <v>180</v>
      </c>
      <c r="I42" s="81"/>
    </row>
    <row r="43" spans="1:10">
      <c r="A43" s="81" t="s">
        <v>308</v>
      </c>
      <c r="B43" s="81" t="s">
        <v>309</v>
      </c>
      <c r="C43" s="81">
        <v>0.08</v>
      </c>
      <c r="D43" s="81">
        <v>0.85599999999999998</v>
      </c>
      <c r="E43" s="81">
        <v>0.98</v>
      </c>
      <c r="F43" s="81">
        <v>84.45</v>
      </c>
      <c r="G43" s="81">
        <v>180</v>
      </c>
      <c r="H43" s="81">
        <v>90</v>
      </c>
      <c r="I43" s="81" t="s">
        <v>310</v>
      </c>
    </row>
    <row r="44" spans="1:10">
      <c r="A44" s="81" t="s">
        <v>311</v>
      </c>
      <c r="B44" s="81" t="s">
        <v>307</v>
      </c>
      <c r="C44" s="81">
        <v>0.3</v>
      </c>
      <c r="D44" s="81">
        <v>1.8620000000000001</v>
      </c>
      <c r="E44" s="81">
        <v>3.4</v>
      </c>
      <c r="F44" s="81">
        <v>113.45</v>
      </c>
      <c r="G44" s="81">
        <v>135</v>
      </c>
      <c r="H44" s="81">
        <v>180</v>
      </c>
      <c r="I44" s="81"/>
    </row>
    <row r="45" spans="1:10">
      <c r="A45" s="81" t="s">
        <v>312</v>
      </c>
      <c r="B45" s="81" t="s">
        <v>309</v>
      </c>
      <c r="C45" s="81">
        <v>0.08</v>
      </c>
      <c r="D45" s="81">
        <v>0.85599999999999998</v>
      </c>
      <c r="E45" s="81">
        <v>0.98</v>
      </c>
      <c r="F45" s="81">
        <v>56.3</v>
      </c>
      <c r="G45" s="81">
        <v>90</v>
      </c>
      <c r="H45" s="81">
        <v>90</v>
      </c>
      <c r="I45" s="81" t="s">
        <v>313</v>
      </c>
    </row>
    <row r="46" spans="1:10">
      <c r="A46" s="81" t="s">
        <v>314</v>
      </c>
      <c r="B46" s="81" t="s">
        <v>307</v>
      </c>
      <c r="C46" s="81">
        <v>0.3</v>
      </c>
      <c r="D46" s="81">
        <v>1.8620000000000001</v>
      </c>
      <c r="E46" s="81">
        <v>3.4</v>
      </c>
      <c r="F46" s="81">
        <v>67.3</v>
      </c>
      <c r="G46" s="81">
        <v>270</v>
      </c>
      <c r="H46" s="81">
        <v>180</v>
      </c>
      <c r="I46" s="81"/>
    </row>
    <row r="47" spans="1:10">
      <c r="A47" s="81" t="s">
        <v>315</v>
      </c>
      <c r="B47" s="81" t="s">
        <v>309</v>
      </c>
      <c r="C47" s="81">
        <v>0.08</v>
      </c>
      <c r="D47" s="81">
        <v>0.85599999999999998</v>
      </c>
      <c r="E47" s="81">
        <v>0.98</v>
      </c>
      <c r="F47" s="81">
        <v>84.45</v>
      </c>
      <c r="G47" s="81">
        <v>0</v>
      </c>
      <c r="H47" s="81">
        <v>90</v>
      </c>
      <c r="I47" s="81" t="s">
        <v>316</v>
      </c>
    </row>
    <row r="48" spans="1:10">
      <c r="A48" s="81" t="s">
        <v>317</v>
      </c>
      <c r="B48" s="81" t="s">
        <v>307</v>
      </c>
      <c r="C48" s="81">
        <v>0.3</v>
      </c>
      <c r="D48" s="81">
        <v>1.8620000000000001</v>
      </c>
      <c r="E48" s="81">
        <v>3.4</v>
      </c>
      <c r="F48" s="81">
        <v>113.45</v>
      </c>
      <c r="G48" s="81">
        <v>180</v>
      </c>
      <c r="H48" s="81">
        <v>180</v>
      </c>
      <c r="I48" s="81"/>
    </row>
    <row r="49" spans="1:11">
      <c r="A49" s="81" t="s">
        <v>318</v>
      </c>
      <c r="B49" s="81" t="s">
        <v>309</v>
      </c>
      <c r="C49" s="81">
        <v>0.08</v>
      </c>
      <c r="D49" s="81">
        <v>0.85599999999999998</v>
      </c>
      <c r="E49" s="81">
        <v>0.98</v>
      </c>
      <c r="F49" s="81">
        <v>56.3</v>
      </c>
      <c r="G49" s="81">
        <v>270</v>
      </c>
      <c r="H49" s="81">
        <v>90</v>
      </c>
      <c r="I49" s="81" t="s">
        <v>319</v>
      </c>
    </row>
    <row r="50" spans="1:11">
      <c r="A50" s="81" t="s">
        <v>320</v>
      </c>
      <c r="B50" s="81" t="s">
        <v>307</v>
      </c>
      <c r="C50" s="81">
        <v>0.3</v>
      </c>
      <c r="D50" s="81">
        <v>1.8620000000000001</v>
      </c>
      <c r="E50" s="81">
        <v>3.4</v>
      </c>
      <c r="F50" s="81">
        <v>67.3</v>
      </c>
      <c r="G50" s="81">
        <v>90</v>
      </c>
      <c r="H50" s="81">
        <v>180</v>
      </c>
      <c r="I50" s="81"/>
    </row>
    <row r="51" spans="1:11">
      <c r="A51" s="81" t="s">
        <v>321</v>
      </c>
      <c r="B51" s="81" t="s">
        <v>322</v>
      </c>
      <c r="C51" s="81">
        <v>0.3</v>
      </c>
      <c r="D51" s="81">
        <v>0.60799999999999998</v>
      </c>
      <c r="E51" s="81">
        <v>0.71</v>
      </c>
      <c r="F51" s="81">
        <v>11.44</v>
      </c>
      <c r="G51" s="81">
        <v>270</v>
      </c>
      <c r="H51" s="81">
        <v>180</v>
      </c>
      <c r="I51" s="81"/>
    </row>
    <row r="52" spans="1:11">
      <c r="A52" s="81" t="s">
        <v>323</v>
      </c>
      <c r="B52" s="81" t="s">
        <v>322</v>
      </c>
      <c r="C52" s="81">
        <v>0.3</v>
      </c>
      <c r="D52" s="81">
        <v>0.60799999999999998</v>
      </c>
      <c r="E52" s="81">
        <v>0.71</v>
      </c>
      <c r="F52" s="81">
        <v>16.97</v>
      </c>
      <c r="G52" s="81">
        <v>225</v>
      </c>
      <c r="H52" s="81">
        <v>180</v>
      </c>
      <c r="I52" s="81"/>
    </row>
    <row r="53" spans="1:11">
      <c r="A53" s="81" t="s">
        <v>324</v>
      </c>
      <c r="B53" s="81" t="s">
        <v>322</v>
      </c>
      <c r="C53" s="81">
        <v>0.3</v>
      </c>
      <c r="D53" s="81">
        <v>0.60799999999999998</v>
      </c>
      <c r="E53" s="81">
        <v>0.71</v>
      </c>
      <c r="F53" s="81">
        <v>11.44</v>
      </c>
      <c r="G53" s="81">
        <v>45</v>
      </c>
      <c r="H53" s="81">
        <v>180</v>
      </c>
      <c r="I53" s="81"/>
    </row>
    <row r="54" spans="1:11">
      <c r="A54" s="81" t="s">
        <v>325</v>
      </c>
      <c r="B54" s="81" t="s">
        <v>322</v>
      </c>
      <c r="C54" s="81">
        <v>0.3</v>
      </c>
      <c r="D54" s="81">
        <v>0.60799999999999998</v>
      </c>
      <c r="E54" s="81">
        <v>0.71</v>
      </c>
      <c r="F54" s="81">
        <v>16.97</v>
      </c>
      <c r="G54" s="81">
        <v>315</v>
      </c>
      <c r="H54" s="81">
        <v>180</v>
      </c>
      <c r="I54" s="81"/>
    </row>
    <row r="55" spans="1:11">
      <c r="A55" s="81" t="s">
        <v>326</v>
      </c>
      <c r="B55" s="81" t="s">
        <v>327</v>
      </c>
      <c r="C55" s="81">
        <v>0.22</v>
      </c>
      <c r="D55" s="81">
        <v>0.19400000000000001</v>
      </c>
      <c r="E55" s="81">
        <v>0.2</v>
      </c>
      <c r="F55" s="81">
        <v>197.51</v>
      </c>
      <c r="G55" s="81">
        <v>0</v>
      </c>
      <c r="H55" s="81">
        <v>18.45</v>
      </c>
      <c r="I55" s="81"/>
    </row>
    <row r="56" spans="1:11">
      <c r="A56" s="81" t="s">
        <v>328</v>
      </c>
      <c r="B56" s="81" t="s">
        <v>327</v>
      </c>
      <c r="C56" s="81">
        <v>0.22</v>
      </c>
      <c r="D56" s="81">
        <v>0.19400000000000001</v>
      </c>
      <c r="E56" s="81">
        <v>0.2</v>
      </c>
      <c r="F56" s="81">
        <v>101.87</v>
      </c>
      <c r="G56" s="81">
        <v>270</v>
      </c>
      <c r="H56" s="81">
        <v>18.45</v>
      </c>
      <c r="I56" s="81"/>
    </row>
    <row r="57" spans="1:11">
      <c r="A57" s="81" t="s">
        <v>329</v>
      </c>
      <c r="B57" s="81" t="s">
        <v>327</v>
      </c>
      <c r="C57" s="81">
        <v>0.22</v>
      </c>
      <c r="D57" s="81">
        <v>0.19400000000000001</v>
      </c>
      <c r="E57" s="81">
        <v>0.2</v>
      </c>
      <c r="F57" s="81">
        <v>101.87</v>
      </c>
      <c r="G57" s="81">
        <v>90</v>
      </c>
      <c r="H57" s="81">
        <v>18.45</v>
      </c>
      <c r="I57" s="81"/>
    </row>
    <row r="58" spans="1:11">
      <c r="A58" s="81" t="s">
        <v>330</v>
      </c>
      <c r="B58" s="81" t="s">
        <v>327</v>
      </c>
      <c r="C58" s="81">
        <v>0.22</v>
      </c>
      <c r="D58" s="81">
        <v>0.19400000000000001</v>
      </c>
      <c r="E58" s="81">
        <v>0.2</v>
      </c>
      <c r="F58" s="81">
        <v>197.51</v>
      </c>
      <c r="G58" s="81">
        <v>180</v>
      </c>
      <c r="H58" s="81">
        <v>18.45</v>
      </c>
      <c r="I58" s="81"/>
    </row>
    <row r="60" spans="1:11">
      <c r="A60" s="77"/>
      <c r="B60" s="81" t="s">
        <v>52</v>
      </c>
      <c r="C60" s="81" t="s">
        <v>394</v>
      </c>
      <c r="D60" s="81" t="s">
        <v>395</v>
      </c>
      <c r="E60" s="81" t="s">
        <v>396</v>
      </c>
      <c r="F60" s="81" t="s">
        <v>46</v>
      </c>
      <c r="G60" s="81" t="s">
        <v>397</v>
      </c>
      <c r="H60" s="81" t="s">
        <v>398</v>
      </c>
      <c r="I60" s="81" t="s">
        <v>399</v>
      </c>
      <c r="J60" s="81" t="s">
        <v>360</v>
      </c>
      <c r="K60" s="81" t="s">
        <v>305</v>
      </c>
    </row>
    <row r="61" spans="1:11">
      <c r="A61" s="81" t="s">
        <v>400</v>
      </c>
      <c r="B61" s="81" t="s">
        <v>401</v>
      </c>
      <c r="C61" s="81">
        <v>2.79</v>
      </c>
      <c r="D61" s="81">
        <v>2.79</v>
      </c>
      <c r="E61" s="81">
        <v>6.49</v>
      </c>
      <c r="F61" s="81">
        <v>0.61</v>
      </c>
      <c r="G61" s="81">
        <v>0.61</v>
      </c>
      <c r="H61" s="81" t="s">
        <v>67</v>
      </c>
      <c r="I61" s="81" t="s">
        <v>308</v>
      </c>
      <c r="J61" s="81">
        <v>180</v>
      </c>
      <c r="K61" s="81" t="s">
        <v>310</v>
      </c>
    </row>
    <row r="62" spans="1:11">
      <c r="A62" s="81" t="s">
        <v>402</v>
      </c>
      <c r="B62" s="81" t="s">
        <v>401</v>
      </c>
      <c r="C62" s="81">
        <v>2.79</v>
      </c>
      <c r="D62" s="81">
        <v>2.79</v>
      </c>
      <c r="E62" s="81">
        <v>6.49</v>
      </c>
      <c r="F62" s="81">
        <v>0.61</v>
      </c>
      <c r="G62" s="81">
        <v>0.61</v>
      </c>
      <c r="H62" s="81" t="s">
        <v>67</v>
      </c>
      <c r="I62" s="81" t="s">
        <v>308</v>
      </c>
      <c r="J62" s="81">
        <v>180</v>
      </c>
      <c r="K62" s="81" t="s">
        <v>310</v>
      </c>
    </row>
    <row r="63" spans="1:11">
      <c r="A63" s="81" t="s">
        <v>403</v>
      </c>
      <c r="B63" s="81" t="s">
        <v>401</v>
      </c>
      <c r="C63" s="81">
        <v>2.79</v>
      </c>
      <c r="D63" s="81">
        <v>2.79</v>
      </c>
      <c r="E63" s="81">
        <v>6.49</v>
      </c>
      <c r="F63" s="81">
        <v>0.61</v>
      </c>
      <c r="G63" s="81">
        <v>0.61</v>
      </c>
      <c r="H63" s="81" t="s">
        <v>67</v>
      </c>
      <c r="I63" s="81" t="s">
        <v>308</v>
      </c>
      <c r="J63" s="81">
        <v>180</v>
      </c>
      <c r="K63" s="81" t="s">
        <v>310</v>
      </c>
    </row>
    <row r="64" spans="1:11">
      <c r="A64" s="81" t="s">
        <v>404</v>
      </c>
      <c r="B64" s="81" t="s">
        <v>401</v>
      </c>
      <c r="C64" s="81">
        <v>2.79</v>
      </c>
      <c r="D64" s="81">
        <v>2.79</v>
      </c>
      <c r="E64" s="81">
        <v>6.49</v>
      </c>
      <c r="F64" s="81">
        <v>0.61</v>
      </c>
      <c r="G64" s="81">
        <v>0.61</v>
      </c>
      <c r="H64" s="81" t="s">
        <v>67</v>
      </c>
      <c r="I64" s="81" t="s">
        <v>308</v>
      </c>
      <c r="J64" s="81">
        <v>180</v>
      </c>
      <c r="K64" s="81" t="s">
        <v>310</v>
      </c>
    </row>
    <row r="65" spans="1:11">
      <c r="A65" s="81" t="s">
        <v>405</v>
      </c>
      <c r="B65" s="81" t="s">
        <v>401</v>
      </c>
      <c r="C65" s="81">
        <v>2.79</v>
      </c>
      <c r="D65" s="81">
        <v>2.79</v>
      </c>
      <c r="E65" s="81">
        <v>6.49</v>
      </c>
      <c r="F65" s="81">
        <v>0.61</v>
      </c>
      <c r="G65" s="81">
        <v>0.61</v>
      </c>
      <c r="H65" s="81" t="s">
        <v>67</v>
      </c>
      <c r="I65" s="81" t="s">
        <v>308</v>
      </c>
      <c r="J65" s="81">
        <v>180</v>
      </c>
      <c r="K65" s="81" t="s">
        <v>310</v>
      </c>
    </row>
    <row r="66" spans="1:11">
      <c r="A66" s="81" t="s">
        <v>406</v>
      </c>
      <c r="B66" s="81" t="s">
        <v>401</v>
      </c>
      <c r="C66" s="81">
        <v>2.79</v>
      </c>
      <c r="D66" s="81">
        <v>2.79</v>
      </c>
      <c r="E66" s="81">
        <v>6.49</v>
      </c>
      <c r="F66" s="81">
        <v>0.61</v>
      </c>
      <c r="G66" s="81">
        <v>0.61</v>
      </c>
      <c r="H66" s="81" t="s">
        <v>67</v>
      </c>
      <c r="I66" s="81" t="s">
        <v>308</v>
      </c>
      <c r="J66" s="81">
        <v>180</v>
      </c>
      <c r="K66" s="81" t="s">
        <v>310</v>
      </c>
    </row>
    <row r="67" spans="1:11">
      <c r="A67" s="81" t="s">
        <v>407</v>
      </c>
      <c r="B67" s="81" t="s">
        <v>401</v>
      </c>
      <c r="C67" s="81">
        <v>3.91</v>
      </c>
      <c r="D67" s="81">
        <v>3.91</v>
      </c>
      <c r="E67" s="81">
        <v>6.49</v>
      </c>
      <c r="F67" s="81">
        <v>0.61</v>
      </c>
      <c r="G67" s="81">
        <v>0.61</v>
      </c>
      <c r="H67" s="81" t="s">
        <v>67</v>
      </c>
      <c r="I67" s="81" t="s">
        <v>308</v>
      </c>
      <c r="J67" s="81">
        <v>180</v>
      </c>
      <c r="K67" s="81" t="s">
        <v>310</v>
      </c>
    </row>
    <row r="68" spans="1:11">
      <c r="A68" s="81" t="s">
        <v>408</v>
      </c>
      <c r="B68" s="81" t="s">
        <v>409</v>
      </c>
      <c r="C68" s="81">
        <v>2.79</v>
      </c>
      <c r="D68" s="81">
        <v>2.79</v>
      </c>
      <c r="E68" s="81">
        <v>6.49</v>
      </c>
      <c r="F68" s="81">
        <v>0.61</v>
      </c>
      <c r="G68" s="81">
        <v>0.61</v>
      </c>
      <c r="H68" s="81" t="s">
        <v>67</v>
      </c>
      <c r="I68" s="81" t="s">
        <v>312</v>
      </c>
      <c r="J68" s="81">
        <v>90</v>
      </c>
      <c r="K68" s="81" t="s">
        <v>313</v>
      </c>
    </row>
    <row r="69" spans="1:11">
      <c r="A69" s="81" t="s">
        <v>410</v>
      </c>
      <c r="B69" s="81" t="s">
        <v>409</v>
      </c>
      <c r="C69" s="81">
        <v>2.79</v>
      </c>
      <c r="D69" s="81">
        <v>2.79</v>
      </c>
      <c r="E69" s="81">
        <v>6.49</v>
      </c>
      <c r="F69" s="81">
        <v>0.61</v>
      </c>
      <c r="G69" s="81">
        <v>0.61</v>
      </c>
      <c r="H69" s="81" t="s">
        <v>67</v>
      </c>
      <c r="I69" s="81" t="s">
        <v>312</v>
      </c>
      <c r="J69" s="81">
        <v>90</v>
      </c>
      <c r="K69" s="81" t="s">
        <v>313</v>
      </c>
    </row>
    <row r="70" spans="1:11">
      <c r="A70" s="81" t="s">
        <v>411</v>
      </c>
      <c r="B70" s="81" t="s">
        <v>409</v>
      </c>
      <c r="C70" s="81">
        <v>2.79</v>
      </c>
      <c r="D70" s="81">
        <v>2.79</v>
      </c>
      <c r="E70" s="81">
        <v>6.49</v>
      </c>
      <c r="F70" s="81">
        <v>0.61</v>
      </c>
      <c r="G70" s="81">
        <v>0.61</v>
      </c>
      <c r="H70" s="81" t="s">
        <v>67</v>
      </c>
      <c r="I70" s="81" t="s">
        <v>312</v>
      </c>
      <c r="J70" s="81">
        <v>90</v>
      </c>
      <c r="K70" s="81" t="s">
        <v>313</v>
      </c>
    </row>
    <row r="71" spans="1:11">
      <c r="A71" s="81" t="s">
        <v>412</v>
      </c>
      <c r="B71" s="81" t="s">
        <v>409</v>
      </c>
      <c r="C71" s="81">
        <v>2.79</v>
      </c>
      <c r="D71" s="81">
        <v>2.79</v>
      </c>
      <c r="E71" s="81">
        <v>6.49</v>
      </c>
      <c r="F71" s="81">
        <v>0.61</v>
      </c>
      <c r="G71" s="81">
        <v>0.61</v>
      </c>
      <c r="H71" s="81" t="s">
        <v>67</v>
      </c>
      <c r="I71" s="81" t="s">
        <v>312</v>
      </c>
      <c r="J71" s="81">
        <v>90</v>
      </c>
      <c r="K71" s="81" t="s">
        <v>313</v>
      </c>
    </row>
    <row r="72" spans="1:11">
      <c r="A72" s="81" t="s">
        <v>413</v>
      </c>
      <c r="B72" s="81" t="s">
        <v>414</v>
      </c>
      <c r="C72" s="81">
        <v>2.79</v>
      </c>
      <c r="D72" s="81">
        <v>2.79</v>
      </c>
      <c r="E72" s="81">
        <v>6.49</v>
      </c>
      <c r="F72" s="81">
        <v>0.82</v>
      </c>
      <c r="G72" s="81">
        <v>0.82</v>
      </c>
      <c r="H72" s="81" t="s">
        <v>67</v>
      </c>
      <c r="I72" s="81" t="s">
        <v>315</v>
      </c>
      <c r="J72" s="81">
        <v>0</v>
      </c>
      <c r="K72" s="81" t="s">
        <v>316</v>
      </c>
    </row>
    <row r="73" spans="1:11">
      <c r="A73" s="81" t="s">
        <v>415</v>
      </c>
      <c r="B73" s="81" t="s">
        <v>414</v>
      </c>
      <c r="C73" s="81">
        <v>2.79</v>
      </c>
      <c r="D73" s="81">
        <v>2.79</v>
      </c>
      <c r="E73" s="81">
        <v>6.49</v>
      </c>
      <c r="F73" s="81">
        <v>0.82</v>
      </c>
      <c r="G73" s="81">
        <v>0.82</v>
      </c>
      <c r="H73" s="81" t="s">
        <v>67</v>
      </c>
      <c r="I73" s="81" t="s">
        <v>315</v>
      </c>
      <c r="J73" s="81">
        <v>0</v>
      </c>
      <c r="K73" s="81" t="s">
        <v>316</v>
      </c>
    </row>
    <row r="74" spans="1:11">
      <c r="A74" s="81" t="s">
        <v>416</v>
      </c>
      <c r="B74" s="81" t="s">
        <v>414</v>
      </c>
      <c r="C74" s="81">
        <v>2.79</v>
      </c>
      <c r="D74" s="81">
        <v>2.79</v>
      </c>
      <c r="E74" s="81">
        <v>6.49</v>
      </c>
      <c r="F74" s="81">
        <v>0.82</v>
      </c>
      <c r="G74" s="81">
        <v>0.82</v>
      </c>
      <c r="H74" s="81" t="s">
        <v>67</v>
      </c>
      <c r="I74" s="81" t="s">
        <v>315</v>
      </c>
      <c r="J74" s="81">
        <v>0</v>
      </c>
      <c r="K74" s="81" t="s">
        <v>316</v>
      </c>
    </row>
    <row r="75" spans="1:11">
      <c r="A75" s="81" t="s">
        <v>417</v>
      </c>
      <c r="B75" s="81" t="s">
        <v>414</v>
      </c>
      <c r="C75" s="81">
        <v>2.79</v>
      </c>
      <c r="D75" s="81">
        <v>2.79</v>
      </c>
      <c r="E75" s="81">
        <v>6.49</v>
      </c>
      <c r="F75" s="81">
        <v>0.82</v>
      </c>
      <c r="G75" s="81">
        <v>0.82</v>
      </c>
      <c r="H75" s="81" t="s">
        <v>67</v>
      </c>
      <c r="I75" s="81" t="s">
        <v>315</v>
      </c>
      <c r="J75" s="81">
        <v>0</v>
      </c>
      <c r="K75" s="81" t="s">
        <v>316</v>
      </c>
    </row>
    <row r="76" spans="1:11">
      <c r="A76" s="81" t="s">
        <v>418</v>
      </c>
      <c r="B76" s="81" t="s">
        <v>414</v>
      </c>
      <c r="C76" s="81">
        <v>2.79</v>
      </c>
      <c r="D76" s="81">
        <v>2.79</v>
      </c>
      <c r="E76" s="81">
        <v>6.49</v>
      </c>
      <c r="F76" s="81">
        <v>0.82</v>
      </c>
      <c r="G76" s="81">
        <v>0.82</v>
      </c>
      <c r="H76" s="81" t="s">
        <v>67</v>
      </c>
      <c r="I76" s="81" t="s">
        <v>315</v>
      </c>
      <c r="J76" s="81">
        <v>0</v>
      </c>
      <c r="K76" s="81" t="s">
        <v>316</v>
      </c>
    </row>
    <row r="77" spans="1:11">
      <c r="A77" s="81" t="s">
        <v>419</v>
      </c>
      <c r="B77" s="81" t="s">
        <v>414</v>
      </c>
      <c r="C77" s="81">
        <v>2.79</v>
      </c>
      <c r="D77" s="81">
        <v>2.79</v>
      </c>
      <c r="E77" s="81">
        <v>6.49</v>
      </c>
      <c r="F77" s="81">
        <v>0.82</v>
      </c>
      <c r="G77" s="81">
        <v>0.82</v>
      </c>
      <c r="H77" s="81" t="s">
        <v>67</v>
      </c>
      <c r="I77" s="81" t="s">
        <v>315</v>
      </c>
      <c r="J77" s="81">
        <v>0</v>
      </c>
      <c r="K77" s="81" t="s">
        <v>316</v>
      </c>
    </row>
    <row r="78" spans="1:11">
      <c r="A78" s="81" t="s">
        <v>420</v>
      </c>
      <c r="B78" s="81" t="s">
        <v>421</v>
      </c>
      <c r="C78" s="81">
        <v>2.79</v>
      </c>
      <c r="D78" s="81">
        <v>2.79</v>
      </c>
      <c r="E78" s="81">
        <v>6.49</v>
      </c>
      <c r="F78" s="81">
        <v>0.61</v>
      </c>
      <c r="G78" s="81">
        <v>0.61</v>
      </c>
      <c r="H78" s="81" t="s">
        <v>67</v>
      </c>
      <c r="I78" s="81" t="s">
        <v>318</v>
      </c>
      <c r="J78" s="81">
        <v>270</v>
      </c>
      <c r="K78" s="81" t="s">
        <v>319</v>
      </c>
    </row>
    <row r="79" spans="1:11">
      <c r="A79" s="81" t="s">
        <v>422</v>
      </c>
      <c r="B79" s="81" t="s">
        <v>421</v>
      </c>
      <c r="C79" s="81">
        <v>2.79</v>
      </c>
      <c r="D79" s="81">
        <v>2.79</v>
      </c>
      <c r="E79" s="81">
        <v>6.49</v>
      </c>
      <c r="F79" s="81">
        <v>0.61</v>
      </c>
      <c r="G79" s="81">
        <v>0.61</v>
      </c>
      <c r="H79" s="81" t="s">
        <v>67</v>
      </c>
      <c r="I79" s="81" t="s">
        <v>318</v>
      </c>
      <c r="J79" s="81">
        <v>270</v>
      </c>
      <c r="K79" s="81" t="s">
        <v>319</v>
      </c>
    </row>
    <row r="80" spans="1:11">
      <c r="A80" s="81" t="s">
        <v>423</v>
      </c>
      <c r="B80" s="81" t="s">
        <v>421</v>
      </c>
      <c r="C80" s="81">
        <v>2.79</v>
      </c>
      <c r="D80" s="81">
        <v>2.79</v>
      </c>
      <c r="E80" s="81">
        <v>6.49</v>
      </c>
      <c r="F80" s="81">
        <v>0.61</v>
      </c>
      <c r="G80" s="81">
        <v>0.61</v>
      </c>
      <c r="H80" s="81" t="s">
        <v>67</v>
      </c>
      <c r="I80" s="81" t="s">
        <v>318</v>
      </c>
      <c r="J80" s="81">
        <v>270</v>
      </c>
      <c r="K80" s="81" t="s">
        <v>319</v>
      </c>
    </row>
    <row r="81" spans="1:11">
      <c r="A81" s="81" t="s">
        <v>424</v>
      </c>
      <c r="B81" s="81" t="s">
        <v>421</v>
      </c>
      <c r="C81" s="81">
        <v>2.79</v>
      </c>
      <c r="D81" s="81">
        <v>2.79</v>
      </c>
      <c r="E81" s="81">
        <v>6.49</v>
      </c>
      <c r="F81" s="81">
        <v>0.61</v>
      </c>
      <c r="G81" s="81">
        <v>0.61</v>
      </c>
      <c r="H81" s="81" t="s">
        <v>67</v>
      </c>
      <c r="I81" s="81" t="s">
        <v>318</v>
      </c>
      <c r="J81" s="81">
        <v>270</v>
      </c>
      <c r="K81" s="81" t="s">
        <v>319</v>
      </c>
    </row>
    <row r="82" spans="1:11">
      <c r="A82" s="81" t="s">
        <v>425</v>
      </c>
      <c r="B82" s="81"/>
      <c r="C82" s="81"/>
      <c r="D82" s="81">
        <v>59.68</v>
      </c>
      <c r="E82" s="81">
        <v>6.49</v>
      </c>
      <c r="F82" s="81">
        <v>0.66900000000000004</v>
      </c>
      <c r="G82" s="81">
        <v>0.66800000000000004</v>
      </c>
      <c r="H82" s="81"/>
      <c r="I82" s="81"/>
      <c r="J82" s="81"/>
      <c r="K82" s="81"/>
    </row>
    <row r="83" spans="1:11">
      <c r="A83" s="81" t="s">
        <v>426</v>
      </c>
      <c r="B83" s="81"/>
      <c r="C83" s="81"/>
      <c r="D83" s="81">
        <v>16.73</v>
      </c>
      <c r="E83" s="81">
        <v>6.49</v>
      </c>
      <c r="F83" s="81">
        <v>0.82</v>
      </c>
      <c r="G83" s="81">
        <v>0.82</v>
      </c>
      <c r="H83" s="81"/>
      <c r="I83" s="81"/>
      <c r="J83" s="81"/>
      <c r="K83" s="81"/>
    </row>
    <row r="84" spans="1:11">
      <c r="A84" s="81" t="s">
        <v>427</v>
      </c>
      <c r="B84" s="81"/>
      <c r="C84" s="81"/>
      <c r="D84" s="81">
        <v>42.95</v>
      </c>
      <c r="E84" s="81">
        <v>6.49</v>
      </c>
      <c r="F84" s="81">
        <v>0.61</v>
      </c>
      <c r="G84" s="81">
        <v>0.61</v>
      </c>
      <c r="H84" s="81"/>
      <c r="I84" s="81"/>
      <c r="J84" s="81"/>
      <c r="K84" s="81"/>
    </row>
    <row r="86" spans="1:11">
      <c r="A86" s="77"/>
      <c r="B86" s="81" t="s">
        <v>118</v>
      </c>
      <c r="C86" s="81" t="s">
        <v>346</v>
      </c>
      <c r="D86" s="81" t="s">
        <v>362</v>
      </c>
    </row>
    <row r="87" spans="1:11">
      <c r="A87" s="81" t="s">
        <v>36</v>
      </c>
      <c r="B87" s="81"/>
      <c r="C87" s="81"/>
      <c r="D87" s="81"/>
    </row>
    <row r="89" spans="1:11">
      <c r="A89" s="77"/>
      <c r="B89" s="81" t="s">
        <v>118</v>
      </c>
      <c r="C89" s="81" t="s">
        <v>363</v>
      </c>
      <c r="D89" s="81" t="s">
        <v>364</v>
      </c>
      <c r="E89" s="81" t="s">
        <v>365</v>
      </c>
      <c r="F89" s="81" t="s">
        <v>366</v>
      </c>
      <c r="G89" s="81" t="s">
        <v>362</v>
      </c>
    </row>
    <row r="90" spans="1:11">
      <c r="A90" s="81" t="s">
        <v>331</v>
      </c>
      <c r="B90" s="81" t="s">
        <v>332</v>
      </c>
      <c r="C90" s="81">
        <v>4356.7700000000004</v>
      </c>
      <c r="D90" s="81">
        <v>3479.56</v>
      </c>
      <c r="E90" s="81">
        <v>877.21</v>
      </c>
      <c r="F90" s="81">
        <v>0.8</v>
      </c>
      <c r="G90" s="81">
        <v>4.07</v>
      </c>
    </row>
    <row r="91" spans="1:11">
      <c r="A91" s="81" t="s">
        <v>333</v>
      </c>
      <c r="B91" s="81" t="s">
        <v>332</v>
      </c>
      <c r="C91" s="81">
        <v>8639.41</v>
      </c>
      <c r="D91" s="81">
        <v>6899.91</v>
      </c>
      <c r="E91" s="81">
        <v>1739.5</v>
      </c>
      <c r="F91" s="81">
        <v>0.8</v>
      </c>
      <c r="G91" s="81">
        <v>4.0599999999999996</v>
      </c>
    </row>
    <row r="92" spans="1:11">
      <c r="A92" s="81" t="s">
        <v>334</v>
      </c>
      <c r="B92" s="81" t="s">
        <v>332</v>
      </c>
      <c r="C92" s="81">
        <v>4360.1899999999996</v>
      </c>
      <c r="D92" s="81">
        <v>3482.29</v>
      </c>
      <c r="E92" s="81">
        <v>877.9</v>
      </c>
      <c r="F92" s="81">
        <v>0.8</v>
      </c>
      <c r="G92" s="81">
        <v>4.0599999999999996</v>
      </c>
    </row>
    <row r="93" spans="1:11">
      <c r="A93" s="81" t="s">
        <v>335</v>
      </c>
      <c r="B93" s="81" t="s">
        <v>332</v>
      </c>
      <c r="C93" s="81">
        <v>3670.63</v>
      </c>
      <c r="D93" s="81">
        <v>2931.57</v>
      </c>
      <c r="E93" s="81">
        <v>739.06</v>
      </c>
      <c r="F93" s="81">
        <v>0.8</v>
      </c>
      <c r="G93" s="81">
        <v>4.08</v>
      </c>
    </row>
    <row r="94" spans="1:11">
      <c r="A94" s="81" t="s">
        <v>336</v>
      </c>
      <c r="B94" s="81" t="s">
        <v>332</v>
      </c>
      <c r="C94" s="81">
        <v>5543.05</v>
      </c>
      <c r="D94" s="81">
        <v>4426.99</v>
      </c>
      <c r="E94" s="81">
        <v>1116.06</v>
      </c>
      <c r="F94" s="81">
        <v>0.8</v>
      </c>
      <c r="G94" s="81">
        <v>4.04</v>
      </c>
    </row>
    <row r="96" spans="1:11">
      <c r="A96" s="77"/>
      <c r="B96" s="81" t="s">
        <v>118</v>
      </c>
      <c r="C96" s="81" t="s">
        <v>363</v>
      </c>
      <c r="D96" s="81" t="s">
        <v>362</v>
      </c>
    </row>
    <row r="97" spans="1:8">
      <c r="A97" s="81" t="s">
        <v>347</v>
      </c>
      <c r="B97" s="81" t="s">
        <v>367</v>
      </c>
      <c r="C97" s="81">
        <v>3514.21</v>
      </c>
      <c r="D97" s="81">
        <v>0.8</v>
      </c>
    </row>
    <row r="98" spans="1:8">
      <c r="A98" s="81" t="s">
        <v>348</v>
      </c>
      <c r="B98" s="81" t="s">
        <v>367</v>
      </c>
      <c r="C98" s="81">
        <v>4912.24</v>
      </c>
      <c r="D98" s="81">
        <v>0.8</v>
      </c>
    </row>
    <row r="99" spans="1:8">
      <c r="A99" s="81" t="s">
        <v>349</v>
      </c>
      <c r="B99" s="81" t="s">
        <v>367</v>
      </c>
      <c r="C99" s="81">
        <v>2595.44</v>
      </c>
      <c r="D99" s="81">
        <v>0.8</v>
      </c>
    </row>
    <row r="100" spans="1:8">
      <c r="A100" s="81" t="s">
        <v>350</v>
      </c>
      <c r="B100" s="81" t="s">
        <v>367</v>
      </c>
      <c r="C100" s="81">
        <v>2842.66</v>
      </c>
      <c r="D100" s="81">
        <v>0.8</v>
      </c>
    </row>
    <row r="101" spans="1:8">
      <c r="A101" s="81" t="s">
        <v>351</v>
      </c>
      <c r="B101" s="81" t="s">
        <v>367</v>
      </c>
      <c r="C101" s="81">
        <v>3088.13</v>
      </c>
      <c r="D101" s="81">
        <v>0.8</v>
      </c>
    </row>
    <row r="103" spans="1:8">
      <c r="A103" s="77"/>
      <c r="B103" s="81" t="s">
        <v>118</v>
      </c>
      <c r="C103" s="81" t="s">
        <v>368</v>
      </c>
      <c r="D103" s="81" t="s">
        <v>369</v>
      </c>
      <c r="E103" s="81" t="s">
        <v>370</v>
      </c>
      <c r="F103" s="81" t="s">
        <v>371</v>
      </c>
      <c r="G103" s="81" t="s">
        <v>337</v>
      </c>
      <c r="H103" s="81" t="s">
        <v>338</v>
      </c>
    </row>
    <row r="104" spans="1:8">
      <c r="A104" s="81" t="s">
        <v>339</v>
      </c>
      <c r="B104" s="81" t="s">
        <v>340</v>
      </c>
      <c r="C104" s="81">
        <v>0.54</v>
      </c>
      <c r="D104" s="81">
        <v>622</v>
      </c>
      <c r="E104" s="81">
        <v>0.26</v>
      </c>
      <c r="F104" s="81">
        <v>305.27999999999997</v>
      </c>
      <c r="G104" s="81">
        <v>1</v>
      </c>
      <c r="H104" s="81" t="s">
        <v>341</v>
      </c>
    </row>
    <row r="105" spans="1:8">
      <c r="A105" s="81" t="s">
        <v>342</v>
      </c>
      <c r="B105" s="81" t="s">
        <v>340</v>
      </c>
      <c r="C105" s="81">
        <v>0.54</v>
      </c>
      <c r="D105" s="81">
        <v>622</v>
      </c>
      <c r="E105" s="81">
        <v>0.52</v>
      </c>
      <c r="F105" s="81">
        <v>605.36</v>
      </c>
      <c r="G105" s="81">
        <v>1</v>
      </c>
      <c r="H105" s="81" t="s">
        <v>341</v>
      </c>
    </row>
    <row r="106" spans="1:8">
      <c r="A106" s="81" t="s">
        <v>343</v>
      </c>
      <c r="B106" s="81" t="s">
        <v>340</v>
      </c>
      <c r="C106" s="81">
        <v>0.54</v>
      </c>
      <c r="D106" s="81">
        <v>622</v>
      </c>
      <c r="E106" s="81">
        <v>0.26</v>
      </c>
      <c r="F106" s="81">
        <v>305.52</v>
      </c>
      <c r="G106" s="81">
        <v>1</v>
      </c>
      <c r="H106" s="81" t="s">
        <v>341</v>
      </c>
    </row>
    <row r="107" spans="1:8">
      <c r="A107" s="81" t="s">
        <v>344</v>
      </c>
      <c r="B107" s="81" t="s">
        <v>340</v>
      </c>
      <c r="C107" s="81">
        <v>0.54</v>
      </c>
      <c r="D107" s="81">
        <v>622</v>
      </c>
      <c r="E107" s="81">
        <v>0.22</v>
      </c>
      <c r="F107" s="81">
        <v>257.2</v>
      </c>
      <c r="G107" s="81">
        <v>1</v>
      </c>
      <c r="H107" s="81" t="s">
        <v>341</v>
      </c>
    </row>
    <row r="108" spans="1:8">
      <c r="A108" s="81" t="s">
        <v>345</v>
      </c>
      <c r="B108" s="81" t="s">
        <v>340</v>
      </c>
      <c r="C108" s="81">
        <v>0.54</v>
      </c>
      <c r="D108" s="81">
        <v>622</v>
      </c>
      <c r="E108" s="81">
        <v>0.33</v>
      </c>
      <c r="F108" s="81">
        <v>388.4</v>
      </c>
      <c r="G108" s="81">
        <v>1</v>
      </c>
      <c r="H108" s="81" t="s">
        <v>341</v>
      </c>
    </row>
    <row r="110" spans="1:8">
      <c r="A110" s="77"/>
      <c r="B110" s="81" t="s">
        <v>118</v>
      </c>
      <c r="C110" s="81" t="s">
        <v>428</v>
      </c>
      <c r="D110" s="81" t="s">
        <v>429</v>
      </c>
      <c r="E110" s="81" t="s">
        <v>430</v>
      </c>
      <c r="F110" s="81" t="s">
        <v>431</v>
      </c>
    </row>
    <row r="111" spans="1:8">
      <c r="A111" s="81" t="s">
        <v>432</v>
      </c>
      <c r="B111" s="81" t="s">
        <v>433</v>
      </c>
      <c r="C111" s="81" t="s">
        <v>434</v>
      </c>
      <c r="D111" s="81">
        <v>0</v>
      </c>
      <c r="E111" s="81">
        <v>0</v>
      </c>
      <c r="F111" s="81">
        <v>1</v>
      </c>
    </row>
    <row r="113" spans="1:8">
      <c r="A113" s="77"/>
      <c r="B113" s="81" t="s">
        <v>118</v>
      </c>
      <c r="C113" s="81" t="s">
        <v>435</v>
      </c>
      <c r="D113" s="81" t="s">
        <v>436</v>
      </c>
      <c r="E113" s="81" t="s">
        <v>437</v>
      </c>
      <c r="F113" s="81" t="s">
        <v>438</v>
      </c>
      <c r="G113" s="81" t="s">
        <v>439</v>
      </c>
    </row>
    <row r="114" spans="1:8">
      <c r="A114" s="81" t="s">
        <v>440</v>
      </c>
      <c r="B114" s="81" t="s">
        <v>441</v>
      </c>
      <c r="C114" s="81">
        <v>0.15</v>
      </c>
      <c r="D114" s="81">
        <v>845000</v>
      </c>
      <c r="E114" s="81">
        <v>0.8</v>
      </c>
      <c r="F114" s="81">
        <v>4.51</v>
      </c>
      <c r="G114" s="81">
        <v>0.57999999999999996</v>
      </c>
    </row>
    <row r="116" spans="1:8">
      <c r="A116" s="77"/>
      <c r="B116" s="81" t="s">
        <v>442</v>
      </c>
      <c r="C116" s="81" t="s">
        <v>443</v>
      </c>
      <c r="D116" s="81" t="s">
        <v>444</v>
      </c>
      <c r="E116" s="81" t="s">
        <v>445</v>
      </c>
      <c r="F116" s="81" t="s">
        <v>446</v>
      </c>
      <c r="G116" s="81" t="s">
        <v>447</v>
      </c>
      <c r="H116" s="81" t="s">
        <v>448</v>
      </c>
    </row>
    <row r="117" spans="1:8">
      <c r="A117" s="81" t="s">
        <v>449</v>
      </c>
      <c r="B117" s="81">
        <v>1815.5476000000001</v>
      </c>
      <c r="C117" s="81">
        <v>1.5784</v>
      </c>
      <c r="D117" s="81">
        <v>12.505599999999999</v>
      </c>
      <c r="E117" s="81">
        <v>0</v>
      </c>
      <c r="F117" s="81">
        <v>0</v>
      </c>
      <c r="G117" s="81">
        <v>75442.128500000006</v>
      </c>
      <c r="H117" s="81">
        <v>666.51819999999998</v>
      </c>
    </row>
    <row r="118" spans="1:8">
      <c r="A118" s="81" t="s">
        <v>450</v>
      </c>
      <c r="B118" s="81">
        <v>1414.308</v>
      </c>
      <c r="C118" s="81">
        <v>1.2212000000000001</v>
      </c>
      <c r="D118" s="81">
        <v>11.2477</v>
      </c>
      <c r="E118" s="81">
        <v>0</v>
      </c>
      <c r="F118" s="81">
        <v>0</v>
      </c>
      <c r="G118" s="81">
        <v>67860.177299999996</v>
      </c>
      <c r="H118" s="81">
        <v>523.81060000000002</v>
      </c>
    </row>
    <row r="119" spans="1:8">
      <c r="A119" s="81" t="s">
        <v>451</v>
      </c>
      <c r="B119" s="81">
        <v>1631.4735000000001</v>
      </c>
      <c r="C119" s="81">
        <v>1.4094</v>
      </c>
      <c r="D119" s="81">
        <v>12.8461</v>
      </c>
      <c r="E119" s="81">
        <v>0</v>
      </c>
      <c r="F119" s="81">
        <v>0</v>
      </c>
      <c r="G119" s="81">
        <v>77503.321500000005</v>
      </c>
      <c r="H119" s="81">
        <v>603.84860000000003</v>
      </c>
    </row>
    <row r="120" spans="1:8">
      <c r="A120" s="81" t="s">
        <v>452</v>
      </c>
      <c r="B120" s="81">
        <v>1413.6125</v>
      </c>
      <c r="C120" s="81">
        <v>1.218</v>
      </c>
      <c r="D120" s="81">
        <v>11.6976</v>
      </c>
      <c r="E120" s="81">
        <v>0</v>
      </c>
      <c r="F120" s="81">
        <v>0</v>
      </c>
      <c r="G120" s="81">
        <v>70576.259900000005</v>
      </c>
      <c r="H120" s="81">
        <v>524.9425</v>
      </c>
    </row>
    <row r="121" spans="1:8">
      <c r="A121" s="81" t="s">
        <v>288</v>
      </c>
      <c r="B121" s="81">
        <v>1423.1950999999999</v>
      </c>
      <c r="C121" s="81">
        <v>1.2232000000000001</v>
      </c>
      <c r="D121" s="81">
        <v>12.3254</v>
      </c>
      <c r="E121" s="81">
        <v>0</v>
      </c>
      <c r="F121" s="81">
        <v>0</v>
      </c>
      <c r="G121" s="81">
        <v>74366.502999999997</v>
      </c>
      <c r="H121" s="81">
        <v>530.17460000000005</v>
      </c>
    </row>
    <row r="122" spans="1:8">
      <c r="A122" s="81" t="s">
        <v>453</v>
      </c>
      <c r="B122" s="81">
        <v>1386.0411999999999</v>
      </c>
      <c r="C122" s="81">
        <v>1.1899</v>
      </c>
      <c r="D122" s="81">
        <v>12.245699999999999</v>
      </c>
      <c r="E122" s="81">
        <v>0</v>
      </c>
      <c r="F122" s="81">
        <v>0</v>
      </c>
      <c r="G122" s="81">
        <v>73886.414699999994</v>
      </c>
      <c r="H122" s="81">
        <v>517.07240000000002</v>
      </c>
    </row>
    <row r="123" spans="1:8">
      <c r="A123" s="81" t="s">
        <v>454</v>
      </c>
      <c r="B123" s="81">
        <v>1346.6621</v>
      </c>
      <c r="C123" s="81">
        <v>1.1554</v>
      </c>
      <c r="D123" s="81">
        <v>12.0296</v>
      </c>
      <c r="E123" s="81">
        <v>0</v>
      </c>
      <c r="F123" s="81">
        <v>0</v>
      </c>
      <c r="G123" s="81">
        <v>72582.782200000001</v>
      </c>
      <c r="H123" s="81">
        <v>502.78379999999999</v>
      </c>
    </row>
    <row r="124" spans="1:8">
      <c r="A124" s="81" t="s">
        <v>455</v>
      </c>
      <c r="B124" s="81">
        <v>1457.6747</v>
      </c>
      <c r="C124" s="81">
        <v>1.2505999999999999</v>
      </c>
      <c r="D124" s="81">
        <v>13.03</v>
      </c>
      <c r="E124" s="81">
        <v>0</v>
      </c>
      <c r="F124" s="81">
        <v>0</v>
      </c>
      <c r="G124" s="81">
        <v>78619.1636</v>
      </c>
      <c r="H124" s="81">
        <v>544.2577</v>
      </c>
    </row>
    <row r="125" spans="1:8">
      <c r="A125" s="81" t="s">
        <v>456</v>
      </c>
      <c r="B125" s="81">
        <v>1394.3144</v>
      </c>
      <c r="C125" s="81">
        <v>1.1960999999999999</v>
      </c>
      <c r="D125" s="81">
        <v>12.481199999999999</v>
      </c>
      <c r="E125" s="81">
        <v>0</v>
      </c>
      <c r="F125" s="81">
        <v>0</v>
      </c>
      <c r="G125" s="81">
        <v>75307.838900000002</v>
      </c>
      <c r="H125" s="81">
        <v>520.65419999999995</v>
      </c>
    </row>
    <row r="126" spans="1:8">
      <c r="A126" s="81" t="s">
        <v>457</v>
      </c>
      <c r="B126" s="81">
        <v>1439.9445000000001</v>
      </c>
      <c r="C126" s="81">
        <v>1.2364999999999999</v>
      </c>
      <c r="D126" s="81">
        <v>12.6791</v>
      </c>
      <c r="E126" s="81">
        <v>0</v>
      </c>
      <c r="F126" s="81">
        <v>0</v>
      </c>
      <c r="G126" s="81">
        <v>76500.916599999997</v>
      </c>
      <c r="H126" s="81">
        <v>537.05050000000006</v>
      </c>
    </row>
    <row r="127" spans="1:8">
      <c r="A127" s="81" t="s">
        <v>458</v>
      </c>
      <c r="B127" s="81">
        <v>1471.2144000000001</v>
      </c>
      <c r="C127" s="81">
        <v>1.2676000000000001</v>
      </c>
      <c r="D127" s="81">
        <v>12.194100000000001</v>
      </c>
      <c r="E127" s="81">
        <v>0</v>
      </c>
      <c r="F127" s="81">
        <v>0</v>
      </c>
      <c r="G127" s="81">
        <v>73572.220400000006</v>
      </c>
      <c r="H127" s="81">
        <v>546.39350000000002</v>
      </c>
    </row>
    <row r="128" spans="1:8">
      <c r="A128" s="81" t="s">
        <v>459</v>
      </c>
      <c r="B128" s="81">
        <v>1725.9575</v>
      </c>
      <c r="C128" s="81">
        <v>1.4983</v>
      </c>
      <c r="D128" s="81">
        <v>12.2859</v>
      </c>
      <c r="E128" s="81">
        <v>0</v>
      </c>
      <c r="F128" s="81">
        <v>0</v>
      </c>
      <c r="G128" s="81">
        <v>74118.261599999998</v>
      </c>
      <c r="H128" s="81">
        <v>634.84050000000002</v>
      </c>
    </row>
    <row r="129" spans="1:19">
      <c r="A129" s="81"/>
      <c r="B129" s="81"/>
      <c r="C129" s="81"/>
      <c r="D129" s="81"/>
      <c r="E129" s="81"/>
      <c r="F129" s="81"/>
      <c r="G129" s="81"/>
      <c r="H129" s="81"/>
    </row>
    <row r="130" spans="1:19">
      <c r="A130" s="81" t="s">
        <v>460</v>
      </c>
      <c r="B130" s="81">
        <v>17919.945599999999</v>
      </c>
      <c r="C130" s="81">
        <v>15.444699999999999</v>
      </c>
      <c r="D130" s="81">
        <v>147.56780000000001</v>
      </c>
      <c r="E130" s="81">
        <v>0</v>
      </c>
      <c r="F130" s="81">
        <v>1E-4</v>
      </c>
      <c r="G130" s="81">
        <v>890335.98840000003</v>
      </c>
      <c r="H130" s="81">
        <v>6652.3468999999996</v>
      </c>
    </row>
    <row r="131" spans="1:19">
      <c r="A131" s="81" t="s">
        <v>461</v>
      </c>
      <c r="B131" s="81">
        <v>1346.6621</v>
      </c>
      <c r="C131" s="81">
        <v>1.1554</v>
      </c>
      <c r="D131" s="81">
        <v>11.2477</v>
      </c>
      <c r="E131" s="81">
        <v>0</v>
      </c>
      <c r="F131" s="81">
        <v>0</v>
      </c>
      <c r="G131" s="81">
        <v>67860.177299999996</v>
      </c>
      <c r="H131" s="81">
        <v>502.78379999999999</v>
      </c>
    </row>
    <row r="132" spans="1:19">
      <c r="A132" s="81" t="s">
        <v>462</v>
      </c>
      <c r="B132" s="81">
        <v>1815.5476000000001</v>
      </c>
      <c r="C132" s="81">
        <v>1.5784</v>
      </c>
      <c r="D132" s="81">
        <v>13.03</v>
      </c>
      <c r="E132" s="81">
        <v>0</v>
      </c>
      <c r="F132" s="81">
        <v>0</v>
      </c>
      <c r="G132" s="81">
        <v>78619.1636</v>
      </c>
      <c r="H132" s="81">
        <v>666.51819999999998</v>
      </c>
    </row>
    <row r="134" spans="1:19">
      <c r="A134" s="77"/>
      <c r="B134" s="81" t="s">
        <v>463</v>
      </c>
      <c r="C134" s="81" t="s">
        <v>464</v>
      </c>
      <c r="D134" s="81" t="s">
        <v>465</v>
      </c>
      <c r="E134" s="81" t="s">
        <v>466</v>
      </c>
      <c r="F134" s="81" t="s">
        <v>467</v>
      </c>
      <c r="G134" s="81" t="s">
        <v>468</v>
      </c>
      <c r="H134" s="81" t="s">
        <v>469</v>
      </c>
      <c r="I134" s="81" t="s">
        <v>470</v>
      </c>
      <c r="J134" s="81" t="s">
        <v>471</v>
      </c>
      <c r="K134" s="81" t="s">
        <v>472</v>
      </c>
      <c r="L134" s="81" t="s">
        <v>473</v>
      </c>
      <c r="M134" s="81" t="s">
        <v>474</v>
      </c>
      <c r="N134" s="81" t="s">
        <v>475</v>
      </c>
      <c r="O134" s="81" t="s">
        <v>476</v>
      </c>
      <c r="P134" s="81" t="s">
        <v>477</v>
      </c>
      <c r="Q134" s="81" t="s">
        <v>478</v>
      </c>
      <c r="R134" s="81" t="s">
        <v>479</v>
      </c>
      <c r="S134" s="81" t="s">
        <v>480</v>
      </c>
    </row>
    <row r="135" spans="1:19">
      <c r="A135" s="81" t="s">
        <v>449</v>
      </c>
      <c r="B135" s="82">
        <v>15468500000</v>
      </c>
      <c r="C135" s="81">
        <v>12038.437</v>
      </c>
      <c r="D135" s="81" t="s">
        <v>545</v>
      </c>
      <c r="E135" s="81">
        <v>4950.0479999999998</v>
      </c>
      <c r="F135" s="81">
        <v>3712.5360000000001</v>
      </c>
      <c r="G135" s="81">
        <v>1861.7629999999999</v>
      </c>
      <c r="H135" s="81">
        <v>0</v>
      </c>
      <c r="I135" s="81">
        <v>0</v>
      </c>
      <c r="J135" s="81">
        <v>1514.0889999999999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1">
        <v>0</v>
      </c>
      <c r="S135" s="81">
        <v>0</v>
      </c>
    </row>
    <row r="136" spans="1:19">
      <c r="A136" s="81" t="s">
        <v>450</v>
      </c>
      <c r="B136" s="82">
        <v>13913900000</v>
      </c>
      <c r="C136" s="81">
        <v>11847.81</v>
      </c>
      <c r="D136" s="81" t="s">
        <v>661</v>
      </c>
      <c r="E136" s="81">
        <v>4950.0479999999998</v>
      </c>
      <c r="F136" s="81">
        <v>3712.5360000000001</v>
      </c>
      <c r="G136" s="81">
        <v>1861.7629999999999</v>
      </c>
      <c r="H136" s="81">
        <v>0</v>
      </c>
      <c r="I136" s="81">
        <v>1323.463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81">
        <v>0</v>
      </c>
      <c r="S136" s="81">
        <v>0</v>
      </c>
    </row>
    <row r="137" spans="1:19">
      <c r="A137" s="81" t="s">
        <v>451</v>
      </c>
      <c r="B137" s="82">
        <v>15891100000</v>
      </c>
      <c r="C137" s="81">
        <v>11276.526</v>
      </c>
      <c r="D137" s="81" t="s">
        <v>546</v>
      </c>
      <c r="E137" s="81">
        <v>4950.0479999999998</v>
      </c>
      <c r="F137" s="81">
        <v>3712.5360000000001</v>
      </c>
      <c r="G137" s="81">
        <v>1861.7629999999999</v>
      </c>
      <c r="H137" s="81">
        <v>0</v>
      </c>
      <c r="I137" s="81">
        <v>752.178</v>
      </c>
      <c r="J137" s="81">
        <v>0</v>
      </c>
      <c r="K137" s="81">
        <v>0</v>
      </c>
      <c r="L137" s="81">
        <v>0</v>
      </c>
      <c r="M137" s="81">
        <v>0</v>
      </c>
      <c r="N137" s="81">
        <v>0</v>
      </c>
      <c r="O137" s="81">
        <v>0</v>
      </c>
      <c r="P137" s="81">
        <v>0</v>
      </c>
      <c r="Q137" s="81">
        <v>0</v>
      </c>
      <c r="R137" s="81">
        <v>0</v>
      </c>
      <c r="S137" s="81">
        <v>0</v>
      </c>
    </row>
    <row r="138" spans="1:19">
      <c r="A138" s="81" t="s">
        <v>452</v>
      </c>
      <c r="B138" s="82">
        <v>14470800000</v>
      </c>
      <c r="C138" s="81">
        <v>12240.071</v>
      </c>
      <c r="D138" s="81" t="s">
        <v>547</v>
      </c>
      <c r="E138" s="81">
        <v>4950.0479999999998</v>
      </c>
      <c r="F138" s="81">
        <v>3712.5360000000001</v>
      </c>
      <c r="G138" s="81">
        <v>1861.7629999999999</v>
      </c>
      <c r="H138" s="81">
        <v>0</v>
      </c>
      <c r="I138" s="81">
        <v>1715.723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1">
        <v>0</v>
      </c>
      <c r="S138" s="81">
        <v>0</v>
      </c>
    </row>
    <row r="139" spans="1:19">
      <c r="A139" s="81" t="s">
        <v>288</v>
      </c>
      <c r="B139" s="82">
        <v>15247900000</v>
      </c>
      <c r="C139" s="81">
        <v>12313.993</v>
      </c>
      <c r="D139" s="81" t="s">
        <v>548</v>
      </c>
      <c r="E139" s="81">
        <v>4950.0479999999998</v>
      </c>
      <c r="F139" s="81">
        <v>3712.5360000000001</v>
      </c>
      <c r="G139" s="81">
        <v>1861.7629999999999</v>
      </c>
      <c r="H139" s="81">
        <v>0</v>
      </c>
      <c r="I139" s="81">
        <v>1789.645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1">
        <v>0</v>
      </c>
      <c r="S139" s="81">
        <v>0</v>
      </c>
    </row>
    <row r="140" spans="1:19">
      <c r="A140" s="81" t="s">
        <v>453</v>
      </c>
      <c r="B140" s="82">
        <v>15149500000</v>
      </c>
      <c r="C140" s="81">
        <v>13056.251</v>
      </c>
      <c r="D140" s="81" t="s">
        <v>549</v>
      </c>
      <c r="E140" s="81">
        <v>4950.0479999999998</v>
      </c>
      <c r="F140" s="81">
        <v>3712.5360000000001</v>
      </c>
      <c r="G140" s="81">
        <v>1861.7629999999999</v>
      </c>
      <c r="H140" s="81">
        <v>0</v>
      </c>
      <c r="I140" s="81">
        <v>2531.904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v>0</v>
      </c>
    </row>
    <row r="141" spans="1:19">
      <c r="A141" s="81" t="s">
        <v>454</v>
      </c>
      <c r="B141" s="82">
        <v>14882200000</v>
      </c>
      <c r="C141" s="81">
        <v>13958.982</v>
      </c>
      <c r="D141" s="81" t="s">
        <v>550</v>
      </c>
      <c r="E141" s="81">
        <v>4950.0479999999998</v>
      </c>
      <c r="F141" s="81">
        <v>3712.5360000000001</v>
      </c>
      <c r="G141" s="81">
        <v>1861.7629999999999</v>
      </c>
      <c r="H141" s="81">
        <v>0</v>
      </c>
      <c r="I141" s="81">
        <v>3434.634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1">
        <v>0</v>
      </c>
      <c r="S141" s="81">
        <v>0</v>
      </c>
    </row>
    <row r="142" spans="1:19">
      <c r="A142" s="81" t="s">
        <v>455</v>
      </c>
      <c r="B142" s="82">
        <v>16119900000</v>
      </c>
      <c r="C142" s="81">
        <v>13046.424000000001</v>
      </c>
      <c r="D142" s="81" t="s">
        <v>551</v>
      </c>
      <c r="E142" s="81">
        <v>4950.0479999999998</v>
      </c>
      <c r="F142" s="81">
        <v>3712.5360000000001</v>
      </c>
      <c r="G142" s="81">
        <v>1861.7629999999999</v>
      </c>
      <c r="H142" s="81">
        <v>0</v>
      </c>
      <c r="I142" s="81">
        <v>2522.0770000000002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</row>
    <row r="143" spans="1:19">
      <c r="A143" s="81" t="s">
        <v>456</v>
      </c>
      <c r="B143" s="82">
        <v>15440900000</v>
      </c>
      <c r="C143" s="81">
        <v>14921.558000000001</v>
      </c>
      <c r="D143" s="81" t="s">
        <v>552</v>
      </c>
      <c r="E143" s="81">
        <v>4950.0479999999998</v>
      </c>
      <c r="F143" s="81">
        <v>3712.5360000000001</v>
      </c>
      <c r="G143" s="81">
        <v>1861.7629999999999</v>
      </c>
      <c r="H143" s="81">
        <v>0</v>
      </c>
      <c r="I143" s="81">
        <v>4397.2110000000002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1">
        <v>0</v>
      </c>
      <c r="S143" s="81">
        <v>0</v>
      </c>
    </row>
    <row r="144" spans="1:19">
      <c r="A144" s="81" t="s">
        <v>457</v>
      </c>
      <c r="B144" s="82">
        <v>15685600000</v>
      </c>
      <c r="C144" s="81">
        <v>12847.946</v>
      </c>
      <c r="D144" s="81" t="s">
        <v>662</v>
      </c>
      <c r="E144" s="81">
        <v>4950.0479999999998</v>
      </c>
      <c r="F144" s="81">
        <v>3712.5360000000001</v>
      </c>
      <c r="G144" s="81">
        <v>1861.7629999999999</v>
      </c>
      <c r="H144" s="81">
        <v>0</v>
      </c>
      <c r="I144" s="81">
        <v>2323.598</v>
      </c>
      <c r="J144" s="81">
        <v>0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1">
        <v>0</v>
      </c>
      <c r="S144" s="81">
        <v>0</v>
      </c>
    </row>
    <row r="145" spans="1:19">
      <c r="A145" s="81" t="s">
        <v>458</v>
      </c>
      <c r="B145" s="82">
        <v>15085100000</v>
      </c>
      <c r="C145" s="81">
        <v>12234.46</v>
      </c>
      <c r="D145" s="81" t="s">
        <v>553</v>
      </c>
      <c r="E145" s="81">
        <v>4950.0479999999998</v>
      </c>
      <c r="F145" s="81">
        <v>3712.5360000000001</v>
      </c>
      <c r="G145" s="81">
        <v>1861.7629999999999</v>
      </c>
      <c r="H145" s="81">
        <v>0</v>
      </c>
      <c r="I145" s="81">
        <v>196.023</v>
      </c>
      <c r="J145" s="81">
        <v>1514.0889999999999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</row>
    <row r="146" spans="1:19">
      <c r="A146" s="81" t="s">
        <v>459</v>
      </c>
      <c r="B146" s="82">
        <v>15197000000</v>
      </c>
      <c r="C146" s="81">
        <v>12038.437</v>
      </c>
      <c r="D146" s="81" t="s">
        <v>554</v>
      </c>
      <c r="E146" s="81">
        <v>4950.0479999999998</v>
      </c>
      <c r="F146" s="81">
        <v>3712.5360000000001</v>
      </c>
      <c r="G146" s="81">
        <v>1861.7629999999999</v>
      </c>
      <c r="H146" s="81">
        <v>0</v>
      </c>
      <c r="I146" s="81">
        <v>0</v>
      </c>
      <c r="J146" s="81">
        <v>1514.0889999999999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1">
        <v>0</v>
      </c>
      <c r="S146" s="81">
        <v>0</v>
      </c>
    </row>
    <row r="147" spans="1:19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</row>
    <row r="148" spans="1:19">
      <c r="A148" s="81" t="s">
        <v>460</v>
      </c>
      <c r="B148" s="82">
        <v>182552000000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81">
        <v>0</v>
      </c>
      <c r="S148" s="81">
        <v>0</v>
      </c>
    </row>
    <row r="149" spans="1:19">
      <c r="A149" s="81" t="s">
        <v>461</v>
      </c>
      <c r="B149" s="82">
        <v>13913900000</v>
      </c>
      <c r="C149" s="81">
        <v>11276.526</v>
      </c>
      <c r="D149" s="81"/>
      <c r="E149" s="81">
        <v>4950.0479999999998</v>
      </c>
      <c r="F149" s="81">
        <v>3712.5360000000001</v>
      </c>
      <c r="G149" s="81">
        <v>1861.7629999999999</v>
      </c>
      <c r="H149" s="81">
        <v>0</v>
      </c>
      <c r="I149" s="81">
        <v>0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81">
        <v>0</v>
      </c>
      <c r="S149" s="81">
        <v>0</v>
      </c>
    </row>
    <row r="150" spans="1:19">
      <c r="A150" s="81" t="s">
        <v>462</v>
      </c>
      <c r="B150" s="82">
        <v>16119900000</v>
      </c>
      <c r="C150" s="81">
        <v>14921.558000000001</v>
      </c>
      <c r="D150" s="81"/>
      <c r="E150" s="81">
        <v>4950.0479999999998</v>
      </c>
      <c r="F150" s="81">
        <v>3712.5360000000001</v>
      </c>
      <c r="G150" s="81">
        <v>1861.7629999999999</v>
      </c>
      <c r="H150" s="81">
        <v>0</v>
      </c>
      <c r="I150" s="81">
        <v>4397.2110000000002</v>
      </c>
      <c r="J150" s="81">
        <v>1514.0889999999999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1">
        <v>0</v>
      </c>
      <c r="S150" s="81">
        <v>0</v>
      </c>
    </row>
    <row r="152" spans="1:19">
      <c r="A152" s="77"/>
      <c r="B152" s="81" t="s">
        <v>493</v>
      </c>
      <c r="C152" s="81" t="s">
        <v>494</v>
      </c>
      <c r="D152" s="81" t="s">
        <v>495</v>
      </c>
      <c r="E152" s="81" t="s">
        <v>251</v>
      </c>
    </row>
    <row r="153" spans="1:19">
      <c r="A153" s="81" t="s">
        <v>496</v>
      </c>
      <c r="B153" s="81">
        <v>8259.3700000000008</v>
      </c>
      <c r="C153" s="81">
        <v>347.8</v>
      </c>
      <c r="D153" s="81">
        <v>0</v>
      </c>
      <c r="E153" s="81">
        <v>8607.17</v>
      </c>
    </row>
    <row r="154" spans="1:19">
      <c r="A154" s="81" t="s">
        <v>497</v>
      </c>
      <c r="B154" s="81">
        <v>16.16</v>
      </c>
      <c r="C154" s="81">
        <v>0.68</v>
      </c>
      <c r="D154" s="81">
        <v>0</v>
      </c>
      <c r="E154" s="81">
        <v>16.84</v>
      </c>
    </row>
    <row r="155" spans="1:19">
      <c r="A155" s="81" t="s">
        <v>498</v>
      </c>
      <c r="B155" s="81">
        <v>16.16</v>
      </c>
      <c r="C155" s="81">
        <v>0.68</v>
      </c>
      <c r="D155" s="81">
        <v>0</v>
      </c>
      <c r="E155" s="81">
        <v>16.84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55"/>
  <sheetViews>
    <sheetView workbookViewId="0"/>
  </sheetViews>
  <sheetFormatPr defaultRowHeight="10.5"/>
  <cols>
    <col min="1" max="1" width="43.16406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352</v>
      </c>
      <c r="C1" s="81" t="s">
        <v>353</v>
      </c>
      <c r="D1" s="81" t="s">
        <v>354</v>
      </c>
    </row>
    <row r="2" spans="1:7">
      <c r="A2" s="81" t="s">
        <v>298</v>
      </c>
      <c r="B2" s="81">
        <v>307.68</v>
      </c>
      <c r="C2" s="81">
        <v>601.94000000000005</v>
      </c>
      <c r="D2" s="81">
        <v>601.94000000000005</v>
      </c>
    </row>
    <row r="3" spans="1:7">
      <c r="A3" s="81" t="s">
        <v>299</v>
      </c>
      <c r="B3" s="81">
        <v>307.68</v>
      </c>
      <c r="C3" s="81">
        <v>601.94000000000005</v>
      </c>
      <c r="D3" s="81">
        <v>601.94000000000005</v>
      </c>
    </row>
    <row r="4" spans="1:7">
      <c r="A4" s="81" t="s">
        <v>300</v>
      </c>
      <c r="B4" s="81">
        <v>851.43</v>
      </c>
      <c r="C4" s="81">
        <v>1665.7</v>
      </c>
      <c r="D4" s="81">
        <v>1665.7</v>
      </c>
    </row>
    <row r="5" spans="1:7">
      <c r="A5" s="81" t="s">
        <v>301</v>
      </c>
      <c r="B5" s="81">
        <v>851.43</v>
      </c>
      <c r="C5" s="81">
        <v>1665.7</v>
      </c>
      <c r="D5" s="81">
        <v>1665.7</v>
      </c>
    </row>
    <row r="7" spans="1:7">
      <c r="A7" s="77"/>
      <c r="B7" s="81" t="s">
        <v>355</v>
      </c>
    </row>
    <row r="8" spans="1:7">
      <c r="A8" s="81" t="s">
        <v>302</v>
      </c>
      <c r="B8" s="81">
        <v>511.16</v>
      </c>
    </row>
    <row r="9" spans="1:7">
      <c r="A9" s="81" t="s">
        <v>303</v>
      </c>
      <c r="B9" s="81">
        <v>511.16</v>
      </c>
    </row>
    <row r="10" spans="1:7">
      <c r="A10" s="81" t="s">
        <v>356</v>
      </c>
      <c r="B10" s="81">
        <v>0</v>
      </c>
    </row>
    <row r="12" spans="1:7">
      <c r="A12" s="77"/>
      <c r="B12" s="81" t="s">
        <v>373</v>
      </c>
      <c r="C12" s="81" t="s">
        <v>374</v>
      </c>
      <c r="D12" s="81" t="s">
        <v>375</v>
      </c>
      <c r="E12" s="81" t="s">
        <v>376</v>
      </c>
      <c r="F12" s="81" t="s">
        <v>377</v>
      </c>
      <c r="G12" s="81" t="s">
        <v>378</v>
      </c>
    </row>
    <row r="13" spans="1:7">
      <c r="A13" s="81" t="s">
        <v>73</v>
      </c>
      <c r="B13" s="81">
        <v>0</v>
      </c>
      <c r="C13" s="81">
        <v>88.4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20.18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56.69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23.78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65.790000000000006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41.06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11.78</v>
      </c>
      <c r="D24" s="81">
        <v>0</v>
      </c>
      <c r="E24" s="81">
        <v>0</v>
      </c>
      <c r="F24" s="81">
        <v>0</v>
      </c>
      <c r="G24" s="81">
        <v>17.649999999999999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207.5</v>
      </c>
      <c r="C28" s="81">
        <v>100.18</v>
      </c>
      <c r="D28" s="81">
        <v>0</v>
      </c>
      <c r="E28" s="81">
        <v>0</v>
      </c>
      <c r="F28" s="81">
        <v>0</v>
      </c>
      <c r="G28" s="81">
        <v>17.649999999999999</v>
      </c>
    </row>
    <row r="30" spans="1:10">
      <c r="A30" s="77"/>
      <c r="B30" s="81" t="s">
        <v>355</v>
      </c>
      <c r="C30" s="81" t="s">
        <v>2</v>
      </c>
      <c r="D30" s="81" t="s">
        <v>379</v>
      </c>
      <c r="E30" s="81" t="s">
        <v>380</v>
      </c>
      <c r="F30" s="81" t="s">
        <v>381</v>
      </c>
      <c r="G30" s="81" t="s">
        <v>382</v>
      </c>
      <c r="H30" s="81" t="s">
        <v>383</v>
      </c>
      <c r="I30" s="81" t="s">
        <v>384</v>
      </c>
      <c r="J30" s="81" t="s">
        <v>385</v>
      </c>
    </row>
    <row r="31" spans="1:10">
      <c r="A31" s="81" t="s">
        <v>386</v>
      </c>
      <c r="B31" s="81">
        <v>149.66</v>
      </c>
      <c r="C31" s="81" t="s">
        <v>3</v>
      </c>
      <c r="D31" s="81">
        <v>456.46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8.07</v>
      </c>
    </row>
    <row r="32" spans="1:10">
      <c r="A32" s="81" t="s">
        <v>387</v>
      </c>
      <c r="B32" s="81">
        <v>113.45</v>
      </c>
      <c r="C32" s="81" t="s">
        <v>3</v>
      </c>
      <c r="D32" s="81">
        <v>346.02</v>
      </c>
      <c r="E32" s="81">
        <v>1</v>
      </c>
      <c r="F32" s="81">
        <v>84.45</v>
      </c>
      <c r="G32" s="81">
        <v>20.64</v>
      </c>
      <c r="H32" s="81">
        <v>10.76</v>
      </c>
      <c r="I32" s="81">
        <v>18.59</v>
      </c>
      <c r="J32" s="81">
        <v>8.07</v>
      </c>
    </row>
    <row r="33" spans="1:10">
      <c r="A33" s="81" t="s">
        <v>388</v>
      </c>
      <c r="B33" s="81">
        <v>67.3</v>
      </c>
      <c r="C33" s="81" t="s">
        <v>3</v>
      </c>
      <c r="D33" s="81">
        <v>205.26</v>
      </c>
      <c r="E33" s="81">
        <v>1</v>
      </c>
      <c r="F33" s="81">
        <v>56.3</v>
      </c>
      <c r="G33" s="81">
        <v>11.16</v>
      </c>
      <c r="H33" s="81">
        <v>10.76</v>
      </c>
      <c r="I33" s="81">
        <v>18.59</v>
      </c>
      <c r="J33" s="81">
        <v>8.07</v>
      </c>
    </row>
    <row r="34" spans="1:10">
      <c r="A34" s="81" t="s">
        <v>389</v>
      </c>
      <c r="B34" s="81">
        <v>113.45</v>
      </c>
      <c r="C34" s="81" t="s">
        <v>3</v>
      </c>
      <c r="D34" s="81">
        <v>346.02</v>
      </c>
      <c r="E34" s="81">
        <v>1</v>
      </c>
      <c r="F34" s="81">
        <v>84.45</v>
      </c>
      <c r="G34" s="81">
        <v>16.73</v>
      </c>
      <c r="H34" s="81">
        <v>10.76</v>
      </c>
      <c r="I34" s="81">
        <v>18.59</v>
      </c>
      <c r="J34" s="81">
        <v>8.07</v>
      </c>
    </row>
    <row r="35" spans="1:10">
      <c r="A35" s="81" t="s">
        <v>390</v>
      </c>
      <c r="B35" s="81">
        <v>67.3</v>
      </c>
      <c r="C35" s="81" t="s">
        <v>3</v>
      </c>
      <c r="D35" s="81">
        <v>205.26</v>
      </c>
      <c r="E35" s="81">
        <v>1</v>
      </c>
      <c r="F35" s="81">
        <v>56.3</v>
      </c>
      <c r="G35" s="81">
        <v>11.16</v>
      </c>
      <c r="H35" s="81">
        <v>10.76</v>
      </c>
      <c r="I35" s="81">
        <v>18.59</v>
      </c>
      <c r="J35" s="81">
        <v>8.07</v>
      </c>
    </row>
    <row r="36" spans="1:10">
      <c r="A36" s="81" t="s">
        <v>391</v>
      </c>
      <c r="B36" s="81">
        <v>567.98</v>
      </c>
      <c r="C36" s="81" t="s">
        <v>67</v>
      </c>
      <c r="D36" s="81">
        <v>720.19</v>
      </c>
      <c r="E36" s="81">
        <v>1</v>
      </c>
      <c r="F36" s="81">
        <v>0</v>
      </c>
      <c r="G36" s="81">
        <v>0</v>
      </c>
      <c r="H36" s="81">
        <v>0</v>
      </c>
      <c r="I36" s="81"/>
      <c r="J36" s="81">
        <v>0</v>
      </c>
    </row>
    <row r="37" spans="1:10">
      <c r="A37" s="81" t="s">
        <v>251</v>
      </c>
      <c r="B37" s="81">
        <v>1079.1300000000001</v>
      </c>
      <c r="C37" s="81"/>
      <c r="D37" s="81">
        <v>2279.2199999999998</v>
      </c>
      <c r="E37" s="81"/>
      <c r="F37" s="81">
        <v>281.51</v>
      </c>
      <c r="G37" s="81">
        <v>59.68</v>
      </c>
      <c r="H37" s="81">
        <v>5.0967000000000002</v>
      </c>
      <c r="I37" s="81">
        <v>39.24</v>
      </c>
      <c r="J37" s="81">
        <v>3.8224999999999998</v>
      </c>
    </row>
    <row r="38" spans="1:10">
      <c r="A38" s="81" t="s">
        <v>392</v>
      </c>
      <c r="B38" s="81">
        <v>511.16</v>
      </c>
      <c r="C38" s="81"/>
      <c r="D38" s="81">
        <v>1559.03</v>
      </c>
      <c r="E38" s="81"/>
      <c r="F38" s="81">
        <v>281.51</v>
      </c>
      <c r="G38" s="81">
        <v>59.68</v>
      </c>
      <c r="H38" s="81">
        <v>10.76</v>
      </c>
      <c r="I38" s="81">
        <v>18.59</v>
      </c>
      <c r="J38" s="81">
        <v>8.07</v>
      </c>
    </row>
    <row r="39" spans="1:10">
      <c r="A39" s="81" t="s">
        <v>393</v>
      </c>
      <c r="B39" s="81">
        <v>567.98</v>
      </c>
      <c r="C39" s="81"/>
      <c r="D39" s="81">
        <v>720.19</v>
      </c>
      <c r="E39" s="81"/>
      <c r="F39" s="81">
        <v>0</v>
      </c>
      <c r="G39" s="81">
        <v>0</v>
      </c>
      <c r="H39" s="81">
        <v>0</v>
      </c>
      <c r="I39" s="81"/>
      <c r="J39" s="81">
        <v>0</v>
      </c>
    </row>
    <row r="41" spans="1:10">
      <c r="A41" s="77"/>
      <c r="B41" s="81" t="s">
        <v>52</v>
      </c>
      <c r="C41" s="81" t="s">
        <v>304</v>
      </c>
      <c r="D41" s="81" t="s">
        <v>357</v>
      </c>
      <c r="E41" s="81" t="s">
        <v>358</v>
      </c>
      <c r="F41" s="81" t="s">
        <v>359</v>
      </c>
      <c r="G41" s="81" t="s">
        <v>360</v>
      </c>
      <c r="H41" s="81" t="s">
        <v>361</v>
      </c>
      <c r="I41" s="81" t="s">
        <v>305</v>
      </c>
    </row>
    <row r="42" spans="1:10">
      <c r="A42" s="81" t="s">
        <v>306</v>
      </c>
      <c r="B42" s="81" t="s">
        <v>307</v>
      </c>
      <c r="C42" s="81">
        <v>0.3</v>
      </c>
      <c r="D42" s="81">
        <v>1.8620000000000001</v>
      </c>
      <c r="E42" s="81">
        <v>3.4</v>
      </c>
      <c r="F42" s="81">
        <v>149.66</v>
      </c>
      <c r="G42" s="81">
        <v>270</v>
      </c>
      <c r="H42" s="81">
        <v>180</v>
      </c>
      <c r="I42" s="81"/>
    </row>
    <row r="43" spans="1:10">
      <c r="A43" s="81" t="s">
        <v>308</v>
      </c>
      <c r="B43" s="81" t="s">
        <v>309</v>
      </c>
      <c r="C43" s="81">
        <v>0.08</v>
      </c>
      <c r="D43" s="81">
        <v>0.85599999999999998</v>
      </c>
      <c r="E43" s="81">
        <v>0.98</v>
      </c>
      <c r="F43" s="81">
        <v>84.45</v>
      </c>
      <c r="G43" s="81">
        <v>180</v>
      </c>
      <c r="H43" s="81">
        <v>90</v>
      </c>
      <c r="I43" s="81" t="s">
        <v>310</v>
      </c>
    </row>
    <row r="44" spans="1:10">
      <c r="A44" s="81" t="s">
        <v>311</v>
      </c>
      <c r="B44" s="81" t="s">
        <v>307</v>
      </c>
      <c r="C44" s="81">
        <v>0.3</v>
      </c>
      <c r="D44" s="81">
        <v>1.8620000000000001</v>
      </c>
      <c r="E44" s="81">
        <v>3.4</v>
      </c>
      <c r="F44" s="81">
        <v>113.45</v>
      </c>
      <c r="G44" s="81">
        <v>135</v>
      </c>
      <c r="H44" s="81">
        <v>180</v>
      </c>
      <c r="I44" s="81"/>
    </row>
    <row r="45" spans="1:10">
      <c r="A45" s="81" t="s">
        <v>312</v>
      </c>
      <c r="B45" s="81" t="s">
        <v>309</v>
      </c>
      <c r="C45" s="81">
        <v>0.08</v>
      </c>
      <c r="D45" s="81">
        <v>0.85599999999999998</v>
      </c>
      <c r="E45" s="81">
        <v>0.98</v>
      </c>
      <c r="F45" s="81">
        <v>56.3</v>
      </c>
      <c r="G45" s="81">
        <v>90</v>
      </c>
      <c r="H45" s="81">
        <v>90</v>
      </c>
      <c r="I45" s="81" t="s">
        <v>313</v>
      </c>
    </row>
    <row r="46" spans="1:10">
      <c r="A46" s="81" t="s">
        <v>314</v>
      </c>
      <c r="B46" s="81" t="s">
        <v>307</v>
      </c>
      <c r="C46" s="81">
        <v>0.3</v>
      </c>
      <c r="D46" s="81">
        <v>1.8620000000000001</v>
      </c>
      <c r="E46" s="81">
        <v>3.4</v>
      </c>
      <c r="F46" s="81">
        <v>67.3</v>
      </c>
      <c r="G46" s="81">
        <v>270</v>
      </c>
      <c r="H46" s="81">
        <v>180</v>
      </c>
      <c r="I46" s="81"/>
    </row>
    <row r="47" spans="1:10">
      <c r="A47" s="81" t="s">
        <v>315</v>
      </c>
      <c r="B47" s="81" t="s">
        <v>309</v>
      </c>
      <c r="C47" s="81">
        <v>0.08</v>
      </c>
      <c r="D47" s="81">
        <v>0.85599999999999998</v>
      </c>
      <c r="E47" s="81">
        <v>0.98</v>
      </c>
      <c r="F47" s="81">
        <v>84.45</v>
      </c>
      <c r="G47" s="81">
        <v>0</v>
      </c>
      <c r="H47" s="81">
        <v>90</v>
      </c>
      <c r="I47" s="81" t="s">
        <v>316</v>
      </c>
    </row>
    <row r="48" spans="1:10">
      <c r="A48" s="81" t="s">
        <v>317</v>
      </c>
      <c r="B48" s="81" t="s">
        <v>307</v>
      </c>
      <c r="C48" s="81">
        <v>0.3</v>
      </c>
      <c r="D48" s="81">
        <v>1.8620000000000001</v>
      </c>
      <c r="E48" s="81">
        <v>3.4</v>
      </c>
      <c r="F48" s="81">
        <v>113.45</v>
      </c>
      <c r="G48" s="81">
        <v>180</v>
      </c>
      <c r="H48" s="81">
        <v>180</v>
      </c>
      <c r="I48" s="81"/>
    </row>
    <row r="49" spans="1:11">
      <c r="A49" s="81" t="s">
        <v>318</v>
      </c>
      <c r="B49" s="81" t="s">
        <v>309</v>
      </c>
      <c r="C49" s="81">
        <v>0.08</v>
      </c>
      <c r="D49" s="81">
        <v>0.85599999999999998</v>
      </c>
      <c r="E49" s="81">
        <v>0.98</v>
      </c>
      <c r="F49" s="81">
        <v>56.3</v>
      </c>
      <c r="G49" s="81">
        <v>270</v>
      </c>
      <c r="H49" s="81">
        <v>90</v>
      </c>
      <c r="I49" s="81" t="s">
        <v>319</v>
      </c>
    </row>
    <row r="50" spans="1:11">
      <c r="A50" s="81" t="s">
        <v>320</v>
      </c>
      <c r="B50" s="81" t="s">
        <v>307</v>
      </c>
      <c r="C50" s="81">
        <v>0.3</v>
      </c>
      <c r="D50" s="81">
        <v>1.8620000000000001</v>
      </c>
      <c r="E50" s="81">
        <v>3.4</v>
      </c>
      <c r="F50" s="81">
        <v>67.3</v>
      </c>
      <c r="G50" s="81">
        <v>90</v>
      </c>
      <c r="H50" s="81">
        <v>180</v>
      </c>
      <c r="I50" s="81"/>
    </row>
    <row r="51" spans="1:11">
      <c r="A51" s="81" t="s">
        <v>321</v>
      </c>
      <c r="B51" s="81" t="s">
        <v>322</v>
      </c>
      <c r="C51" s="81">
        <v>0.3</v>
      </c>
      <c r="D51" s="81">
        <v>0.60799999999999998</v>
      </c>
      <c r="E51" s="81">
        <v>0.71</v>
      </c>
      <c r="F51" s="81">
        <v>11.44</v>
      </c>
      <c r="G51" s="81">
        <v>270</v>
      </c>
      <c r="H51" s="81">
        <v>180</v>
      </c>
      <c r="I51" s="81"/>
    </row>
    <row r="52" spans="1:11">
      <c r="A52" s="81" t="s">
        <v>323</v>
      </c>
      <c r="B52" s="81" t="s">
        <v>322</v>
      </c>
      <c r="C52" s="81">
        <v>0.3</v>
      </c>
      <c r="D52" s="81">
        <v>0.60799999999999998</v>
      </c>
      <c r="E52" s="81">
        <v>0.71</v>
      </c>
      <c r="F52" s="81">
        <v>16.97</v>
      </c>
      <c r="G52" s="81">
        <v>225</v>
      </c>
      <c r="H52" s="81">
        <v>180</v>
      </c>
      <c r="I52" s="81"/>
    </row>
    <row r="53" spans="1:11">
      <c r="A53" s="81" t="s">
        <v>324</v>
      </c>
      <c r="B53" s="81" t="s">
        <v>322</v>
      </c>
      <c r="C53" s="81">
        <v>0.3</v>
      </c>
      <c r="D53" s="81">
        <v>0.60799999999999998</v>
      </c>
      <c r="E53" s="81">
        <v>0.71</v>
      </c>
      <c r="F53" s="81">
        <v>11.44</v>
      </c>
      <c r="G53" s="81">
        <v>45</v>
      </c>
      <c r="H53" s="81">
        <v>180</v>
      </c>
      <c r="I53" s="81"/>
    </row>
    <row r="54" spans="1:11">
      <c r="A54" s="81" t="s">
        <v>325</v>
      </c>
      <c r="B54" s="81" t="s">
        <v>322</v>
      </c>
      <c r="C54" s="81">
        <v>0.3</v>
      </c>
      <c r="D54" s="81">
        <v>0.60799999999999998</v>
      </c>
      <c r="E54" s="81">
        <v>0.71</v>
      </c>
      <c r="F54" s="81">
        <v>16.97</v>
      </c>
      <c r="G54" s="81">
        <v>315</v>
      </c>
      <c r="H54" s="81">
        <v>180</v>
      </c>
      <c r="I54" s="81"/>
    </row>
    <row r="55" spans="1:11">
      <c r="A55" s="81" t="s">
        <v>326</v>
      </c>
      <c r="B55" s="81" t="s">
        <v>327</v>
      </c>
      <c r="C55" s="81">
        <v>0.22</v>
      </c>
      <c r="D55" s="81">
        <v>0.19400000000000001</v>
      </c>
      <c r="E55" s="81">
        <v>0.2</v>
      </c>
      <c r="F55" s="81">
        <v>197.51</v>
      </c>
      <c r="G55" s="81">
        <v>0</v>
      </c>
      <c r="H55" s="81">
        <v>18.45</v>
      </c>
      <c r="I55" s="81"/>
    </row>
    <row r="56" spans="1:11">
      <c r="A56" s="81" t="s">
        <v>328</v>
      </c>
      <c r="B56" s="81" t="s">
        <v>327</v>
      </c>
      <c r="C56" s="81">
        <v>0.22</v>
      </c>
      <c r="D56" s="81">
        <v>0.19400000000000001</v>
      </c>
      <c r="E56" s="81">
        <v>0.2</v>
      </c>
      <c r="F56" s="81">
        <v>101.87</v>
      </c>
      <c r="G56" s="81">
        <v>270</v>
      </c>
      <c r="H56" s="81">
        <v>18.45</v>
      </c>
      <c r="I56" s="81"/>
    </row>
    <row r="57" spans="1:11">
      <c r="A57" s="81" t="s">
        <v>329</v>
      </c>
      <c r="B57" s="81" t="s">
        <v>327</v>
      </c>
      <c r="C57" s="81">
        <v>0.22</v>
      </c>
      <c r="D57" s="81">
        <v>0.19400000000000001</v>
      </c>
      <c r="E57" s="81">
        <v>0.2</v>
      </c>
      <c r="F57" s="81">
        <v>101.87</v>
      </c>
      <c r="G57" s="81">
        <v>90</v>
      </c>
      <c r="H57" s="81">
        <v>18.45</v>
      </c>
      <c r="I57" s="81"/>
    </row>
    <row r="58" spans="1:11">
      <c r="A58" s="81" t="s">
        <v>330</v>
      </c>
      <c r="B58" s="81" t="s">
        <v>327</v>
      </c>
      <c r="C58" s="81">
        <v>0.22</v>
      </c>
      <c r="D58" s="81">
        <v>0.19400000000000001</v>
      </c>
      <c r="E58" s="81">
        <v>0.2</v>
      </c>
      <c r="F58" s="81">
        <v>197.51</v>
      </c>
      <c r="G58" s="81">
        <v>180</v>
      </c>
      <c r="H58" s="81">
        <v>18.45</v>
      </c>
      <c r="I58" s="81"/>
    </row>
    <row r="60" spans="1:11">
      <c r="A60" s="77"/>
      <c r="B60" s="81" t="s">
        <v>52</v>
      </c>
      <c r="C60" s="81" t="s">
        <v>394</v>
      </c>
      <c r="D60" s="81" t="s">
        <v>395</v>
      </c>
      <c r="E60" s="81" t="s">
        <v>396</v>
      </c>
      <c r="F60" s="81" t="s">
        <v>46</v>
      </c>
      <c r="G60" s="81" t="s">
        <v>397</v>
      </c>
      <c r="H60" s="81" t="s">
        <v>398</v>
      </c>
      <c r="I60" s="81" t="s">
        <v>399</v>
      </c>
      <c r="J60" s="81" t="s">
        <v>360</v>
      </c>
      <c r="K60" s="81" t="s">
        <v>305</v>
      </c>
    </row>
    <row r="61" spans="1:11">
      <c r="A61" s="81" t="s">
        <v>400</v>
      </c>
      <c r="B61" s="81" t="s">
        <v>401</v>
      </c>
      <c r="C61" s="81">
        <v>2.79</v>
      </c>
      <c r="D61" s="81">
        <v>2.79</v>
      </c>
      <c r="E61" s="81">
        <v>3.18</v>
      </c>
      <c r="F61" s="81">
        <v>0.40200000000000002</v>
      </c>
      <c r="G61" s="81">
        <v>0.495</v>
      </c>
      <c r="H61" s="81" t="s">
        <v>67</v>
      </c>
      <c r="I61" s="81" t="s">
        <v>308</v>
      </c>
      <c r="J61" s="81">
        <v>180</v>
      </c>
      <c r="K61" s="81" t="s">
        <v>310</v>
      </c>
    </row>
    <row r="62" spans="1:11">
      <c r="A62" s="81" t="s">
        <v>402</v>
      </c>
      <c r="B62" s="81" t="s">
        <v>401</v>
      </c>
      <c r="C62" s="81">
        <v>2.79</v>
      </c>
      <c r="D62" s="81">
        <v>2.79</v>
      </c>
      <c r="E62" s="81">
        <v>3.18</v>
      </c>
      <c r="F62" s="81">
        <v>0.40200000000000002</v>
      </c>
      <c r="G62" s="81">
        <v>0.495</v>
      </c>
      <c r="H62" s="81" t="s">
        <v>67</v>
      </c>
      <c r="I62" s="81" t="s">
        <v>308</v>
      </c>
      <c r="J62" s="81">
        <v>180</v>
      </c>
      <c r="K62" s="81" t="s">
        <v>310</v>
      </c>
    </row>
    <row r="63" spans="1:11">
      <c r="A63" s="81" t="s">
        <v>403</v>
      </c>
      <c r="B63" s="81" t="s">
        <v>401</v>
      </c>
      <c r="C63" s="81">
        <v>2.79</v>
      </c>
      <c r="D63" s="81">
        <v>2.79</v>
      </c>
      <c r="E63" s="81">
        <v>3.18</v>
      </c>
      <c r="F63" s="81">
        <v>0.40200000000000002</v>
      </c>
      <c r="G63" s="81">
        <v>0.495</v>
      </c>
      <c r="H63" s="81" t="s">
        <v>67</v>
      </c>
      <c r="I63" s="81" t="s">
        <v>308</v>
      </c>
      <c r="J63" s="81">
        <v>180</v>
      </c>
      <c r="K63" s="81" t="s">
        <v>310</v>
      </c>
    </row>
    <row r="64" spans="1:11">
      <c r="A64" s="81" t="s">
        <v>404</v>
      </c>
      <c r="B64" s="81" t="s">
        <v>401</v>
      </c>
      <c r="C64" s="81">
        <v>2.79</v>
      </c>
      <c r="D64" s="81">
        <v>2.79</v>
      </c>
      <c r="E64" s="81">
        <v>3.18</v>
      </c>
      <c r="F64" s="81">
        <v>0.40200000000000002</v>
      </c>
      <c r="G64" s="81">
        <v>0.495</v>
      </c>
      <c r="H64" s="81" t="s">
        <v>67</v>
      </c>
      <c r="I64" s="81" t="s">
        <v>308</v>
      </c>
      <c r="J64" s="81">
        <v>180</v>
      </c>
      <c r="K64" s="81" t="s">
        <v>310</v>
      </c>
    </row>
    <row r="65" spans="1:11">
      <c r="A65" s="81" t="s">
        <v>405</v>
      </c>
      <c r="B65" s="81" t="s">
        <v>401</v>
      </c>
      <c r="C65" s="81">
        <v>2.79</v>
      </c>
      <c r="D65" s="81">
        <v>2.79</v>
      </c>
      <c r="E65" s="81">
        <v>3.18</v>
      </c>
      <c r="F65" s="81">
        <v>0.40200000000000002</v>
      </c>
      <c r="G65" s="81">
        <v>0.495</v>
      </c>
      <c r="H65" s="81" t="s">
        <v>67</v>
      </c>
      <c r="I65" s="81" t="s">
        <v>308</v>
      </c>
      <c r="J65" s="81">
        <v>180</v>
      </c>
      <c r="K65" s="81" t="s">
        <v>310</v>
      </c>
    </row>
    <row r="66" spans="1:11">
      <c r="A66" s="81" t="s">
        <v>406</v>
      </c>
      <c r="B66" s="81" t="s">
        <v>401</v>
      </c>
      <c r="C66" s="81">
        <v>2.79</v>
      </c>
      <c r="D66" s="81">
        <v>2.79</v>
      </c>
      <c r="E66" s="81">
        <v>3.18</v>
      </c>
      <c r="F66" s="81">
        <v>0.40200000000000002</v>
      </c>
      <c r="G66" s="81">
        <v>0.495</v>
      </c>
      <c r="H66" s="81" t="s">
        <v>67</v>
      </c>
      <c r="I66" s="81" t="s">
        <v>308</v>
      </c>
      <c r="J66" s="81">
        <v>180</v>
      </c>
      <c r="K66" s="81" t="s">
        <v>310</v>
      </c>
    </row>
    <row r="67" spans="1:11">
      <c r="A67" s="81" t="s">
        <v>407</v>
      </c>
      <c r="B67" s="81" t="s">
        <v>401</v>
      </c>
      <c r="C67" s="81">
        <v>3.91</v>
      </c>
      <c r="D67" s="81">
        <v>3.91</v>
      </c>
      <c r="E67" s="81">
        <v>3.18</v>
      </c>
      <c r="F67" s="81">
        <v>0.40200000000000002</v>
      </c>
      <c r="G67" s="81">
        <v>0.495</v>
      </c>
      <c r="H67" s="81" t="s">
        <v>67</v>
      </c>
      <c r="I67" s="81" t="s">
        <v>308</v>
      </c>
      <c r="J67" s="81">
        <v>180</v>
      </c>
      <c r="K67" s="81" t="s">
        <v>310</v>
      </c>
    </row>
    <row r="68" spans="1:11">
      <c r="A68" s="81" t="s">
        <v>408</v>
      </c>
      <c r="B68" s="81" t="s">
        <v>409</v>
      </c>
      <c r="C68" s="81">
        <v>2.79</v>
      </c>
      <c r="D68" s="81">
        <v>2.79</v>
      </c>
      <c r="E68" s="81">
        <v>3.18</v>
      </c>
      <c r="F68" s="81">
        <v>0.40200000000000002</v>
      </c>
      <c r="G68" s="81">
        <v>0.495</v>
      </c>
      <c r="H68" s="81" t="s">
        <v>67</v>
      </c>
      <c r="I68" s="81" t="s">
        <v>312</v>
      </c>
      <c r="J68" s="81">
        <v>90</v>
      </c>
      <c r="K68" s="81" t="s">
        <v>313</v>
      </c>
    </row>
    <row r="69" spans="1:11">
      <c r="A69" s="81" t="s">
        <v>410</v>
      </c>
      <c r="B69" s="81" t="s">
        <v>409</v>
      </c>
      <c r="C69" s="81">
        <v>2.79</v>
      </c>
      <c r="D69" s="81">
        <v>2.79</v>
      </c>
      <c r="E69" s="81">
        <v>3.18</v>
      </c>
      <c r="F69" s="81">
        <v>0.40200000000000002</v>
      </c>
      <c r="G69" s="81">
        <v>0.495</v>
      </c>
      <c r="H69" s="81" t="s">
        <v>67</v>
      </c>
      <c r="I69" s="81" t="s">
        <v>312</v>
      </c>
      <c r="J69" s="81">
        <v>90</v>
      </c>
      <c r="K69" s="81" t="s">
        <v>313</v>
      </c>
    </row>
    <row r="70" spans="1:11">
      <c r="A70" s="81" t="s">
        <v>411</v>
      </c>
      <c r="B70" s="81" t="s">
        <v>409</v>
      </c>
      <c r="C70" s="81">
        <v>2.79</v>
      </c>
      <c r="D70" s="81">
        <v>2.79</v>
      </c>
      <c r="E70" s="81">
        <v>3.18</v>
      </c>
      <c r="F70" s="81">
        <v>0.40200000000000002</v>
      </c>
      <c r="G70" s="81">
        <v>0.495</v>
      </c>
      <c r="H70" s="81" t="s">
        <v>67</v>
      </c>
      <c r="I70" s="81" t="s">
        <v>312</v>
      </c>
      <c r="J70" s="81">
        <v>90</v>
      </c>
      <c r="K70" s="81" t="s">
        <v>313</v>
      </c>
    </row>
    <row r="71" spans="1:11">
      <c r="A71" s="81" t="s">
        <v>412</v>
      </c>
      <c r="B71" s="81" t="s">
        <v>409</v>
      </c>
      <c r="C71" s="81">
        <v>2.79</v>
      </c>
      <c r="D71" s="81">
        <v>2.79</v>
      </c>
      <c r="E71" s="81">
        <v>3.18</v>
      </c>
      <c r="F71" s="81">
        <v>0.40200000000000002</v>
      </c>
      <c r="G71" s="81">
        <v>0.495</v>
      </c>
      <c r="H71" s="81" t="s">
        <v>67</v>
      </c>
      <c r="I71" s="81" t="s">
        <v>312</v>
      </c>
      <c r="J71" s="81">
        <v>90</v>
      </c>
      <c r="K71" s="81" t="s">
        <v>313</v>
      </c>
    </row>
    <row r="72" spans="1:11">
      <c r="A72" s="81" t="s">
        <v>413</v>
      </c>
      <c r="B72" s="81" t="s">
        <v>414</v>
      </c>
      <c r="C72" s="81">
        <v>2.79</v>
      </c>
      <c r="D72" s="81">
        <v>2.79</v>
      </c>
      <c r="E72" s="81">
        <v>3.18</v>
      </c>
      <c r="F72" s="81">
        <v>0.501</v>
      </c>
      <c r="G72" s="81">
        <v>0.622</v>
      </c>
      <c r="H72" s="81" t="s">
        <v>67</v>
      </c>
      <c r="I72" s="81" t="s">
        <v>315</v>
      </c>
      <c r="J72" s="81">
        <v>0</v>
      </c>
      <c r="K72" s="81" t="s">
        <v>316</v>
      </c>
    </row>
    <row r="73" spans="1:11">
      <c r="A73" s="81" t="s">
        <v>415</v>
      </c>
      <c r="B73" s="81" t="s">
        <v>414</v>
      </c>
      <c r="C73" s="81">
        <v>2.79</v>
      </c>
      <c r="D73" s="81">
        <v>2.79</v>
      </c>
      <c r="E73" s="81">
        <v>3.18</v>
      </c>
      <c r="F73" s="81">
        <v>0.501</v>
      </c>
      <c r="G73" s="81">
        <v>0.622</v>
      </c>
      <c r="H73" s="81" t="s">
        <v>67</v>
      </c>
      <c r="I73" s="81" t="s">
        <v>315</v>
      </c>
      <c r="J73" s="81">
        <v>0</v>
      </c>
      <c r="K73" s="81" t="s">
        <v>316</v>
      </c>
    </row>
    <row r="74" spans="1:11">
      <c r="A74" s="81" t="s">
        <v>416</v>
      </c>
      <c r="B74" s="81" t="s">
        <v>414</v>
      </c>
      <c r="C74" s="81">
        <v>2.79</v>
      </c>
      <c r="D74" s="81">
        <v>2.79</v>
      </c>
      <c r="E74" s="81">
        <v>3.18</v>
      </c>
      <c r="F74" s="81">
        <v>0.501</v>
      </c>
      <c r="G74" s="81">
        <v>0.622</v>
      </c>
      <c r="H74" s="81" t="s">
        <v>67</v>
      </c>
      <c r="I74" s="81" t="s">
        <v>315</v>
      </c>
      <c r="J74" s="81">
        <v>0</v>
      </c>
      <c r="K74" s="81" t="s">
        <v>316</v>
      </c>
    </row>
    <row r="75" spans="1:11">
      <c r="A75" s="81" t="s">
        <v>417</v>
      </c>
      <c r="B75" s="81" t="s">
        <v>414</v>
      </c>
      <c r="C75" s="81">
        <v>2.79</v>
      </c>
      <c r="D75" s="81">
        <v>2.79</v>
      </c>
      <c r="E75" s="81">
        <v>3.18</v>
      </c>
      <c r="F75" s="81">
        <v>0.501</v>
      </c>
      <c r="G75" s="81">
        <v>0.622</v>
      </c>
      <c r="H75" s="81" t="s">
        <v>67</v>
      </c>
      <c r="I75" s="81" t="s">
        <v>315</v>
      </c>
      <c r="J75" s="81">
        <v>0</v>
      </c>
      <c r="K75" s="81" t="s">
        <v>316</v>
      </c>
    </row>
    <row r="76" spans="1:11">
      <c r="A76" s="81" t="s">
        <v>418</v>
      </c>
      <c r="B76" s="81" t="s">
        <v>414</v>
      </c>
      <c r="C76" s="81">
        <v>2.79</v>
      </c>
      <c r="D76" s="81">
        <v>2.79</v>
      </c>
      <c r="E76" s="81">
        <v>3.18</v>
      </c>
      <c r="F76" s="81">
        <v>0.501</v>
      </c>
      <c r="G76" s="81">
        <v>0.622</v>
      </c>
      <c r="H76" s="81" t="s">
        <v>67</v>
      </c>
      <c r="I76" s="81" t="s">
        <v>315</v>
      </c>
      <c r="J76" s="81">
        <v>0</v>
      </c>
      <c r="K76" s="81" t="s">
        <v>316</v>
      </c>
    </row>
    <row r="77" spans="1:11">
      <c r="A77" s="81" t="s">
        <v>419</v>
      </c>
      <c r="B77" s="81" t="s">
        <v>414</v>
      </c>
      <c r="C77" s="81">
        <v>2.79</v>
      </c>
      <c r="D77" s="81">
        <v>2.79</v>
      </c>
      <c r="E77" s="81">
        <v>3.18</v>
      </c>
      <c r="F77" s="81">
        <v>0.501</v>
      </c>
      <c r="G77" s="81">
        <v>0.622</v>
      </c>
      <c r="H77" s="81" t="s">
        <v>67</v>
      </c>
      <c r="I77" s="81" t="s">
        <v>315</v>
      </c>
      <c r="J77" s="81">
        <v>0</v>
      </c>
      <c r="K77" s="81" t="s">
        <v>316</v>
      </c>
    </row>
    <row r="78" spans="1:11">
      <c r="A78" s="81" t="s">
        <v>420</v>
      </c>
      <c r="B78" s="81" t="s">
        <v>421</v>
      </c>
      <c r="C78" s="81">
        <v>2.79</v>
      </c>
      <c r="D78" s="81">
        <v>2.79</v>
      </c>
      <c r="E78" s="81">
        <v>3.18</v>
      </c>
      <c r="F78" s="81">
        <v>0.40200000000000002</v>
      </c>
      <c r="G78" s="81">
        <v>0.495</v>
      </c>
      <c r="H78" s="81" t="s">
        <v>67</v>
      </c>
      <c r="I78" s="81" t="s">
        <v>318</v>
      </c>
      <c r="J78" s="81">
        <v>270</v>
      </c>
      <c r="K78" s="81" t="s">
        <v>319</v>
      </c>
    </row>
    <row r="79" spans="1:11">
      <c r="A79" s="81" t="s">
        <v>422</v>
      </c>
      <c r="B79" s="81" t="s">
        <v>421</v>
      </c>
      <c r="C79" s="81">
        <v>2.79</v>
      </c>
      <c r="D79" s="81">
        <v>2.79</v>
      </c>
      <c r="E79" s="81">
        <v>3.18</v>
      </c>
      <c r="F79" s="81">
        <v>0.40200000000000002</v>
      </c>
      <c r="G79" s="81">
        <v>0.495</v>
      </c>
      <c r="H79" s="81" t="s">
        <v>67</v>
      </c>
      <c r="I79" s="81" t="s">
        <v>318</v>
      </c>
      <c r="J79" s="81">
        <v>270</v>
      </c>
      <c r="K79" s="81" t="s">
        <v>319</v>
      </c>
    </row>
    <row r="80" spans="1:11">
      <c r="A80" s="81" t="s">
        <v>423</v>
      </c>
      <c r="B80" s="81" t="s">
        <v>421</v>
      </c>
      <c r="C80" s="81">
        <v>2.79</v>
      </c>
      <c r="D80" s="81">
        <v>2.79</v>
      </c>
      <c r="E80" s="81">
        <v>3.18</v>
      </c>
      <c r="F80" s="81">
        <v>0.40200000000000002</v>
      </c>
      <c r="G80" s="81">
        <v>0.495</v>
      </c>
      <c r="H80" s="81" t="s">
        <v>67</v>
      </c>
      <c r="I80" s="81" t="s">
        <v>318</v>
      </c>
      <c r="J80" s="81">
        <v>270</v>
      </c>
      <c r="K80" s="81" t="s">
        <v>319</v>
      </c>
    </row>
    <row r="81" spans="1:11">
      <c r="A81" s="81" t="s">
        <v>424</v>
      </c>
      <c r="B81" s="81" t="s">
        <v>421</v>
      </c>
      <c r="C81" s="81">
        <v>2.79</v>
      </c>
      <c r="D81" s="81">
        <v>2.79</v>
      </c>
      <c r="E81" s="81">
        <v>3.18</v>
      </c>
      <c r="F81" s="81">
        <v>0.40200000000000002</v>
      </c>
      <c r="G81" s="81">
        <v>0.495</v>
      </c>
      <c r="H81" s="81" t="s">
        <v>67</v>
      </c>
      <c r="I81" s="81" t="s">
        <v>318</v>
      </c>
      <c r="J81" s="81">
        <v>270</v>
      </c>
      <c r="K81" s="81" t="s">
        <v>319</v>
      </c>
    </row>
    <row r="82" spans="1:11">
      <c r="A82" s="81" t="s">
        <v>425</v>
      </c>
      <c r="B82" s="81"/>
      <c r="C82" s="81"/>
      <c r="D82" s="81">
        <v>59.68</v>
      </c>
      <c r="E82" s="81">
        <v>3.18</v>
      </c>
      <c r="F82" s="81">
        <v>0.43</v>
      </c>
      <c r="G82" s="81">
        <v>0.53100000000000003</v>
      </c>
      <c r="H82" s="81"/>
      <c r="I82" s="81"/>
      <c r="J82" s="81"/>
      <c r="K82" s="81"/>
    </row>
    <row r="83" spans="1:11">
      <c r="A83" s="81" t="s">
        <v>426</v>
      </c>
      <c r="B83" s="81"/>
      <c r="C83" s="81"/>
      <c r="D83" s="81">
        <v>16.73</v>
      </c>
      <c r="E83" s="81">
        <v>3.18</v>
      </c>
      <c r="F83" s="81">
        <v>0.501</v>
      </c>
      <c r="G83" s="81">
        <v>0.622</v>
      </c>
      <c r="H83" s="81"/>
      <c r="I83" s="81"/>
      <c r="J83" s="81"/>
      <c r="K83" s="81"/>
    </row>
    <row r="84" spans="1:11">
      <c r="A84" s="81" t="s">
        <v>427</v>
      </c>
      <c r="B84" s="81"/>
      <c r="C84" s="81"/>
      <c r="D84" s="81">
        <v>42.95</v>
      </c>
      <c r="E84" s="81">
        <v>3.18</v>
      </c>
      <c r="F84" s="81">
        <v>0.40200000000000002</v>
      </c>
      <c r="G84" s="81">
        <v>0.495</v>
      </c>
      <c r="H84" s="81"/>
      <c r="I84" s="81"/>
      <c r="J84" s="81"/>
      <c r="K84" s="81"/>
    </row>
    <row r="86" spans="1:11">
      <c r="A86" s="77"/>
      <c r="B86" s="81" t="s">
        <v>118</v>
      </c>
      <c r="C86" s="81" t="s">
        <v>346</v>
      </c>
      <c r="D86" s="81" t="s">
        <v>362</v>
      </c>
    </row>
    <row r="87" spans="1:11">
      <c r="A87" s="81" t="s">
        <v>36</v>
      </c>
      <c r="B87" s="81"/>
      <c r="C87" s="81"/>
      <c r="D87" s="81"/>
    </row>
    <row r="89" spans="1:11">
      <c r="A89" s="77"/>
      <c r="B89" s="81" t="s">
        <v>118</v>
      </c>
      <c r="C89" s="81" t="s">
        <v>363</v>
      </c>
      <c r="D89" s="81" t="s">
        <v>364</v>
      </c>
      <c r="E89" s="81" t="s">
        <v>365</v>
      </c>
      <c r="F89" s="81" t="s">
        <v>366</v>
      </c>
      <c r="G89" s="81" t="s">
        <v>362</v>
      </c>
    </row>
    <row r="90" spans="1:11">
      <c r="A90" s="81" t="s">
        <v>331</v>
      </c>
      <c r="B90" s="81" t="s">
        <v>332</v>
      </c>
      <c r="C90" s="81">
        <v>7961.63</v>
      </c>
      <c r="D90" s="81">
        <v>6161.31</v>
      </c>
      <c r="E90" s="81">
        <v>1800.32</v>
      </c>
      <c r="F90" s="81">
        <v>0.77</v>
      </c>
      <c r="G90" s="81">
        <v>3.97</v>
      </c>
    </row>
    <row r="91" spans="1:11">
      <c r="A91" s="81" t="s">
        <v>333</v>
      </c>
      <c r="B91" s="81" t="s">
        <v>332</v>
      </c>
      <c r="C91" s="81">
        <v>7706.22</v>
      </c>
      <c r="D91" s="81">
        <v>5740.17</v>
      </c>
      <c r="E91" s="81">
        <v>1966.05</v>
      </c>
      <c r="F91" s="81">
        <v>0.74</v>
      </c>
      <c r="G91" s="81">
        <v>3.88</v>
      </c>
    </row>
    <row r="92" spans="1:11">
      <c r="A92" s="81" t="s">
        <v>334</v>
      </c>
      <c r="B92" s="81" t="s">
        <v>332</v>
      </c>
      <c r="C92" s="81">
        <v>5770.49</v>
      </c>
      <c r="D92" s="81">
        <v>4577.92</v>
      </c>
      <c r="E92" s="81">
        <v>1192.57</v>
      </c>
      <c r="F92" s="81">
        <v>0.79</v>
      </c>
      <c r="G92" s="81">
        <v>4.0199999999999996</v>
      </c>
    </row>
    <row r="93" spans="1:11">
      <c r="A93" s="81" t="s">
        <v>335</v>
      </c>
      <c r="B93" s="81" t="s">
        <v>332</v>
      </c>
      <c r="C93" s="81">
        <v>7006.51</v>
      </c>
      <c r="D93" s="81">
        <v>5399.42</v>
      </c>
      <c r="E93" s="81">
        <v>1607.1</v>
      </c>
      <c r="F93" s="81">
        <v>0.77</v>
      </c>
      <c r="G93" s="81">
        <v>3.95</v>
      </c>
    </row>
    <row r="94" spans="1:11">
      <c r="A94" s="81" t="s">
        <v>336</v>
      </c>
      <c r="B94" s="81" t="s">
        <v>332</v>
      </c>
      <c r="C94" s="81">
        <v>6445.17</v>
      </c>
      <c r="D94" s="81">
        <v>5022.46</v>
      </c>
      <c r="E94" s="81">
        <v>1422.71</v>
      </c>
      <c r="F94" s="81">
        <v>0.78</v>
      </c>
      <c r="G94" s="81">
        <v>3.99</v>
      </c>
    </row>
    <row r="96" spans="1:11">
      <c r="A96" s="77"/>
      <c r="B96" s="81" t="s">
        <v>118</v>
      </c>
      <c r="C96" s="81" t="s">
        <v>363</v>
      </c>
      <c r="D96" s="81" t="s">
        <v>362</v>
      </c>
    </row>
    <row r="97" spans="1:8">
      <c r="A97" s="81" t="s">
        <v>347</v>
      </c>
      <c r="B97" s="81" t="s">
        <v>367</v>
      </c>
      <c r="C97" s="81">
        <v>6177.46</v>
      </c>
      <c r="D97" s="81">
        <v>0.8</v>
      </c>
    </row>
    <row r="98" spans="1:8">
      <c r="A98" s="81" t="s">
        <v>348</v>
      </c>
      <c r="B98" s="81" t="s">
        <v>367</v>
      </c>
      <c r="C98" s="81">
        <v>5077.1400000000003</v>
      </c>
      <c r="D98" s="81">
        <v>0.8</v>
      </c>
    </row>
    <row r="99" spans="1:8">
      <c r="A99" s="81" t="s">
        <v>349</v>
      </c>
      <c r="B99" s="81" t="s">
        <v>367</v>
      </c>
      <c r="C99" s="81">
        <v>3751.43</v>
      </c>
      <c r="D99" s="81">
        <v>0.8</v>
      </c>
    </row>
    <row r="100" spans="1:8">
      <c r="A100" s="81" t="s">
        <v>350</v>
      </c>
      <c r="B100" s="81" t="s">
        <v>367</v>
      </c>
      <c r="C100" s="81">
        <v>5032.96</v>
      </c>
      <c r="D100" s="81">
        <v>0.8</v>
      </c>
    </row>
    <row r="101" spans="1:8">
      <c r="A101" s="81" t="s">
        <v>351</v>
      </c>
      <c r="B101" s="81" t="s">
        <v>367</v>
      </c>
      <c r="C101" s="81">
        <v>3924.79</v>
      </c>
      <c r="D101" s="81">
        <v>0.8</v>
      </c>
    </row>
    <row r="103" spans="1:8">
      <c r="A103" s="77"/>
      <c r="B103" s="81" t="s">
        <v>118</v>
      </c>
      <c r="C103" s="81" t="s">
        <v>368</v>
      </c>
      <c r="D103" s="81" t="s">
        <v>369</v>
      </c>
      <c r="E103" s="81" t="s">
        <v>370</v>
      </c>
      <c r="F103" s="81" t="s">
        <v>371</v>
      </c>
      <c r="G103" s="81" t="s">
        <v>337</v>
      </c>
      <c r="H103" s="81" t="s">
        <v>338</v>
      </c>
    </row>
    <row r="104" spans="1:8">
      <c r="A104" s="81" t="s">
        <v>339</v>
      </c>
      <c r="B104" s="81" t="s">
        <v>340</v>
      </c>
      <c r="C104" s="81">
        <v>0.54</v>
      </c>
      <c r="D104" s="81">
        <v>622</v>
      </c>
      <c r="E104" s="81">
        <v>0.45</v>
      </c>
      <c r="F104" s="81">
        <v>520.27</v>
      </c>
      <c r="G104" s="81">
        <v>1</v>
      </c>
      <c r="H104" s="81" t="s">
        <v>341</v>
      </c>
    </row>
    <row r="105" spans="1:8">
      <c r="A105" s="81" t="s">
        <v>342</v>
      </c>
      <c r="B105" s="81" t="s">
        <v>340</v>
      </c>
      <c r="C105" s="81">
        <v>0.54</v>
      </c>
      <c r="D105" s="81">
        <v>622</v>
      </c>
      <c r="E105" s="81">
        <v>0.4</v>
      </c>
      <c r="F105" s="81">
        <v>460.99</v>
      </c>
      <c r="G105" s="81">
        <v>1</v>
      </c>
      <c r="H105" s="81" t="s">
        <v>341</v>
      </c>
    </row>
    <row r="106" spans="1:8">
      <c r="A106" s="81" t="s">
        <v>343</v>
      </c>
      <c r="B106" s="81" t="s">
        <v>340</v>
      </c>
      <c r="C106" s="81">
        <v>0.54</v>
      </c>
      <c r="D106" s="81">
        <v>622</v>
      </c>
      <c r="E106" s="81">
        <v>0.34</v>
      </c>
      <c r="F106" s="81">
        <v>398.48</v>
      </c>
      <c r="G106" s="81">
        <v>1</v>
      </c>
      <c r="H106" s="81" t="s">
        <v>341</v>
      </c>
    </row>
    <row r="107" spans="1:8">
      <c r="A107" s="81" t="s">
        <v>344</v>
      </c>
      <c r="B107" s="81" t="s">
        <v>340</v>
      </c>
      <c r="C107" s="81">
        <v>0.54</v>
      </c>
      <c r="D107" s="81">
        <v>622</v>
      </c>
      <c r="E107" s="81">
        <v>0.39</v>
      </c>
      <c r="F107" s="81">
        <v>453.52</v>
      </c>
      <c r="G107" s="81">
        <v>1</v>
      </c>
      <c r="H107" s="81" t="s">
        <v>341</v>
      </c>
    </row>
    <row r="108" spans="1:8">
      <c r="A108" s="81" t="s">
        <v>345</v>
      </c>
      <c r="B108" s="81" t="s">
        <v>340</v>
      </c>
      <c r="C108" s="81">
        <v>0.54</v>
      </c>
      <c r="D108" s="81">
        <v>622</v>
      </c>
      <c r="E108" s="81">
        <v>0.37</v>
      </c>
      <c r="F108" s="81">
        <v>427.79</v>
      </c>
      <c r="G108" s="81">
        <v>1</v>
      </c>
      <c r="H108" s="81" t="s">
        <v>341</v>
      </c>
    </row>
    <row r="110" spans="1:8">
      <c r="A110" s="77"/>
      <c r="B110" s="81" t="s">
        <v>118</v>
      </c>
      <c r="C110" s="81" t="s">
        <v>428</v>
      </c>
      <c r="D110" s="81" t="s">
        <v>429</v>
      </c>
      <c r="E110" s="81" t="s">
        <v>430</v>
      </c>
      <c r="F110" s="81" t="s">
        <v>431</v>
      </c>
    </row>
    <row r="111" spans="1:8">
      <c r="A111" s="81" t="s">
        <v>432</v>
      </c>
      <c r="B111" s="81" t="s">
        <v>433</v>
      </c>
      <c r="C111" s="81" t="s">
        <v>434</v>
      </c>
      <c r="D111" s="81">
        <v>0</v>
      </c>
      <c r="E111" s="81">
        <v>0</v>
      </c>
      <c r="F111" s="81">
        <v>1</v>
      </c>
    </row>
    <row r="113" spans="1:8">
      <c r="A113" s="77"/>
      <c r="B113" s="81" t="s">
        <v>118</v>
      </c>
      <c r="C113" s="81" t="s">
        <v>435</v>
      </c>
      <c r="D113" s="81" t="s">
        <v>436</v>
      </c>
      <c r="E113" s="81" t="s">
        <v>437</v>
      </c>
      <c r="F113" s="81" t="s">
        <v>438</v>
      </c>
      <c r="G113" s="81" t="s">
        <v>439</v>
      </c>
    </row>
    <row r="114" spans="1:8">
      <c r="A114" s="81" t="s">
        <v>440</v>
      </c>
      <c r="B114" s="81" t="s">
        <v>441</v>
      </c>
      <c r="C114" s="81">
        <v>0.15</v>
      </c>
      <c r="D114" s="81">
        <v>845000</v>
      </c>
      <c r="E114" s="81">
        <v>0.8</v>
      </c>
      <c r="F114" s="81">
        <v>4.51</v>
      </c>
      <c r="G114" s="81">
        <v>0.57999999999999996</v>
      </c>
    </row>
    <row r="116" spans="1:8">
      <c r="A116" s="77"/>
      <c r="B116" s="81" t="s">
        <v>442</v>
      </c>
      <c r="C116" s="81" t="s">
        <v>443</v>
      </c>
      <c r="D116" s="81" t="s">
        <v>444</v>
      </c>
      <c r="E116" s="81" t="s">
        <v>445</v>
      </c>
      <c r="F116" s="81" t="s">
        <v>446</v>
      </c>
      <c r="G116" s="81" t="s">
        <v>447</v>
      </c>
      <c r="H116" s="81" t="s">
        <v>448</v>
      </c>
    </row>
    <row r="117" spans="1:8">
      <c r="A117" s="81" t="s">
        <v>449</v>
      </c>
      <c r="B117" s="81">
        <v>4291.3923999999997</v>
      </c>
      <c r="C117" s="81">
        <v>6.9927999999999999</v>
      </c>
      <c r="D117" s="81">
        <v>17.121200000000002</v>
      </c>
      <c r="E117" s="81">
        <v>0</v>
      </c>
      <c r="F117" s="81">
        <v>1E-4</v>
      </c>
      <c r="G117" s="81">
        <v>1064.3928000000001</v>
      </c>
      <c r="H117" s="81">
        <v>1768.4871000000001</v>
      </c>
    </row>
    <row r="118" spans="1:8">
      <c r="A118" s="81" t="s">
        <v>450</v>
      </c>
      <c r="B118" s="81">
        <v>3586.0927999999999</v>
      </c>
      <c r="C118" s="81">
        <v>6.0044000000000004</v>
      </c>
      <c r="D118" s="81">
        <v>15.195499999999999</v>
      </c>
      <c r="E118" s="81">
        <v>0</v>
      </c>
      <c r="F118" s="81">
        <v>1E-4</v>
      </c>
      <c r="G118" s="81">
        <v>944.74480000000005</v>
      </c>
      <c r="H118" s="81">
        <v>1492.5405000000001</v>
      </c>
    </row>
    <row r="119" spans="1:8">
      <c r="A119" s="81" t="s">
        <v>451</v>
      </c>
      <c r="B119" s="81">
        <v>3312.4832000000001</v>
      </c>
      <c r="C119" s="81">
        <v>6.0362999999999998</v>
      </c>
      <c r="D119" s="81">
        <v>16.741800000000001</v>
      </c>
      <c r="E119" s="81">
        <v>0</v>
      </c>
      <c r="F119" s="81">
        <v>1E-4</v>
      </c>
      <c r="G119" s="81">
        <v>1041.0871</v>
      </c>
      <c r="H119" s="81">
        <v>1423.4694999999999</v>
      </c>
    </row>
    <row r="120" spans="1:8">
      <c r="A120" s="81" t="s">
        <v>452</v>
      </c>
      <c r="B120" s="81">
        <v>2735.4065999999998</v>
      </c>
      <c r="C120" s="81">
        <v>5.2346000000000004</v>
      </c>
      <c r="D120" s="81">
        <v>15.204800000000001</v>
      </c>
      <c r="E120" s="81">
        <v>0</v>
      </c>
      <c r="F120" s="81">
        <v>1E-4</v>
      </c>
      <c r="G120" s="81">
        <v>945.59950000000003</v>
      </c>
      <c r="H120" s="81">
        <v>1198.3306</v>
      </c>
    </row>
    <row r="121" spans="1:8">
      <c r="A121" s="81" t="s">
        <v>288</v>
      </c>
      <c r="B121" s="81">
        <v>2837.0263</v>
      </c>
      <c r="C121" s="81">
        <v>5.5956999999999999</v>
      </c>
      <c r="D121" s="81">
        <v>16.690100000000001</v>
      </c>
      <c r="E121" s="81">
        <v>0</v>
      </c>
      <c r="F121" s="81">
        <v>1E-4</v>
      </c>
      <c r="G121" s="81">
        <v>1038.0209</v>
      </c>
      <c r="H121" s="81">
        <v>1258.0898999999999</v>
      </c>
    </row>
    <row r="122" spans="1:8">
      <c r="A122" s="81" t="s">
        <v>453</v>
      </c>
      <c r="B122" s="81">
        <v>3331.6066000000001</v>
      </c>
      <c r="C122" s="81">
        <v>6.6071</v>
      </c>
      <c r="D122" s="81">
        <v>19.797699999999999</v>
      </c>
      <c r="E122" s="81">
        <v>0</v>
      </c>
      <c r="F122" s="81">
        <v>1E-4</v>
      </c>
      <c r="G122" s="81">
        <v>1231.3054999999999</v>
      </c>
      <c r="H122" s="81">
        <v>1480.6925000000001</v>
      </c>
    </row>
    <row r="123" spans="1:8">
      <c r="A123" s="81" t="s">
        <v>454</v>
      </c>
      <c r="B123" s="81">
        <v>3435.6846999999998</v>
      </c>
      <c r="C123" s="81">
        <v>6.8151999999999999</v>
      </c>
      <c r="D123" s="81">
        <v>20.425699999999999</v>
      </c>
      <c r="E123" s="81">
        <v>0</v>
      </c>
      <c r="F123" s="81">
        <v>1E-4</v>
      </c>
      <c r="G123" s="81">
        <v>1270.3646000000001</v>
      </c>
      <c r="H123" s="81">
        <v>1527.1066000000001</v>
      </c>
    </row>
    <row r="124" spans="1:8">
      <c r="A124" s="81" t="s">
        <v>455</v>
      </c>
      <c r="B124" s="81">
        <v>3732.7662999999998</v>
      </c>
      <c r="C124" s="81">
        <v>7.4084000000000003</v>
      </c>
      <c r="D124" s="81">
        <v>22.2134</v>
      </c>
      <c r="E124" s="81">
        <v>0</v>
      </c>
      <c r="F124" s="81">
        <v>1E-4</v>
      </c>
      <c r="G124" s="81">
        <v>1381.5499</v>
      </c>
      <c r="H124" s="81">
        <v>1659.5105000000001</v>
      </c>
    </row>
    <row r="125" spans="1:8">
      <c r="A125" s="81" t="s">
        <v>456</v>
      </c>
      <c r="B125" s="81">
        <v>3000.1511999999998</v>
      </c>
      <c r="C125" s="81">
        <v>5.9455</v>
      </c>
      <c r="D125" s="81">
        <v>17.8047</v>
      </c>
      <c r="E125" s="81">
        <v>0</v>
      </c>
      <c r="F125" s="81">
        <v>1E-4</v>
      </c>
      <c r="G125" s="81">
        <v>1107.3524</v>
      </c>
      <c r="H125" s="81">
        <v>1332.9946</v>
      </c>
    </row>
    <row r="126" spans="1:8">
      <c r="A126" s="81" t="s">
        <v>457</v>
      </c>
      <c r="B126" s="81">
        <v>2902.8112999999998</v>
      </c>
      <c r="C126" s="81">
        <v>5.6459999999999999</v>
      </c>
      <c r="D126" s="81">
        <v>16.638500000000001</v>
      </c>
      <c r="E126" s="81">
        <v>0</v>
      </c>
      <c r="F126" s="81">
        <v>1E-4</v>
      </c>
      <c r="G126" s="81">
        <v>1034.7916</v>
      </c>
      <c r="H126" s="81">
        <v>1280.0001</v>
      </c>
    </row>
    <row r="127" spans="1:8">
      <c r="A127" s="81" t="s">
        <v>458</v>
      </c>
      <c r="B127" s="81">
        <v>3014.9218999999998</v>
      </c>
      <c r="C127" s="81">
        <v>5.6140999999999996</v>
      </c>
      <c r="D127" s="81">
        <v>15.9009</v>
      </c>
      <c r="E127" s="81">
        <v>0</v>
      </c>
      <c r="F127" s="81">
        <v>1E-4</v>
      </c>
      <c r="G127" s="81">
        <v>988.8415</v>
      </c>
      <c r="H127" s="81">
        <v>1306.5794000000001</v>
      </c>
    </row>
    <row r="128" spans="1:8">
      <c r="A128" s="81" t="s">
        <v>459</v>
      </c>
      <c r="B128" s="81">
        <v>3920.5643</v>
      </c>
      <c r="C128" s="81">
        <v>6.5807000000000002</v>
      </c>
      <c r="D128" s="81">
        <v>16.702500000000001</v>
      </c>
      <c r="E128" s="81">
        <v>0</v>
      </c>
      <c r="F128" s="81">
        <v>1E-4</v>
      </c>
      <c r="G128" s="81">
        <v>1038.4452000000001</v>
      </c>
      <c r="H128" s="81">
        <v>1633.2340999999999</v>
      </c>
    </row>
    <row r="129" spans="1:19">
      <c r="A129" s="81"/>
      <c r="B129" s="81"/>
      <c r="C129" s="81"/>
      <c r="D129" s="81"/>
      <c r="E129" s="81"/>
      <c r="F129" s="81"/>
      <c r="G129" s="81"/>
      <c r="H129" s="81"/>
    </row>
    <row r="130" spans="1:19">
      <c r="A130" s="81" t="s">
        <v>460</v>
      </c>
      <c r="B130" s="81">
        <v>40100.907700000003</v>
      </c>
      <c r="C130" s="81">
        <v>74.480800000000002</v>
      </c>
      <c r="D130" s="81">
        <v>210.4367</v>
      </c>
      <c r="E130" s="81">
        <v>0</v>
      </c>
      <c r="F130" s="81">
        <v>8.9999999999999998E-4</v>
      </c>
      <c r="G130" s="81">
        <v>13086.4959</v>
      </c>
      <c r="H130" s="81">
        <v>17361.035400000001</v>
      </c>
    </row>
    <row r="131" spans="1:19">
      <c r="A131" s="81" t="s">
        <v>461</v>
      </c>
      <c r="B131" s="81">
        <v>2735.4065999999998</v>
      </c>
      <c r="C131" s="81">
        <v>5.2346000000000004</v>
      </c>
      <c r="D131" s="81">
        <v>15.195499999999999</v>
      </c>
      <c r="E131" s="81">
        <v>0</v>
      </c>
      <c r="F131" s="81">
        <v>1E-4</v>
      </c>
      <c r="G131" s="81">
        <v>944.74480000000005</v>
      </c>
      <c r="H131" s="81">
        <v>1198.3306</v>
      </c>
    </row>
    <row r="132" spans="1:19">
      <c r="A132" s="81" t="s">
        <v>462</v>
      </c>
      <c r="B132" s="81">
        <v>4291.3923999999997</v>
      </c>
      <c r="C132" s="81">
        <v>7.4084000000000003</v>
      </c>
      <c r="D132" s="81">
        <v>22.2134</v>
      </c>
      <c r="E132" s="81">
        <v>0</v>
      </c>
      <c r="F132" s="81">
        <v>1E-4</v>
      </c>
      <c r="G132" s="81">
        <v>1381.5499</v>
      </c>
      <c r="H132" s="81">
        <v>1768.4871000000001</v>
      </c>
    </row>
    <row r="134" spans="1:19">
      <c r="A134" s="77"/>
      <c r="B134" s="81" t="s">
        <v>463</v>
      </c>
      <c r="C134" s="81" t="s">
        <v>464</v>
      </c>
      <c r="D134" s="81" t="s">
        <v>465</v>
      </c>
      <c r="E134" s="81" t="s">
        <v>466</v>
      </c>
      <c r="F134" s="81" t="s">
        <v>467</v>
      </c>
      <c r="G134" s="81" t="s">
        <v>468</v>
      </c>
      <c r="H134" s="81" t="s">
        <v>469</v>
      </c>
      <c r="I134" s="81" t="s">
        <v>470</v>
      </c>
      <c r="J134" s="81" t="s">
        <v>471</v>
      </c>
      <c r="K134" s="81" t="s">
        <v>472</v>
      </c>
      <c r="L134" s="81" t="s">
        <v>473</v>
      </c>
      <c r="M134" s="81" t="s">
        <v>474</v>
      </c>
      <c r="N134" s="81" t="s">
        <v>475</v>
      </c>
      <c r="O134" s="81" t="s">
        <v>476</v>
      </c>
      <c r="P134" s="81" t="s">
        <v>477</v>
      </c>
      <c r="Q134" s="81" t="s">
        <v>478</v>
      </c>
      <c r="R134" s="81" t="s">
        <v>479</v>
      </c>
      <c r="S134" s="81" t="s">
        <v>480</v>
      </c>
    </row>
    <row r="135" spans="1:19">
      <c r="A135" s="81" t="s">
        <v>449</v>
      </c>
      <c r="B135" s="82">
        <v>16877400000</v>
      </c>
      <c r="C135" s="81">
        <v>12437.725</v>
      </c>
      <c r="D135" s="81" t="s">
        <v>555</v>
      </c>
      <c r="E135" s="81">
        <v>4950.0479999999998</v>
      </c>
      <c r="F135" s="81">
        <v>3712.5360000000001</v>
      </c>
      <c r="G135" s="81">
        <v>2261.0520000000001</v>
      </c>
      <c r="H135" s="81">
        <v>0</v>
      </c>
      <c r="I135" s="81">
        <v>0</v>
      </c>
      <c r="J135" s="81">
        <v>1514.0889999999999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1">
        <v>0</v>
      </c>
      <c r="S135" s="81">
        <v>0</v>
      </c>
    </row>
    <row r="136" spans="1:19">
      <c r="A136" s="81" t="s">
        <v>450</v>
      </c>
      <c r="B136" s="82">
        <v>14980300000</v>
      </c>
      <c r="C136" s="81">
        <v>10962.771000000001</v>
      </c>
      <c r="D136" s="81" t="s">
        <v>556</v>
      </c>
      <c r="E136" s="81">
        <v>4950.0479999999998</v>
      </c>
      <c r="F136" s="81">
        <v>3712.5360000000001</v>
      </c>
      <c r="G136" s="81">
        <v>2261.0520000000001</v>
      </c>
      <c r="H136" s="81">
        <v>0</v>
      </c>
      <c r="I136" s="81">
        <v>39.134999999999998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81">
        <v>0</v>
      </c>
      <c r="S136" s="81">
        <v>0</v>
      </c>
    </row>
    <row r="137" spans="1:19">
      <c r="A137" s="81" t="s">
        <v>451</v>
      </c>
      <c r="B137" s="82">
        <v>16507900000</v>
      </c>
      <c r="C137" s="81">
        <v>11609.021000000001</v>
      </c>
      <c r="D137" s="81" t="s">
        <v>557</v>
      </c>
      <c r="E137" s="81">
        <v>4950.0479999999998</v>
      </c>
      <c r="F137" s="81">
        <v>3712.5360000000001</v>
      </c>
      <c r="G137" s="81">
        <v>2261.0520000000001</v>
      </c>
      <c r="H137" s="81">
        <v>0</v>
      </c>
      <c r="I137" s="81">
        <v>685.38400000000001</v>
      </c>
      <c r="J137" s="81">
        <v>0</v>
      </c>
      <c r="K137" s="81">
        <v>0</v>
      </c>
      <c r="L137" s="81">
        <v>0</v>
      </c>
      <c r="M137" s="81">
        <v>0</v>
      </c>
      <c r="N137" s="81">
        <v>0</v>
      </c>
      <c r="O137" s="81">
        <v>0</v>
      </c>
      <c r="P137" s="81">
        <v>0</v>
      </c>
      <c r="Q137" s="81">
        <v>0</v>
      </c>
      <c r="R137" s="81">
        <v>0</v>
      </c>
      <c r="S137" s="81">
        <v>0</v>
      </c>
    </row>
    <row r="138" spans="1:19">
      <c r="A138" s="81" t="s">
        <v>452</v>
      </c>
      <c r="B138" s="82">
        <v>14993800000</v>
      </c>
      <c r="C138" s="81">
        <v>12978.84</v>
      </c>
      <c r="D138" s="81" t="s">
        <v>558</v>
      </c>
      <c r="E138" s="81">
        <v>4950.0479999999998</v>
      </c>
      <c r="F138" s="81">
        <v>3712.5360000000001</v>
      </c>
      <c r="G138" s="81">
        <v>2261.0520000000001</v>
      </c>
      <c r="H138" s="81">
        <v>0</v>
      </c>
      <c r="I138" s="81">
        <v>2055.2040000000002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1">
        <v>0</v>
      </c>
      <c r="S138" s="81">
        <v>0</v>
      </c>
    </row>
    <row r="139" spans="1:19">
      <c r="A139" s="81" t="s">
        <v>288</v>
      </c>
      <c r="B139" s="82">
        <v>16459300000</v>
      </c>
      <c r="C139" s="81">
        <v>14700.841</v>
      </c>
      <c r="D139" s="81" t="s">
        <v>537</v>
      </c>
      <c r="E139" s="81">
        <v>4950.0479999999998</v>
      </c>
      <c r="F139" s="81">
        <v>3712.5360000000001</v>
      </c>
      <c r="G139" s="81">
        <v>2261.0520000000001</v>
      </c>
      <c r="H139" s="81">
        <v>0</v>
      </c>
      <c r="I139" s="81">
        <v>3777.2049999999999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1">
        <v>0</v>
      </c>
      <c r="S139" s="81">
        <v>0</v>
      </c>
    </row>
    <row r="140" spans="1:19">
      <c r="A140" s="81" t="s">
        <v>453</v>
      </c>
      <c r="B140" s="82">
        <v>19524100000</v>
      </c>
      <c r="C140" s="81">
        <v>17640.849999999999</v>
      </c>
      <c r="D140" s="81" t="s">
        <v>559</v>
      </c>
      <c r="E140" s="81">
        <v>4950.0479999999998</v>
      </c>
      <c r="F140" s="81">
        <v>3712.5360000000001</v>
      </c>
      <c r="G140" s="81">
        <v>2261.0520000000001</v>
      </c>
      <c r="H140" s="81">
        <v>0</v>
      </c>
      <c r="I140" s="81">
        <v>6717.2139999999999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v>0</v>
      </c>
    </row>
    <row r="141" spans="1:19">
      <c r="A141" s="81" t="s">
        <v>454</v>
      </c>
      <c r="B141" s="82">
        <v>20143400000</v>
      </c>
      <c r="C141" s="81">
        <v>18455.136999999999</v>
      </c>
      <c r="D141" s="81" t="s">
        <v>560</v>
      </c>
      <c r="E141" s="81">
        <v>4950.0479999999998</v>
      </c>
      <c r="F141" s="81">
        <v>3712.5360000000001</v>
      </c>
      <c r="G141" s="81">
        <v>2261.0520000000001</v>
      </c>
      <c r="H141" s="81">
        <v>0</v>
      </c>
      <c r="I141" s="81">
        <v>7531.5010000000002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1">
        <v>0</v>
      </c>
      <c r="S141" s="81">
        <v>0</v>
      </c>
    </row>
    <row r="142" spans="1:19">
      <c r="A142" s="81" t="s">
        <v>455</v>
      </c>
      <c r="B142" s="82">
        <v>21906400000</v>
      </c>
      <c r="C142" s="81">
        <v>18308.069</v>
      </c>
      <c r="D142" s="81" t="s">
        <v>561</v>
      </c>
      <c r="E142" s="81">
        <v>4950.0479999999998</v>
      </c>
      <c r="F142" s="81">
        <v>3712.5360000000001</v>
      </c>
      <c r="G142" s="81">
        <v>2261.0520000000001</v>
      </c>
      <c r="H142" s="81">
        <v>0</v>
      </c>
      <c r="I142" s="81">
        <v>7384.433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</row>
    <row r="143" spans="1:19">
      <c r="A143" s="81" t="s">
        <v>456</v>
      </c>
      <c r="B143" s="82">
        <v>17558600000</v>
      </c>
      <c r="C143" s="81">
        <v>16014.119000000001</v>
      </c>
      <c r="D143" s="81" t="s">
        <v>562</v>
      </c>
      <c r="E143" s="81">
        <v>4950.0479999999998</v>
      </c>
      <c r="F143" s="81">
        <v>3712.5360000000001</v>
      </c>
      <c r="G143" s="81">
        <v>2261.0520000000001</v>
      </c>
      <c r="H143" s="81">
        <v>0</v>
      </c>
      <c r="I143" s="81">
        <v>5090.4830000000002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1">
        <v>0</v>
      </c>
      <c r="S143" s="81">
        <v>0</v>
      </c>
    </row>
    <row r="144" spans="1:19">
      <c r="A144" s="81" t="s">
        <v>457</v>
      </c>
      <c r="B144" s="82">
        <v>16408100000</v>
      </c>
      <c r="C144" s="81">
        <v>14462.468999999999</v>
      </c>
      <c r="D144" s="81" t="s">
        <v>563</v>
      </c>
      <c r="E144" s="81">
        <v>4950.0479999999998</v>
      </c>
      <c r="F144" s="81">
        <v>3712.5360000000001</v>
      </c>
      <c r="G144" s="81">
        <v>2261.0520000000001</v>
      </c>
      <c r="H144" s="81">
        <v>0</v>
      </c>
      <c r="I144" s="81">
        <v>3538.8319999999999</v>
      </c>
      <c r="J144" s="81">
        <v>0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1">
        <v>0</v>
      </c>
      <c r="S144" s="81">
        <v>0</v>
      </c>
    </row>
    <row r="145" spans="1:19">
      <c r="A145" s="81" t="s">
        <v>458</v>
      </c>
      <c r="B145" s="82">
        <v>15679500000</v>
      </c>
      <c r="C145" s="81">
        <v>12679.188</v>
      </c>
      <c r="D145" s="81" t="s">
        <v>564</v>
      </c>
      <c r="E145" s="81">
        <v>4950.0479999999998</v>
      </c>
      <c r="F145" s="81">
        <v>3712.5360000000001</v>
      </c>
      <c r="G145" s="81">
        <v>2261.0520000000001</v>
      </c>
      <c r="H145" s="81">
        <v>0</v>
      </c>
      <c r="I145" s="81">
        <v>1755.5509999999999</v>
      </c>
      <c r="J145" s="81">
        <v>0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</row>
    <row r="146" spans="1:19">
      <c r="A146" s="81" t="s">
        <v>459</v>
      </c>
      <c r="B146" s="82">
        <v>16466000000</v>
      </c>
      <c r="C146" s="81">
        <v>12437.725</v>
      </c>
      <c r="D146" s="81" t="s">
        <v>565</v>
      </c>
      <c r="E146" s="81">
        <v>4950.0479999999998</v>
      </c>
      <c r="F146" s="81">
        <v>3712.5360000000001</v>
      </c>
      <c r="G146" s="81">
        <v>2261.0520000000001</v>
      </c>
      <c r="H146" s="81">
        <v>0</v>
      </c>
      <c r="I146" s="81">
        <v>0</v>
      </c>
      <c r="J146" s="81">
        <v>1514.0889999999999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1">
        <v>0</v>
      </c>
      <c r="S146" s="81">
        <v>0</v>
      </c>
    </row>
    <row r="147" spans="1:19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</row>
    <row r="148" spans="1:19">
      <c r="A148" s="81" t="s">
        <v>460</v>
      </c>
      <c r="B148" s="82">
        <v>207505000000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81">
        <v>0</v>
      </c>
      <c r="S148" s="81">
        <v>0</v>
      </c>
    </row>
    <row r="149" spans="1:19">
      <c r="A149" s="81" t="s">
        <v>461</v>
      </c>
      <c r="B149" s="82">
        <v>14980300000</v>
      </c>
      <c r="C149" s="81">
        <v>10962.771000000001</v>
      </c>
      <c r="D149" s="81"/>
      <c r="E149" s="81">
        <v>4950.0479999999998</v>
      </c>
      <c r="F149" s="81">
        <v>3712.5360000000001</v>
      </c>
      <c r="G149" s="81">
        <v>2261.0520000000001</v>
      </c>
      <c r="H149" s="81">
        <v>0</v>
      </c>
      <c r="I149" s="81">
        <v>0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81">
        <v>0</v>
      </c>
      <c r="S149" s="81">
        <v>0</v>
      </c>
    </row>
    <row r="150" spans="1:19">
      <c r="A150" s="81" t="s">
        <v>462</v>
      </c>
      <c r="B150" s="82">
        <v>21906400000</v>
      </c>
      <c r="C150" s="81">
        <v>18455.136999999999</v>
      </c>
      <c r="D150" s="81"/>
      <c r="E150" s="81">
        <v>4950.0479999999998</v>
      </c>
      <c r="F150" s="81">
        <v>3712.5360000000001</v>
      </c>
      <c r="G150" s="81">
        <v>2261.0520000000001</v>
      </c>
      <c r="H150" s="81">
        <v>0</v>
      </c>
      <c r="I150" s="81">
        <v>7531.5010000000002</v>
      </c>
      <c r="J150" s="81">
        <v>1514.0889999999999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1">
        <v>0</v>
      </c>
      <c r="S150" s="81">
        <v>0</v>
      </c>
    </row>
    <row r="152" spans="1:19">
      <c r="A152" s="77"/>
      <c r="B152" s="81" t="s">
        <v>493</v>
      </c>
      <c r="C152" s="81" t="s">
        <v>494</v>
      </c>
      <c r="D152" s="81" t="s">
        <v>495</v>
      </c>
      <c r="E152" s="81" t="s">
        <v>251</v>
      </c>
    </row>
    <row r="153" spans="1:19">
      <c r="A153" s="81" t="s">
        <v>496</v>
      </c>
      <c r="B153" s="81">
        <v>4378.16</v>
      </c>
      <c r="C153" s="81">
        <v>971.21</v>
      </c>
      <c r="D153" s="81">
        <v>0</v>
      </c>
      <c r="E153" s="81">
        <v>5349.38</v>
      </c>
    </row>
    <row r="154" spans="1:19">
      <c r="A154" s="81" t="s">
        <v>497</v>
      </c>
      <c r="B154" s="81">
        <v>8.57</v>
      </c>
      <c r="C154" s="81">
        <v>1.9</v>
      </c>
      <c r="D154" s="81">
        <v>0</v>
      </c>
      <c r="E154" s="81">
        <v>10.47</v>
      </c>
    </row>
    <row r="155" spans="1:19">
      <c r="A155" s="81" t="s">
        <v>498</v>
      </c>
      <c r="B155" s="81">
        <v>8.57</v>
      </c>
      <c r="C155" s="81">
        <v>1.9</v>
      </c>
      <c r="D155" s="81">
        <v>0</v>
      </c>
      <c r="E155" s="81">
        <v>10.47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55"/>
  <sheetViews>
    <sheetView workbookViewId="0"/>
  </sheetViews>
  <sheetFormatPr defaultRowHeight="10.5"/>
  <cols>
    <col min="1" max="1" width="43.16406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352</v>
      </c>
      <c r="C1" s="81" t="s">
        <v>353</v>
      </c>
      <c r="D1" s="81" t="s">
        <v>354</v>
      </c>
    </row>
    <row r="2" spans="1:7">
      <c r="A2" s="81" t="s">
        <v>298</v>
      </c>
      <c r="B2" s="81">
        <v>270.85000000000002</v>
      </c>
      <c r="C2" s="81">
        <v>529.88</v>
      </c>
      <c r="D2" s="81">
        <v>529.88</v>
      </c>
    </row>
    <row r="3" spans="1:7">
      <c r="A3" s="81" t="s">
        <v>299</v>
      </c>
      <c r="B3" s="81">
        <v>270.85000000000002</v>
      </c>
      <c r="C3" s="81">
        <v>529.88</v>
      </c>
      <c r="D3" s="81">
        <v>529.88</v>
      </c>
    </row>
    <row r="4" spans="1:7">
      <c r="A4" s="81" t="s">
        <v>300</v>
      </c>
      <c r="B4" s="81">
        <v>758.28</v>
      </c>
      <c r="C4" s="81">
        <v>1483.46</v>
      </c>
      <c r="D4" s="81">
        <v>1483.46</v>
      </c>
    </row>
    <row r="5" spans="1:7">
      <c r="A5" s="81" t="s">
        <v>301</v>
      </c>
      <c r="B5" s="81">
        <v>758.28</v>
      </c>
      <c r="C5" s="81">
        <v>1483.46</v>
      </c>
      <c r="D5" s="81">
        <v>1483.46</v>
      </c>
    </row>
    <row r="7" spans="1:7">
      <c r="A7" s="77"/>
      <c r="B7" s="81" t="s">
        <v>355</v>
      </c>
    </row>
    <row r="8" spans="1:7">
      <c r="A8" s="81" t="s">
        <v>302</v>
      </c>
      <c r="B8" s="81">
        <v>511.16</v>
      </c>
    </row>
    <row r="9" spans="1:7">
      <c r="A9" s="81" t="s">
        <v>303</v>
      </c>
      <c r="B9" s="81">
        <v>511.16</v>
      </c>
    </row>
    <row r="10" spans="1:7">
      <c r="A10" s="81" t="s">
        <v>356</v>
      </c>
      <c r="B10" s="81">
        <v>0</v>
      </c>
    </row>
    <row r="12" spans="1:7">
      <c r="A12" s="77"/>
      <c r="B12" s="81" t="s">
        <v>373</v>
      </c>
      <c r="C12" s="81" t="s">
        <v>374</v>
      </c>
      <c r="D12" s="81" t="s">
        <v>375</v>
      </c>
      <c r="E12" s="81" t="s">
        <v>376</v>
      </c>
      <c r="F12" s="81" t="s">
        <v>377</v>
      </c>
      <c r="G12" s="81" t="s">
        <v>378</v>
      </c>
    </row>
    <row r="13" spans="1:7">
      <c r="A13" s="81" t="s">
        <v>73</v>
      </c>
      <c r="B13" s="81">
        <v>0</v>
      </c>
      <c r="C13" s="81">
        <v>51.35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18.670000000000002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56.69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23.79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65.790000000000006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42.84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11.72</v>
      </c>
      <c r="D24" s="81">
        <v>0</v>
      </c>
      <c r="E24" s="81">
        <v>0</v>
      </c>
      <c r="F24" s="81">
        <v>0</v>
      </c>
      <c r="G24" s="81">
        <v>17.649999999999999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207.78</v>
      </c>
      <c r="C28" s="81">
        <v>63.07</v>
      </c>
      <c r="D28" s="81">
        <v>0</v>
      </c>
      <c r="E28" s="81">
        <v>0</v>
      </c>
      <c r="F28" s="81">
        <v>0</v>
      </c>
      <c r="G28" s="81">
        <v>17.649999999999999</v>
      </c>
    </row>
    <row r="30" spans="1:10">
      <c r="A30" s="77"/>
      <c r="B30" s="81" t="s">
        <v>355</v>
      </c>
      <c r="C30" s="81" t="s">
        <v>2</v>
      </c>
      <c r="D30" s="81" t="s">
        <v>379</v>
      </c>
      <c r="E30" s="81" t="s">
        <v>380</v>
      </c>
      <c r="F30" s="81" t="s">
        <v>381</v>
      </c>
      <c r="G30" s="81" t="s">
        <v>382</v>
      </c>
      <c r="H30" s="81" t="s">
        <v>383</v>
      </c>
      <c r="I30" s="81" t="s">
        <v>384</v>
      </c>
      <c r="J30" s="81" t="s">
        <v>385</v>
      </c>
    </row>
    <row r="31" spans="1:10">
      <c r="A31" s="81" t="s">
        <v>386</v>
      </c>
      <c r="B31" s="81">
        <v>149.66</v>
      </c>
      <c r="C31" s="81" t="s">
        <v>3</v>
      </c>
      <c r="D31" s="81">
        <v>456.46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8.07</v>
      </c>
    </row>
    <row r="32" spans="1:10">
      <c r="A32" s="81" t="s">
        <v>387</v>
      </c>
      <c r="B32" s="81">
        <v>113.45</v>
      </c>
      <c r="C32" s="81" t="s">
        <v>3</v>
      </c>
      <c r="D32" s="81">
        <v>346.02</v>
      </c>
      <c r="E32" s="81">
        <v>1</v>
      </c>
      <c r="F32" s="81">
        <v>84.45</v>
      </c>
      <c r="G32" s="81">
        <v>20.64</v>
      </c>
      <c r="H32" s="81">
        <v>10.76</v>
      </c>
      <c r="I32" s="81">
        <v>18.59</v>
      </c>
      <c r="J32" s="81">
        <v>8.07</v>
      </c>
    </row>
    <row r="33" spans="1:10">
      <c r="A33" s="81" t="s">
        <v>388</v>
      </c>
      <c r="B33" s="81">
        <v>67.3</v>
      </c>
      <c r="C33" s="81" t="s">
        <v>3</v>
      </c>
      <c r="D33" s="81">
        <v>205.26</v>
      </c>
      <c r="E33" s="81">
        <v>1</v>
      </c>
      <c r="F33" s="81">
        <v>56.3</v>
      </c>
      <c r="G33" s="81">
        <v>11.16</v>
      </c>
      <c r="H33" s="81">
        <v>10.76</v>
      </c>
      <c r="I33" s="81">
        <v>18.59</v>
      </c>
      <c r="J33" s="81">
        <v>8.07</v>
      </c>
    </row>
    <row r="34" spans="1:10">
      <c r="A34" s="81" t="s">
        <v>389</v>
      </c>
      <c r="B34" s="81">
        <v>113.45</v>
      </c>
      <c r="C34" s="81" t="s">
        <v>3</v>
      </c>
      <c r="D34" s="81">
        <v>346.02</v>
      </c>
      <c r="E34" s="81">
        <v>1</v>
      </c>
      <c r="F34" s="81">
        <v>84.45</v>
      </c>
      <c r="G34" s="81">
        <v>16.73</v>
      </c>
      <c r="H34" s="81">
        <v>10.76</v>
      </c>
      <c r="I34" s="81">
        <v>18.59</v>
      </c>
      <c r="J34" s="81">
        <v>8.07</v>
      </c>
    </row>
    <row r="35" spans="1:10">
      <c r="A35" s="81" t="s">
        <v>390</v>
      </c>
      <c r="B35" s="81">
        <v>67.3</v>
      </c>
      <c r="C35" s="81" t="s">
        <v>3</v>
      </c>
      <c r="D35" s="81">
        <v>205.26</v>
      </c>
      <c r="E35" s="81">
        <v>1</v>
      </c>
      <c r="F35" s="81">
        <v>56.3</v>
      </c>
      <c r="G35" s="81">
        <v>11.16</v>
      </c>
      <c r="H35" s="81">
        <v>10.76</v>
      </c>
      <c r="I35" s="81">
        <v>18.59</v>
      </c>
      <c r="J35" s="81">
        <v>8.07</v>
      </c>
    </row>
    <row r="36" spans="1:10">
      <c r="A36" s="81" t="s">
        <v>391</v>
      </c>
      <c r="B36" s="81">
        <v>567.98</v>
      </c>
      <c r="C36" s="81" t="s">
        <v>67</v>
      </c>
      <c r="D36" s="81">
        <v>720.19</v>
      </c>
      <c r="E36" s="81">
        <v>1</v>
      </c>
      <c r="F36" s="81">
        <v>0</v>
      </c>
      <c r="G36" s="81">
        <v>0</v>
      </c>
      <c r="H36" s="81">
        <v>0</v>
      </c>
      <c r="I36" s="81"/>
      <c r="J36" s="81">
        <v>0</v>
      </c>
    </row>
    <row r="37" spans="1:10">
      <c r="A37" s="81" t="s">
        <v>251</v>
      </c>
      <c r="B37" s="81">
        <v>1079.1300000000001</v>
      </c>
      <c r="C37" s="81"/>
      <c r="D37" s="81">
        <v>2279.2199999999998</v>
      </c>
      <c r="E37" s="81"/>
      <c r="F37" s="81">
        <v>281.51</v>
      </c>
      <c r="G37" s="81">
        <v>59.68</v>
      </c>
      <c r="H37" s="81">
        <v>5.0967000000000002</v>
      </c>
      <c r="I37" s="81">
        <v>39.24</v>
      </c>
      <c r="J37" s="81">
        <v>3.8224999999999998</v>
      </c>
    </row>
    <row r="38" spans="1:10">
      <c r="A38" s="81" t="s">
        <v>392</v>
      </c>
      <c r="B38" s="81">
        <v>511.16</v>
      </c>
      <c r="C38" s="81"/>
      <c r="D38" s="81">
        <v>1559.03</v>
      </c>
      <c r="E38" s="81"/>
      <c r="F38" s="81">
        <v>281.51</v>
      </c>
      <c r="G38" s="81">
        <v>59.68</v>
      </c>
      <c r="H38" s="81">
        <v>10.76</v>
      </c>
      <c r="I38" s="81">
        <v>18.59</v>
      </c>
      <c r="J38" s="81">
        <v>8.07</v>
      </c>
    </row>
    <row r="39" spans="1:10">
      <c r="A39" s="81" t="s">
        <v>393</v>
      </c>
      <c r="B39" s="81">
        <v>567.98</v>
      </c>
      <c r="C39" s="81"/>
      <c r="D39" s="81">
        <v>720.19</v>
      </c>
      <c r="E39" s="81"/>
      <c r="F39" s="81">
        <v>0</v>
      </c>
      <c r="G39" s="81">
        <v>0</v>
      </c>
      <c r="H39" s="81">
        <v>0</v>
      </c>
      <c r="I39" s="81"/>
      <c r="J39" s="81">
        <v>0</v>
      </c>
    </row>
    <row r="41" spans="1:10">
      <c r="A41" s="77"/>
      <c r="B41" s="81" t="s">
        <v>52</v>
      </c>
      <c r="C41" s="81" t="s">
        <v>304</v>
      </c>
      <c r="D41" s="81" t="s">
        <v>357</v>
      </c>
      <c r="E41" s="81" t="s">
        <v>358</v>
      </c>
      <c r="F41" s="81" t="s">
        <v>359</v>
      </c>
      <c r="G41" s="81" t="s">
        <v>360</v>
      </c>
      <c r="H41" s="81" t="s">
        <v>361</v>
      </c>
      <c r="I41" s="81" t="s">
        <v>305</v>
      </c>
    </row>
    <row r="42" spans="1:10">
      <c r="A42" s="81" t="s">
        <v>306</v>
      </c>
      <c r="B42" s="81" t="s">
        <v>307</v>
      </c>
      <c r="C42" s="81">
        <v>0.3</v>
      </c>
      <c r="D42" s="81">
        <v>1.8620000000000001</v>
      </c>
      <c r="E42" s="81">
        <v>3.4</v>
      </c>
      <c r="F42" s="81">
        <v>149.66</v>
      </c>
      <c r="G42" s="81">
        <v>270</v>
      </c>
      <c r="H42" s="81">
        <v>180</v>
      </c>
      <c r="I42" s="81"/>
    </row>
    <row r="43" spans="1:10">
      <c r="A43" s="81" t="s">
        <v>308</v>
      </c>
      <c r="B43" s="81" t="s">
        <v>309</v>
      </c>
      <c r="C43" s="81">
        <v>0.08</v>
      </c>
      <c r="D43" s="81">
        <v>0.85599999999999998</v>
      </c>
      <c r="E43" s="81">
        <v>0.98</v>
      </c>
      <c r="F43" s="81">
        <v>84.45</v>
      </c>
      <c r="G43" s="81">
        <v>180</v>
      </c>
      <c r="H43" s="81">
        <v>90</v>
      </c>
      <c r="I43" s="81" t="s">
        <v>310</v>
      </c>
    </row>
    <row r="44" spans="1:10">
      <c r="A44" s="81" t="s">
        <v>311</v>
      </c>
      <c r="B44" s="81" t="s">
        <v>307</v>
      </c>
      <c r="C44" s="81">
        <v>0.3</v>
      </c>
      <c r="D44" s="81">
        <v>1.8620000000000001</v>
      </c>
      <c r="E44" s="81">
        <v>3.4</v>
      </c>
      <c r="F44" s="81">
        <v>113.45</v>
      </c>
      <c r="G44" s="81">
        <v>135</v>
      </c>
      <c r="H44" s="81">
        <v>180</v>
      </c>
      <c r="I44" s="81"/>
    </row>
    <row r="45" spans="1:10">
      <c r="A45" s="81" t="s">
        <v>312</v>
      </c>
      <c r="B45" s="81" t="s">
        <v>309</v>
      </c>
      <c r="C45" s="81">
        <v>0.08</v>
      </c>
      <c r="D45" s="81">
        <v>0.85599999999999998</v>
      </c>
      <c r="E45" s="81">
        <v>0.98</v>
      </c>
      <c r="F45" s="81">
        <v>56.3</v>
      </c>
      <c r="G45" s="81">
        <v>90</v>
      </c>
      <c r="H45" s="81">
        <v>90</v>
      </c>
      <c r="I45" s="81" t="s">
        <v>313</v>
      </c>
    </row>
    <row r="46" spans="1:10">
      <c r="A46" s="81" t="s">
        <v>314</v>
      </c>
      <c r="B46" s="81" t="s">
        <v>307</v>
      </c>
      <c r="C46" s="81">
        <v>0.3</v>
      </c>
      <c r="D46" s="81">
        <v>1.8620000000000001</v>
      </c>
      <c r="E46" s="81">
        <v>3.4</v>
      </c>
      <c r="F46" s="81">
        <v>67.3</v>
      </c>
      <c r="G46" s="81">
        <v>270</v>
      </c>
      <c r="H46" s="81">
        <v>180</v>
      </c>
      <c r="I46" s="81"/>
    </row>
    <row r="47" spans="1:10">
      <c r="A47" s="81" t="s">
        <v>315</v>
      </c>
      <c r="B47" s="81" t="s">
        <v>309</v>
      </c>
      <c r="C47" s="81">
        <v>0.08</v>
      </c>
      <c r="D47" s="81">
        <v>0.85599999999999998</v>
      </c>
      <c r="E47" s="81">
        <v>0.98</v>
      </c>
      <c r="F47" s="81">
        <v>84.45</v>
      </c>
      <c r="G47" s="81">
        <v>0</v>
      </c>
      <c r="H47" s="81">
        <v>90</v>
      </c>
      <c r="I47" s="81" t="s">
        <v>316</v>
      </c>
    </row>
    <row r="48" spans="1:10">
      <c r="A48" s="81" t="s">
        <v>317</v>
      </c>
      <c r="B48" s="81" t="s">
        <v>307</v>
      </c>
      <c r="C48" s="81">
        <v>0.3</v>
      </c>
      <c r="D48" s="81">
        <v>1.8620000000000001</v>
      </c>
      <c r="E48" s="81">
        <v>3.4</v>
      </c>
      <c r="F48" s="81">
        <v>113.45</v>
      </c>
      <c r="G48" s="81">
        <v>180</v>
      </c>
      <c r="H48" s="81">
        <v>180</v>
      </c>
      <c r="I48" s="81"/>
    </row>
    <row r="49" spans="1:11">
      <c r="A49" s="81" t="s">
        <v>318</v>
      </c>
      <c r="B49" s="81" t="s">
        <v>309</v>
      </c>
      <c r="C49" s="81">
        <v>0.08</v>
      </c>
      <c r="D49" s="81">
        <v>0.85599999999999998</v>
      </c>
      <c r="E49" s="81">
        <v>0.98</v>
      </c>
      <c r="F49" s="81">
        <v>56.3</v>
      </c>
      <c r="G49" s="81">
        <v>270</v>
      </c>
      <c r="H49" s="81">
        <v>90</v>
      </c>
      <c r="I49" s="81" t="s">
        <v>319</v>
      </c>
    </row>
    <row r="50" spans="1:11">
      <c r="A50" s="81" t="s">
        <v>320</v>
      </c>
      <c r="B50" s="81" t="s">
        <v>307</v>
      </c>
      <c r="C50" s="81">
        <v>0.3</v>
      </c>
      <c r="D50" s="81">
        <v>1.8620000000000001</v>
      </c>
      <c r="E50" s="81">
        <v>3.4</v>
      </c>
      <c r="F50" s="81">
        <v>67.3</v>
      </c>
      <c r="G50" s="81">
        <v>90</v>
      </c>
      <c r="H50" s="81">
        <v>180</v>
      </c>
      <c r="I50" s="81"/>
    </row>
    <row r="51" spans="1:11">
      <c r="A51" s="81" t="s">
        <v>321</v>
      </c>
      <c r="B51" s="81" t="s">
        <v>322</v>
      </c>
      <c r="C51" s="81">
        <v>0.3</v>
      </c>
      <c r="D51" s="81">
        <v>0.60799999999999998</v>
      </c>
      <c r="E51" s="81">
        <v>0.71</v>
      </c>
      <c r="F51" s="81">
        <v>11.44</v>
      </c>
      <c r="G51" s="81">
        <v>270</v>
      </c>
      <c r="H51" s="81">
        <v>180</v>
      </c>
      <c r="I51" s="81"/>
    </row>
    <row r="52" spans="1:11">
      <c r="A52" s="81" t="s">
        <v>323</v>
      </c>
      <c r="B52" s="81" t="s">
        <v>322</v>
      </c>
      <c r="C52" s="81">
        <v>0.3</v>
      </c>
      <c r="D52" s="81">
        <v>0.60799999999999998</v>
      </c>
      <c r="E52" s="81">
        <v>0.71</v>
      </c>
      <c r="F52" s="81">
        <v>16.97</v>
      </c>
      <c r="G52" s="81">
        <v>225</v>
      </c>
      <c r="H52" s="81">
        <v>180</v>
      </c>
      <c r="I52" s="81"/>
    </row>
    <row r="53" spans="1:11">
      <c r="A53" s="81" t="s">
        <v>324</v>
      </c>
      <c r="B53" s="81" t="s">
        <v>322</v>
      </c>
      <c r="C53" s="81">
        <v>0.3</v>
      </c>
      <c r="D53" s="81">
        <v>0.60799999999999998</v>
      </c>
      <c r="E53" s="81">
        <v>0.71</v>
      </c>
      <c r="F53" s="81">
        <v>11.44</v>
      </c>
      <c r="G53" s="81">
        <v>45</v>
      </c>
      <c r="H53" s="81">
        <v>180</v>
      </c>
      <c r="I53" s="81"/>
    </row>
    <row r="54" spans="1:11">
      <c r="A54" s="81" t="s">
        <v>325</v>
      </c>
      <c r="B54" s="81" t="s">
        <v>322</v>
      </c>
      <c r="C54" s="81">
        <v>0.3</v>
      </c>
      <c r="D54" s="81">
        <v>0.60799999999999998</v>
      </c>
      <c r="E54" s="81">
        <v>0.71</v>
      </c>
      <c r="F54" s="81">
        <v>16.97</v>
      </c>
      <c r="G54" s="81">
        <v>315</v>
      </c>
      <c r="H54" s="81">
        <v>180</v>
      </c>
      <c r="I54" s="81"/>
    </row>
    <row r="55" spans="1:11">
      <c r="A55" s="81" t="s">
        <v>326</v>
      </c>
      <c r="B55" s="81" t="s">
        <v>327</v>
      </c>
      <c r="C55" s="81">
        <v>0.22</v>
      </c>
      <c r="D55" s="81">
        <v>0.19400000000000001</v>
      </c>
      <c r="E55" s="81">
        <v>0.2</v>
      </c>
      <c r="F55" s="81">
        <v>197.51</v>
      </c>
      <c r="G55" s="81">
        <v>0</v>
      </c>
      <c r="H55" s="81">
        <v>18.45</v>
      </c>
      <c r="I55" s="81"/>
    </row>
    <row r="56" spans="1:11">
      <c r="A56" s="81" t="s">
        <v>328</v>
      </c>
      <c r="B56" s="81" t="s">
        <v>327</v>
      </c>
      <c r="C56" s="81">
        <v>0.22</v>
      </c>
      <c r="D56" s="81">
        <v>0.19400000000000001</v>
      </c>
      <c r="E56" s="81">
        <v>0.2</v>
      </c>
      <c r="F56" s="81">
        <v>101.87</v>
      </c>
      <c r="G56" s="81">
        <v>270</v>
      </c>
      <c r="H56" s="81">
        <v>18.45</v>
      </c>
      <c r="I56" s="81"/>
    </row>
    <row r="57" spans="1:11">
      <c r="A57" s="81" t="s">
        <v>329</v>
      </c>
      <c r="B57" s="81" t="s">
        <v>327</v>
      </c>
      <c r="C57" s="81">
        <v>0.22</v>
      </c>
      <c r="D57" s="81">
        <v>0.19400000000000001</v>
      </c>
      <c r="E57" s="81">
        <v>0.2</v>
      </c>
      <c r="F57" s="81">
        <v>101.87</v>
      </c>
      <c r="G57" s="81">
        <v>90</v>
      </c>
      <c r="H57" s="81">
        <v>18.45</v>
      </c>
      <c r="I57" s="81"/>
    </row>
    <row r="58" spans="1:11">
      <c r="A58" s="81" t="s">
        <v>330</v>
      </c>
      <c r="B58" s="81" t="s">
        <v>327</v>
      </c>
      <c r="C58" s="81">
        <v>0.22</v>
      </c>
      <c r="D58" s="81">
        <v>0.19400000000000001</v>
      </c>
      <c r="E58" s="81">
        <v>0.2</v>
      </c>
      <c r="F58" s="81">
        <v>197.51</v>
      </c>
      <c r="G58" s="81">
        <v>180</v>
      </c>
      <c r="H58" s="81">
        <v>18.45</v>
      </c>
      <c r="I58" s="81"/>
    </row>
    <row r="60" spans="1:11">
      <c r="A60" s="77"/>
      <c r="B60" s="81" t="s">
        <v>52</v>
      </c>
      <c r="C60" s="81" t="s">
        <v>394</v>
      </c>
      <c r="D60" s="81" t="s">
        <v>395</v>
      </c>
      <c r="E60" s="81" t="s">
        <v>396</v>
      </c>
      <c r="F60" s="81" t="s">
        <v>46</v>
      </c>
      <c r="G60" s="81" t="s">
        <v>397</v>
      </c>
      <c r="H60" s="81" t="s">
        <v>398</v>
      </c>
      <c r="I60" s="81" t="s">
        <v>399</v>
      </c>
      <c r="J60" s="81" t="s">
        <v>360</v>
      </c>
      <c r="K60" s="81" t="s">
        <v>305</v>
      </c>
    </row>
    <row r="61" spans="1:11">
      <c r="A61" s="81" t="s">
        <v>400</v>
      </c>
      <c r="B61" s="81" t="s">
        <v>401</v>
      </c>
      <c r="C61" s="81">
        <v>2.79</v>
      </c>
      <c r="D61" s="81">
        <v>2.79</v>
      </c>
      <c r="E61" s="81">
        <v>3.18</v>
      </c>
      <c r="F61" s="81">
        <v>0.40200000000000002</v>
      </c>
      <c r="G61" s="81">
        <v>0.495</v>
      </c>
      <c r="H61" s="81" t="s">
        <v>67</v>
      </c>
      <c r="I61" s="81" t="s">
        <v>308</v>
      </c>
      <c r="J61" s="81">
        <v>180</v>
      </c>
      <c r="K61" s="81" t="s">
        <v>310</v>
      </c>
    </row>
    <row r="62" spans="1:11">
      <c r="A62" s="81" t="s">
        <v>402</v>
      </c>
      <c r="B62" s="81" t="s">
        <v>401</v>
      </c>
      <c r="C62" s="81">
        <v>2.79</v>
      </c>
      <c r="D62" s="81">
        <v>2.79</v>
      </c>
      <c r="E62" s="81">
        <v>3.18</v>
      </c>
      <c r="F62" s="81">
        <v>0.40200000000000002</v>
      </c>
      <c r="G62" s="81">
        <v>0.495</v>
      </c>
      <c r="H62" s="81" t="s">
        <v>67</v>
      </c>
      <c r="I62" s="81" t="s">
        <v>308</v>
      </c>
      <c r="J62" s="81">
        <v>180</v>
      </c>
      <c r="K62" s="81" t="s">
        <v>310</v>
      </c>
    </row>
    <row r="63" spans="1:11">
      <c r="A63" s="81" t="s">
        <v>403</v>
      </c>
      <c r="B63" s="81" t="s">
        <v>401</v>
      </c>
      <c r="C63" s="81">
        <v>2.79</v>
      </c>
      <c r="D63" s="81">
        <v>2.79</v>
      </c>
      <c r="E63" s="81">
        <v>3.18</v>
      </c>
      <c r="F63" s="81">
        <v>0.40200000000000002</v>
      </c>
      <c r="G63" s="81">
        <v>0.495</v>
      </c>
      <c r="H63" s="81" t="s">
        <v>67</v>
      </c>
      <c r="I63" s="81" t="s">
        <v>308</v>
      </c>
      <c r="J63" s="81">
        <v>180</v>
      </c>
      <c r="K63" s="81" t="s">
        <v>310</v>
      </c>
    </row>
    <row r="64" spans="1:11">
      <c r="A64" s="81" t="s">
        <v>404</v>
      </c>
      <c r="B64" s="81" t="s">
        <v>401</v>
      </c>
      <c r="C64" s="81">
        <v>2.79</v>
      </c>
      <c r="D64" s="81">
        <v>2.79</v>
      </c>
      <c r="E64" s="81">
        <v>3.18</v>
      </c>
      <c r="F64" s="81">
        <v>0.40200000000000002</v>
      </c>
      <c r="G64" s="81">
        <v>0.495</v>
      </c>
      <c r="H64" s="81" t="s">
        <v>67</v>
      </c>
      <c r="I64" s="81" t="s">
        <v>308</v>
      </c>
      <c r="J64" s="81">
        <v>180</v>
      </c>
      <c r="K64" s="81" t="s">
        <v>310</v>
      </c>
    </row>
    <row r="65" spans="1:11">
      <c r="A65" s="81" t="s">
        <v>405</v>
      </c>
      <c r="B65" s="81" t="s">
        <v>401</v>
      </c>
      <c r="C65" s="81">
        <v>2.79</v>
      </c>
      <c r="D65" s="81">
        <v>2.79</v>
      </c>
      <c r="E65" s="81">
        <v>3.18</v>
      </c>
      <c r="F65" s="81">
        <v>0.40200000000000002</v>
      </c>
      <c r="G65" s="81">
        <v>0.495</v>
      </c>
      <c r="H65" s="81" t="s">
        <v>67</v>
      </c>
      <c r="I65" s="81" t="s">
        <v>308</v>
      </c>
      <c r="J65" s="81">
        <v>180</v>
      </c>
      <c r="K65" s="81" t="s">
        <v>310</v>
      </c>
    </row>
    <row r="66" spans="1:11">
      <c r="A66" s="81" t="s">
        <v>406</v>
      </c>
      <c r="B66" s="81" t="s">
        <v>401</v>
      </c>
      <c r="C66" s="81">
        <v>2.79</v>
      </c>
      <c r="D66" s="81">
        <v>2.79</v>
      </c>
      <c r="E66" s="81">
        <v>3.18</v>
      </c>
      <c r="F66" s="81">
        <v>0.40200000000000002</v>
      </c>
      <c r="G66" s="81">
        <v>0.495</v>
      </c>
      <c r="H66" s="81" t="s">
        <v>67</v>
      </c>
      <c r="I66" s="81" t="s">
        <v>308</v>
      </c>
      <c r="J66" s="81">
        <v>180</v>
      </c>
      <c r="K66" s="81" t="s">
        <v>310</v>
      </c>
    </row>
    <row r="67" spans="1:11">
      <c r="A67" s="81" t="s">
        <v>407</v>
      </c>
      <c r="B67" s="81" t="s">
        <v>401</v>
      </c>
      <c r="C67" s="81">
        <v>3.91</v>
      </c>
      <c r="D67" s="81">
        <v>3.91</v>
      </c>
      <c r="E67" s="81">
        <v>3.18</v>
      </c>
      <c r="F67" s="81">
        <v>0.40200000000000002</v>
      </c>
      <c r="G67" s="81">
        <v>0.495</v>
      </c>
      <c r="H67" s="81" t="s">
        <v>67</v>
      </c>
      <c r="I67" s="81" t="s">
        <v>308</v>
      </c>
      <c r="J67" s="81">
        <v>180</v>
      </c>
      <c r="K67" s="81" t="s">
        <v>310</v>
      </c>
    </row>
    <row r="68" spans="1:11">
      <c r="A68" s="81" t="s">
        <v>408</v>
      </c>
      <c r="B68" s="81" t="s">
        <v>409</v>
      </c>
      <c r="C68" s="81">
        <v>2.79</v>
      </c>
      <c r="D68" s="81">
        <v>2.79</v>
      </c>
      <c r="E68" s="81">
        <v>3.18</v>
      </c>
      <c r="F68" s="81">
        <v>0.40200000000000002</v>
      </c>
      <c r="G68" s="81">
        <v>0.495</v>
      </c>
      <c r="H68" s="81" t="s">
        <v>67</v>
      </c>
      <c r="I68" s="81" t="s">
        <v>312</v>
      </c>
      <c r="J68" s="81">
        <v>90</v>
      </c>
      <c r="K68" s="81" t="s">
        <v>313</v>
      </c>
    </row>
    <row r="69" spans="1:11">
      <c r="A69" s="81" t="s">
        <v>410</v>
      </c>
      <c r="B69" s="81" t="s">
        <v>409</v>
      </c>
      <c r="C69" s="81">
        <v>2.79</v>
      </c>
      <c r="D69" s="81">
        <v>2.79</v>
      </c>
      <c r="E69" s="81">
        <v>3.18</v>
      </c>
      <c r="F69" s="81">
        <v>0.40200000000000002</v>
      </c>
      <c r="G69" s="81">
        <v>0.495</v>
      </c>
      <c r="H69" s="81" t="s">
        <v>67</v>
      </c>
      <c r="I69" s="81" t="s">
        <v>312</v>
      </c>
      <c r="J69" s="81">
        <v>90</v>
      </c>
      <c r="K69" s="81" t="s">
        <v>313</v>
      </c>
    </row>
    <row r="70" spans="1:11">
      <c r="A70" s="81" t="s">
        <v>411</v>
      </c>
      <c r="B70" s="81" t="s">
        <v>409</v>
      </c>
      <c r="C70" s="81">
        <v>2.79</v>
      </c>
      <c r="D70" s="81">
        <v>2.79</v>
      </c>
      <c r="E70" s="81">
        <v>3.18</v>
      </c>
      <c r="F70" s="81">
        <v>0.40200000000000002</v>
      </c>
      <c r="G70" s="81">
        <v>0.495</v>
      </c>
      <c r="H70" s="81" t="s">
        <v>67</v>
      </c>
      <c r="I70" s="81" t="s">
        <v>312</v>
      </c>
      <c r="J70" s="81">
        <v>90</v>
      </c>
      <c r="K70" s="81" t="s">
        <v>313</v>
      </c>
    </row>
    <row r="71" spans="1:11">
      <c r="A71" s="81" t="s">
        <v>412</v>
      </c>
      <c r="B71" s="81" t="s">
        <v>409</v>
      </c>
      <c r="C71" s="81">
        <v>2.79</v>
      </c>
      <c r="D71" s="81">
        <v>2.79</v>
      </c>
      <c r="E71" s="81">
        <v>3.18</v>
      </c>
      <c r="F71" s="81">
        <v>0.40200000000000002</v>
      </c>
      <c r="G71" s="81">
        <v>0.495</v>
      </c>
      <c r="H71" s="81" t="s">
        <v>67</v>
      </c>
      <c r="I71" s="81" t="s">
        <v>312</v>
      </c>
      <c r="J71" s="81">
        <v>90</v>
      </c>
      <c r="K71" s="81" t="s">
        <v>313</v>
      </c>
    </row>
    <row r="72" spans="1:11">
      <c r="A72" s="81" t="s">
        <v>413</v>
      </c>
      <c r="B72" s="81" t="s">
        <v>414</v>
      </c>
      <c r="C72" s="81">
        <v>2.79</v>
      </c>
      <c r="D72" s="81">
        <v>2.79</v>
      </c>
      <c r="E72" s="81">
        <v>3.18</v>
      </c>
      <c r="F72" s="81">
        <v>0.501</v>
      </c>
      <c r="G72" s="81">
        <v>0.622</v>
      </c>
      <c r="H72" s="81" t="s">
        <v>67</v>
      </c>
      <c r="I72" s="81" t="s">
        <v>315</v>
      </c>
      <c r="J72" s="81">
        <v>0</v>
      </c>
      <c r="K72" s="81" t="s">
        <v>316</v>
      </c>
    </row>
    <row r="73" spans="1:11">
      <c r="A73" s="81" t="s">
        <v>415</v>
      </c>
      <c r="B73" s="81" t="s">
        <v>414</v>
      </c>
      <c r="C73" s="81">
        <v>2.79</v>
      </c>
      <c r="D73" s="81">
        <v>2.79</v>
      </c>
      <c r="E73" s="81">
        <v>3.18</v>
      </c>
      <c r="F73" s="81">
        <v>0.501</v>
      </c>
      <c r="G73" s="81">
        <v>0.622</v>
      </c>
      <c r="H73" s="81" t="s">
        <v>67</v>
      </c>
      <c r="I73" s="81" t="s">
        <v>315</v>
      </c>
      <c r="J73" s="81">
        <v>0</v>
      </c>
      <c r="K73" s="81" t="s">
        <v>316</v>
      </c>
    </row>
    <row r="74" spans="1:11">
      <c r="A74" s="81" t="s">
        <v>416</v>
      </c>
      <c r="B74" s="81" t="s">
        <v>414</v>
      </c>
      <c r="C74" s="81">
        <v>2.79</v>
      </c>
      <c r="D74" s="81">
        <v>2.79</v>
      </c>
      <c r="E74" s="81">
        <v>3.18</v>
      </c>
      <c r="F74" s="81">
        <v>0.501</v>
      </c>
      <c r="G74" s="81">
        <v>0.622</v>
      </c>
      <c r="H74" s="81" t="s">
        <v>67</v>
      </c>
      <c r="I74" s="81" t="s">
        <v>315</v>
      </c>
      <c r="J74" s="81">
        <v>0</v>
      </c>
      <c r="K74" s="81" t="s">
        <v>316</v>
      </c>
    </row>
    <row r="75" spans="1:11">
      <c r="A75" s="81" t="s">
        <v>417</v>
      </c>
      <c r="B75" s="81" t="s">
        <v>414</v>
      </c>
      <c r="C75" s="81">
        <v>2.79</v>
      </c>
      <c r="D75" s="81">
        <v>2.79</v>
      </c>
      <c r="E75" s="81">
        <v>3.18</v>
      </c>
      <c r="F75" s="81">
        <v>0.501</v>
      </c>
      <c r="G75" s="81">
        <v>0.622</v>
      </c>
      <c r="H75" s="81" t="s">
        <v>67</v>
      </c>
      <c r="I75" s="81" t="s">
        <v>315</v>
      </c>
      <c r="J75" s="81">
        <v>0</v>
      </c>
      <c r="K75" s="81" t="s">
        <v>316</v>
      </c>
    </row>
    <row r="76" spans="1:11">
      <c r="A76" s="81" t="s">
        <v>418</v>
      </c>
      <c r="B76" s="81" t="s">
        <v>414</v>
      </c>
      <c r="C76" s="81">
        <v>2.79</v>
      </c>
      <c r="D76" s="81">
        <v>2.79</v>
      </c>
      <c r="E76" s="81">
        <v>3.18</v>
      </c>
      <c r="F76" s="81">
        <v>0.501</v>
      </c>
      <c r="G76" s="81">
        <v>0.622</v>
      </c>
      <c r="H76" s="81" t="s">
        <v>67</v>
      </c>
      <c r="I76" s="81" t="s">
        <v>315</v>
      </c>
      <c r="J76" s="81">
        <v>0</v>
      </c>
      <c r="K76" s="81" t="s">
        <v>316</v>
      </c>
    </row>
    <row r="77" spans="1:11">
      <c r="A77" s="81" t="s">
        <v>419</v>
      </c>
      <c r="B77" s="81" t="s">
        <v>414</v>
      </c>
      <c r="C77" s="81">
        <v>2.79</v>
      </c>
      <c r="D77" s="81">
        <v>2.79</v>
      </c>
      <c r="E77" s="81">
        <v>3.18</v>
      </c>
      <c r="F77" s="81">
        <v>0.501</v>
      </c>
      <c r="G77" s="81">
        <v>0.622</v>
      </c>
      <c r="H77" s="81" t="s">
        <v>67</v>
      </c>
      <c r="I77" s="81" t="s">
        <v>315</v>
      </c>
      <c r="J77" s="81">
        <v>0</v>
      </c>
      <c r="K77" s="81" t="s">
        <v>316</v>
      </c>
    </row>
    <row r="78" spans="1:11">
      <c r="A78" s="81" t="s">
        <v>420</v>
      </c>
      <c r="B78" s="81" t="s">
        <v>421</v>
      </c>
      <c r="C78" s="81">
        <v>2.79</v>
      </c>
      <c r="D78" s="81">
        <v>2.79</v>
      </c>
      <c r="E78" s="81">
        <v>3.18</v>
      </c>
      <c r="F78" s="81">
        <v>0.40200000000000002</v>
      </c>
      <c r="G78" s="81">
        <v>0.495</v>
      </c>
      <c r="H78" s="81" t="s">
        <v>67</v>
      </c>
      <c r="I78" s="81" t="s">
        <v>318</v>
      </c>
      <c r="J78" s="81">
        <v>270</v>
      </c>
      <c r="K78" s="81" t="s">
        <v>319</v>
      </c>
    </row>
    <row r="79" spans="1:11">
      <c r="A79" s="81" t="s">
        <v>422</v>
      </c>
      <c r="B79" s="81" t="s">
        <v>421</v>
      </c>
      <c r="C79" s="81">
        <v>2.79</v>
      </c>
      <c r="D79" s="81">
        <v>2.79</v>
      </c>
      <c r="E79" s="81">
        <v>3.18</v>
      </c>
      <c r="F79" s="81">
        <v>0.40200000000000002</v>
      </c>
      <c r="G79" s="81">
        <v>0.495</v>
      </c>
      <c r="H79" s="81" t="s">
        <v>67</v>
      </c>
      <c r="I79" s="81" t="s">
        <v>318</v>
      </c>
      <c r="J79" s="81">
        <v>270</v>
      </c>
      <c r="K79" s="81" t="s">
        <v>319</v>
      </c>
    </row>
    <row r="80" spans="1:11">
      <c r="A80" s="81" t="s">
        <v>423</v>
      </c>
      <c r="B80" s="81" t="s">
        <v>421</v>
      </c>
      <c r="C80" s="81">
        <v>2.79</v>
      </c>
      <c r="D80" s="81">
        <v>2.79</v>
      </c>
      <c r="E80" s="81">
        <v>3.18</v>
      </c>
      <c r="F80" s="81">
        <v>0.40200000000000002</v>
      </c>
      <c r="G80" s="81">
        <v>0.495</v>
      </c>
      <c r="H80" s="81" t="s">
        <v>67</v>
      </c>
      <c r="I80" s="81" t="s">
        <v>318</v>
      </c>
      <c r="J80" s="81">
        <v>270</v>
      </c>
      <c r="K80" s="81" t="s">
        <v>319</v>
      </c>
    </row>
    <row r="81" spans="1:11">
      <c r="A81" s="81" t="s">
        <v>424</v>
      </c>
      <c r="B81" s="81" t="s">
        <v>421</v>
      </c>
      <c r="C81" s="81">
        <v>2.79</v>
      </c>
      <c r="D81" s="81">
        <v>2.79</v>
      </c>
      <c r="E81" s="81">
        <v>3.18</v>
      </c>
      <c r="F81" s="81">
        <v>0.40200000000000002</v>
      </c>
      <c r="G81" s="81">
        <v>0.495</v>
      </c>
      <c r="H81" s="81" t="s">
        <v>67</v>
      </c>
      <c r="I81" s="81" t="s">
        <v>318</v>
      </c>
      <c r="J81" s="81">
        <v>270</v>
      </c>
      <c r="K81" s="81" t="s">
        <v>319</v>
      </c>
    </row>
    <row r="82" spans="1:11">
      <c r="A82" s="81" t="s">
        <v>425</v>
      </c>
      <c r="B82" s="81"/>
      <c r="C82" s="81"/>
      <c r="D82" s="81">
        <v>59.68</v>
      </c>
      <c r="E82" s="81">
        <v>3.18</v>
      </c>
      <c r="F82" s="81">
        <v>0.43</v>
      </c>
      <c r="G82" s="81">
        <v>0.53100000000000003</v>
      </c>
      <c r="H82" s="81"/>
      <c r="I82" s="81"/>
      <c r="J82" s="81"/>
      <c r="K82" s="81"/>
    </row>
    <row r="83" spans="1:11">
      <c r="A83" s="81" t="s">
        <v>426</v>
      </c>
      <c r="B83" s="81"/>
      <c r="C83" s="81"/>
      <c r="D83" s="81">
        <v>16.73</v>
      </c>
      <c r="E83" s="81">
        <v>3.18</v>
      </c>
      <c r="F83" s="81">
        <v>0.501</v>
      </c>
      <c r="G83" s="81">
        <v>0.622</v>
      </c>
      <c r="H83" s="81"/>
      <c r="I83" s="81"/>
      <c r="J83" s="81"/>
      <c r="K83" s="81"/>
    </row>
    <row r="84" spans="1:11">
      <c r="A84" s="81" t="s">
        <v>427</v>
      </c>
      <c r="B84" s="81"/>
      <c r="C84" s="81"/>
      <c r="D84" s="81">
        <v>42.95</v>
      </c>
      <c r="E84" s="81">
        <v>3.18</v>
      </c>
      <c r="F84" s="81">
        <v>0.40200000000000002</v>
      </c>
      <c r="G84" s="81">
        <v>0.495</v>
      </c>
      <c r="H84" s="81"/>
      <c r="I84" s="81"/>
      <c r="J84" s="81"/>
      <c r="K84" s="81"/>
    </row>
    <row r="86" spans="1:11">
      <c r="A86" s="77"/>
      <c r="B86" s="81" t="s">
        <v>118</v>
      </c>
      <c r="C86" s="81" t="s">
        <v>346</v>
      </c>
      <c r="D86" s="81" t="s">
        <v>362</v>
      </c>
    </row>
    <row r="87" spans="1:11">
      <c r="A87" s="81" t="s">
        <v>36</v>
      </c>
      <c r="B87" s="81"/>
      <c r="C87" s="81"/>
      <c r="D87" s="81"/>
    </row>
    <row r="89" spans="1:11">
      <c r="A89" s="77"/>
      <c r="B89" s="81" t="s">
        <v>118</v>
      </c>
      <c r="C89" s="81" t="s">
        <v>363</v>
      </c>
      <c r="D89" s="81" t="s">
        <v>364</v>
      </c>
      <c r="E89" s="81" t="s">
        <v>365</v>
      </c>
      <c r="F89" s="81" t="s">
        <v>366</v>
      </c>
      <c r="G89" s="81" t="s">
        <v>362</v>
      </c>
    </row>
    <row r="90" spans="1:11">
      <c r="A90" s="81" t="s">
        <v>331</v>
      </c>
      <c r="B90" s="81" t="s">
        <v>332</v>
      </c>
      <c r="C90" s="81">
        <v>7815.95</v>
      </c>
      <c r="D90" s="81">
        <v>6242.25</v>
      </c>
      <c r="E90" s="81">
        <v>1573.7</v>
      </c>
      <c r="F90" s="81">
        <v>0.8</v>
      </c>
      <c r="G90" s="81">
        <v>4.05</v>
      </c>
    </row>
    <row r="91" spans="1:11">
      <c r="A91" s="81" t="s">
        <v>333</v>
      </c>
      <c r="B91" s="81" t="s">
        <v>332</v>
      </c>
      <c r="C91" s="81">
        <v>6584.8</v>
      </c>
      <c r="D91" s="81">
        <v>5258.99</v>
      </c>
      <c r="E91" s="81">
        <v>1325.82</v>
      </c>
      <c r="F91" s="81">
        <v>0.8</v>
      </c>
      <c r="G91" s="81">
        <v>4.0599999999999996</v>
      </c>
    </row>
    <row r="92" spans="1:11">
      <c r="A92" s="81" t="s">
        <v>334</v>
      </c>
      <c r="B92" s="81" t="s">
        <v>332</v>
      </c>
      <c r="C92" s="81">
        <v>6159.89</v>
      </c>
      <c r="D92" s="81">
        <v>4919.63</v>
      </c>
      <c r="E92" s="81">
        <v>1240.26</v>
      </c>
      <c r="F92" s="81">
        <v>0.8</v>
      </c>
      <c r="G92" s="81">
        <v>4.05</v>
      </c>
    </row>
    <row r="93" spans="1:11">
      <c r="A93" s="81" t="s">
        <v>335</v>
      </c>
      <c r="B93" s="81" t="s">
        <v>332</v>
      </c>
      <c r="C93" s="81">
        <v>7095.79</v>
      </c>
      <c r="D93" s="81">
        <v>5667.09</v>
      </c>
      <c r="E93" s="81">
        <v>1428.7</v>
      </c>
      <c r="F93" s="81">
        <v>0.8</v>
      </c>
      <c r="G93" s="81">
        <v>4.0599999999999996</v>
      </c>
    </row>
    <row r="94" spans="1:11">
      <c r="A94" s="81" t="s">
        <v>336</v>
      </c>
      <c r="B94" s="81" t="s">
        <v>332</v>
      </c>
      <c r="C94" s="81">
        <v>6900.76</v>
      </c>
      <c r="D94" s="81">
        <v>5511.33</v>
      </c>
      <c r="E94" s="81">
        <v>1389.43</v>
      </c>
      <c r="F94" s="81">
        <v>0.8</v>
      </c>
      <c r="G94" s="81">
        <v>4.07</v>
      </c>
    </row>
    <row r="96" spans="1:11">
      <c r="A96" s="77"/>
      <c r="B96" s="81" t="s">
        <v>118</v>
      </c>
      <c r="C96" s="81" t="s">
        <v>363</v>
      </c>
      <c r="D96" s="81" t="s">
        <v>362</v>
      </c>
    </row>
    <row r="97" spans="1:8">
      <c r="A97" s="81" t="s">
        <v>347</v>
      </c>
      <c r="B97" s="81" t="s">
        <v>367</v>
      </c>
      <c r="C97" s="81">
        <v>5082.38</v>
      </c>
      <c r="D97" s="81">
        <v>0.8</v>
      </c>
    </row>
    <row r="98" spans="1:8">
      <c r="A98" s="81" t="s">
        <v>348</v>
      </c>
      <c r="B98" s="81" t="s">
        <v>367</v>
      </c>
      <c r="C98" s="81">
        <v>4079.17</v>
      </c>
      <c r="D98" s="81">
        <v>0.8</v>
      </c>
    </row>
    <row r="99" spans="1:8">
      <c r="A99" s="81" t="s">
        <v>349</v>
      </c>
      <c r="B99" s="81" t="s">
        <v>367</v>
      </c>
      <c r="C99" s="81">
        <v>3192.36</v>
      </c>
      <c r="D99" s="81">
        <v>0.8</v>
      </c>
    </row>
    <row r="100" spans="1:8">
      <c r="A100" s="81" t="s">
        <v>350</v>
      </c>
      <c r="B100" s="81" t="s">
        <v>367</v>
      </c>
      <c r="C100" s="81">
        <v>4254.33</v>
      </c>
      <c r="D100" s="81">
        <v>0.8</v>
      </c>
    </row>
    <row r="101" spans="1:8">
      <c r="A101" s="81" t="s">
        <v>351</v>
      </c>
      <c r="B101" s="81" t="s">
        <v>367</v>
      </c>
      <c r="C101" s="81">
        <v>3446.31</v>
      </c>
      <c r="D101" s="81">
        <v>0.8</v>
      </c>
    </row>
    <row r="103" spans="1:8">
      <c r="A103" s="77"/>
      <c r="B103" s="81" t="s">
        <v>118</v>
      </c>
      <c r="C103" s="81" t="s">
        <v>368</v>
      </c>
      <c r="D103" s="81" t="s">
        <v>369</v>
      </c>
      <c r="E103" s="81" t="s">
        <v>370</v>
      </c>
      <c r="F103" s="81" t="s">
        <v>371</v>
      </c>
      <c r="G103" s="81" t="s">
        <v>337</v>
      </c>
      <c r="H103" s="81" t="s">
        <v>338</v>
      </c>
    </row>
    <row r="104" spans="1:8">
      <c r="A104" s="81" t="s">
        <v>339</v>
      </c>
      <c r="B104" s="81" t="s">
        <v>340</v>
      </c>
      <c r="C104" s="81">
        <v>0.54</v>
      </c>
      <c r="D104" s="81">
        <v>622</v>
      </c>
      <c r="E104" s="81">
        <v>0.47</v>
      </c>
      <c r="F104" s="81">
        <v>547.66</v>
      </c>
      <c r="G104" s="81">
        <v>1</v>
      </c>
      <c r="H104" s="81" t="s">
        <v>341</v>
      </c>
    </row>
    <row r="105" spans="1:8">
      <c r="A105" s="81" t="s">
        <v>342</v>
      </c>
      <c r="B105" s="81" t="s">
        <v>340</v>
      </c>
      <c r="C105" s="81">
        <v>0.54</v>
      </c>
      <c r="D105" s="81">
        <v>622</v>
      </c>
      <c r="E105" s="81">
        <v>0.4</v>
      </c>
      <c r="F105" s="81">
        <v>461.4</v>
      </c>
      <c r="G105" s="81">
        <v>1</v>
      </c>
      <c r="H105" s="81" t="s">
        <v>341</v>
      </c>
    </row>
    <row r="106" spans="1:8">
      <c r="A106" s="81" t="s">
        <v>343</v>
      </c>
      <c r="B106" s="81" t="s">
        <v>340</v>
      </c>
      <c r="C106" s="81">
        <v>0.54</v>
      </c>
      <c r="D106" s="81">
        <v>622</v>
      </c>
      <c r="E106" s="81">
        <v>0.37</v>
      </c>
      <c r="F106" s="81">
        <v>431.62</v>
      </c>
      <c r="G106" s="81">
        <v>1</v>
      </c>
      <c r="H106" s="81" t="s">
        <v>341</v>
      </c>
    </row>
    <row r="107" spans="1:8">
      <c r="A107" s="81" t="s">
        <v>344</v>
      </c>
      <c r="B107" s="81" t="s">
        <v>340</v>
      </c>
      <c r="C107" s="81">
        <v>0.54</v>
      </c>
      <c r="D107" s="81">
        <v>622</v>
      </c>
      <c r="E107" s="81">
        <v>0.43</v>
      </c>
      <c r="F107" s="81">
        <v>497.2</v>
      </c>
      <c r="G107" s="81">
        <v>1</v>
      </c>
      <c r="H107" s="81" t="s">
        <v>341</v>
      </c>
    </row>
    <row r="108" spans="1:8">
      <c r="A108" s="81" t="s">
        <v>345</v>
      </c>
      <c r="B108" s="81" t="s">
        <v>340</v>
      </c>
      <c r="C108" s="81">
        <v>0.54</v>
      </c>
      <c r="D108" s="81">
        <v>622</v>
      </c>
      <c r="E108" s="81">
        <v>0.42</v>
      </c>
      <c r="F108" s="81">
        <v>483.54</v>
      </c>
      <c r="G108" s="81">
        <v>1</v>
      </c>
      <c r="H108" s="81" t="s">
        <v>341</v>
      </c>
    </row>
    <row r="110" spans="1:8">
      <c r="A110" s="77"/>
      <c r="B110" s="81" t="s">
        <v>118</v>
      </c>
      <c r="C110" s="81" t="s">
        <v>428</v>
      </c>
      <c r="D110" s="81" t="s">
        <v>429</v>
      </c>
      <c r="E110" s="81" t="s">
        <v>430</v>
      </c>
      <c r="F110" s="81" t="s">
        <v>431</v>
      </c>
    </row>
    <row r="111" spans="1:8">
      <c r="A111" s="81" t="s">
        <v>432</v>
      </c>
      <c r="B111" s="81" t="s">
        <v>433</v>
      </c>
      <c r="C111" s="81" t="s">
        <v>434</v>
      </c>
      <c r="D111" s="81">
        <v>0</v>
      </c>
      <c r="E111" s="81">
        <v>0</v>
      </c>
      <c r="F111" s="81">
        <v>1</v>
      </c>
    </row>
    <row r="113" spans="1:8">
      <c r="A113" s="77"/>
      <c r="B113" s="81" t="s">
        <v>118</v>
      </c>
      <c r="C113" s="81" t="s">
        <v>435</v>
      </c>
      <c r="D113" s="81" t="s">
        <v>436</v>
      </c>
      <c r="E113" s="81" t="s">
        <v>437</v>
      </c>
      <c r="F113" s="81" t="s">
        <v>438</v>
      </c>
      <c r="G113" s="81" t="s">
        <v>439</v>
      </c>
    </row>
    <row r="114" spans="1:8">
      <c r="A114" s="81" t="s">
        <v>440</v>
      </c>
      <c r="B114" s="81" t="s">
        <v>441</v>
      </c>
      <c r="C114" s="81">
        <v>0.15</v>
      </c>
      <c r="D114" s="81">
        <v>845000</v>
      </c>
      <c r="E114" s="81">
        <v>0.8</v>
      </c>
      <c r="F114" s="81">
        <v>4.51</v>
      </c>
      <c r="G114" s="81">
        <v>0.57999999999999996</v>
      </c>
    </row>
    <row r="116" spans="1:8">
      <c r="A116" s="77"/>
      <c r="B116" s="81" t="s">
        <v>442</v>
      </c>
      <c r="C116" s="81" t="s">
        <v>443</v>
      </c>
      <c r="D116" s="81" t="s">
        <v>444</v>
      </c>
      <c r="E116" s="81" t="s">
        <v>445</v>
      </c>
      <c r="F116" s="81" t="s">
        <v>446</v>
      </c>
      <c r="G116" s="81" t="s">
        <v>447</v>
      </c>
      <c r="H116" s="81" t="s">
        <v>448</v>
      </c>
    </row>
    <row r="117" spans="1:8">
      <c r="A117" s="81" t="s">
        <v>449</v>
      </c>
      <c r="B117" s="81">
        <v>5208.6341000000002</v>
      </c>
      <c r="C117" s="81">
        <v>8.4793000000000003</v>
      </c>
      <c r="D117" s="81">
        <v>20.326699999999999</v>
      </c>
      <c r="E117" s="81">
        <v>0</v>
      </c>
      <c r="F117" s="81">
        <v>1E-4</v>
      </c>
      <c r="G117" s="81">
        <v>21132.5082</v>
      </c>
      <c r="H117" s="81">
        <v>2170.6893</v>
      </c>
    </row>
    <row r="118" spans="1:8">
      <c r="A118" s="81" t="s">
        <v>450</v>
      </c>
      <c r="B118" s="81">
        <v>4371.5906000000004</v>
      </c>
      <c r="C118" s="81">
        <v>7.2546999999999997</v>
      </c>
      <c r="D118" s="81">
        <v>17.807500000000001</v>
      </c>
      <c r="E118" s="81">
        <v>0</v>
      </c>
      <c r="F118" s="81">
        <v>1E-4</v>
      </c>
      <c r="G118" s="81">
        <v>18514.423299999999</v>
      </c>
      <c r="H118" s="81">
        <v>1835.3964000000001</v>
      </c>
    </row>
    <row r="119" spans="1:8">
      <c r="A119" s="81" t="s">
        <v>451</v>
      </c>
      <c r="B119" s="81">
        <v>4805.5156999999999</v>
      </c>
      <c r="C119" s="81">
        <v>8.1163000000000007</v>
      </c>
      <c r="D119" s="81">
        <v>20.340599999999998</v>
      </c>
      <c r="E119" s="81">
        <v>0</v>
      </c>
      <c r="F119" s="81">
        <v>1E-4</v>
      </c>
      <c r="G119" s="81">
        <v>21149.075400000002</v>
      </c>
      <c r="H119" s="81">
        <v>2031.4513999999999</v>
      </c>
    </row>
    <row r="120" spans="1:8">
      <c r="A120" s="81" t="s">
        <v>452</v>
      </c>
      <c r="B120" s="81">
        <v>4204.9803000000002</v>
      </c>
      <c r="C120" s="81">
        <v>7.2709000000000001</v>
      </c>
      <c r="D120" s="81">
        <v>18.712499999999999</v>
      </c>
      <c r="E120" s="81">
        <v>0</v>
      </c>
      <c r="F120" s="81">
        <v>1E-4</v>
      </c>
      <c r="G120" s="81">
        <v>19457.473699999999</v>
      </c>
      <c r="H120" s="81">
        <v>1794.1469999999999</v>
      </c>
    </row>
    <row r="121" spans="1:8">
      <c r="A121" s="81" t="s">
        <v>288</v>
      </c>
      <c r="B121" s="81">
        <v>4733.9503000000004</v>
      </c>
      <c r="C121" s="81">
        <v>8.2584999999999997</v>
      </c>
      <c r="D121" s="81">
        <v>21.4618</v>
      </c>
      <c r="E121" s="81">
        <v>0</v>
      </c>
      <c r="F121" s="81">
        <v>1E-4</v>
      </c>
      <c r="G121" s="81">
        <v>22316.676299999999</v>
      </c>
      <c r="H121" s="81">
        <v>2027.0079000000001</v>
      </c>
    </row>
    <row r="122" spans="1:8">
      <c r="A122" s="81" t="s">
        <v>453</v>
      </c>
      <c r="B122" s="81">
        <v>5108.9470000000001</v>
      </c>
      <c r="C122" s="81">
        <v>8.9221000000000004</v>
      </c>
      <c r="D122" s="81">
        <v>23.212399999999999</v>
      </c>
      <c r="E122" s="81">
        <v>0</v>
      </c>
      <c r="F122" s="81">
        <v>1E-4</v>
      </c>
      <c r="G122" s="81">
        <v>24137.084299999999</v>
      </c>
      <c r="H122" s="81">
        <v>2188.4917999999998</v>
      </c>
    </row>
    <row r="123" spans="1:8">
      <c r="A123" s="81" t="s">
        <v>454</v>
      </c>
      <c r="B123" s="81">
        <v>5240.5218999999997</v>
      </c>
      <c r="C123" s="81">
        <v>9.1529000000000007</v>
      </c>
      <c r="D123" s="81">
        <v>23.816199999999998</v>
      </c>
      <c r="E123" s="81">
        <v>0</v>
      </c>
      <c r="F123" s="81">
        <v>1E-4</v>
      </c>
      <c r="G123" s="81">
        <v>24764.908800000001</v>
      </c>
      <c r="H123" s="81">
        <v>2244.9618</v>
      </c>
    </row>
    <row r="124" spans="1:8">
      <c r="A124" s="81" t="s">
        <v>455</v>
      </c>
      <c r="B124" s="81">
        <v>5562.1180999999997</v>
      </c>
      <c r="C124" s="81">
        <v>9.7164999999999999</v>
      </c>
      <c r="D124" s="81">
        <v>25.288</v>
      </c>
      <c r="E124" s="81">
        <v>0</v>
      </c>
      <c r="F124" s="81">
        <v>1E-4</v>
      </c>
      <c r="G124" s="81">
        <v>26295.393899999999</v>
      </c>
      <c r="H124" s="81">
        <v>2382.9157</v>
      </c>
    </row>
    <row r="125" spans="1:8">
      <c r="A125" s="81" t="s">
        <v>456</v>
      </c>
      <c r="B125" s="81">
        <v>4800.5203000000001</v>
      </c>
      <c r="C125" s="81">
        <v>8.3818999999999999</v>
      </c>
      <c r="D125" s="81">
        <v>21.802499999999998</v>
      </c>
      <c r="E125" s="81">
        <v>0</v>
      </c>
      <c r="F125" s="81">
        <v>1E-4</v>
      </c>
      <c r="G125" s="81">
        <v>22670.988700000002</v>
      </c>
      <c r="H125" s="81">
        <v>2056.2170999999998</v>
      </c>
    </row>
    <row r="126" spans="1:8">
      <c r="A126" s="81" t="s">
        <v>457</v>
      </c>
      <c r="B126" s="81">
        <v>4462.6297000000004</v>
      </c>
      <c r="C126" s="81">
        <v>7.7403000000000004</v>
      </c>
      <c r="D126" s="81">
        <v>19.988499999999998</v>
      </c>
      <c r="E126" s="81">
        <v>0</v>
      </c>
      <c r="F126" s="81">
        <v>1E-4</v>
      </c>
      <c r="G126" s="81">
        <v>20784.405299999999</v>
      </c>
      <c r="H126" s="81">
        <v>1906.4241999999999</v>
      </c>
    </row>
    <row r="127" spans="1:8">
      <c r="A127" s="81" t="s">
        <v>458</v>
      </c>
      <c r="B127" s="81">
        <v>4590.7228999999998</v>
      </c>
      <c r="C127" s="81">
        <v>7.734</v>
      </c>
      <c r="D127" s="81">
        <v>19.326000000000001</v>
      </c>
      <c r="E127" s="81">
        <v>0</v>
      </c>
      <c r="F127" s="81">
        <v>1E-4</v>
      </c>
      <c r="G127" s="81">
        <v>20094.0641</v>
      </c>
      <c r="H127" s="81">
        <v>1938.7415000000001</v>
      </c>
    </row>
    <row r="128" spans="1:8">
      <c r="A128" s="81" t="s">
        <v>459</v>
      </c>
      <c r="B128" s="81">
        <v>5132.4939000000004</v>
      </c>
      <c r="C128" s="81">
        <v>8.3440999999999992</v>
      </c>
      <c r="D128" s="81">
        <v>19.968800000000002</v>
      </c>
      <c r="E128" s="81">
        <v>0</v>
      </c>
      <c r="F128" s="81">
        <v>1E-4</v>
      </c>
      <c r="G128" s="81">
        <v>20760.324000000001</v>
      </c>
      <c r="H128" s="81">
        <v>2137.8566000000001</v>
      </c>
    </row>
    <row r="129" spans="1:19">
      <c r="A129" s="81"/>
      <c r="B129" s="81"/>
      <c r="C129" s="81"/>
      <c r="D129" s="81"/>
      <c r="E129" s="81"/>
      <c r="F129" s="81"/>
      <c r="G129" s="81"/>
      <c r="H129" s="81"/>
    </row>
    <row r="130" spans="1:19">
      <c r="A130" s="81" t="s">
        <v>460</v>
      </c>
      <c r="B130" s="81">
        <v>58222.624600000003</v>
      </c>
      <c r="C130" s="81">
        <v>99.371600000000001</v>
      </c>
      <c r="D130" s="81">
        <v>252.05170000000001</v>
      </c>
      <c r="E130" s="81">
        <v>0</v>
      </c>
      <c r="F130" s="81">
        <v>1E-3</v>
      </c>
      <c r="G130" s="81">
        <v>262077.326</v>
      </c>
      <c r="H130" s="81">
        <v>24714.300800000001</v>
      </c>
    </row>
    <row r="131" spans="1:19">
      <c r="A131" s="81" t="s">
        <v>461</v>
      </c>
      <c r="B131" s="81">
        <v>4204.9803000000002</v>
      </c>
      <c r="C131" s="81">
        <v>7.2546999999999997</v>
      </c>
      <c r="D131" s="81">
        <v>17.807500000000001</v>
      </c>
      <c r="E131" s="81">
        <v>0</v>
      </c>
      <c r="F131" s="81">
        <v>1E-4</v>
      </c>
      <c r="G131" s="81">
        <v>18514.423299999999</v>
      </c>
      <c r="H131" s="81">
        <v>1794.1469999999999</v>
      </c>
    </row>
    <row r="132" spans="1:19">
      <c r="A132" s="81" t="s">
        <v>462</v>
      </c>
      <c r="B132" s="81">
        <v>5562.1180999999997</v>
      </c>
      <c r="C132" s="81">
        <v>9.7164999999999999</v>
      </c>
      <c r="D132" s="81">
        <v>25.288</v>
      </c>
      <c r="E132" s="81">
        <v>0</v>
      </c>
      <c r="F132" s="81">
        <v>1E-4</v>
      </c>
      <c r="G132" s="81">
        <v>26295.393899999999</v>
      </c>
      <c r="H132" s="81">
        <v>2382.9157</v>
      </c>
    </row>
    <row r="134" spans="1:19">
      <c r="A134" s="77"/>
      <c r="B134" s="81" t="s">
        <v>463</v>
      </c>
      <c r="C134" s="81" t="s">
        <v>464</v>
      </c>
      <c r="D134" s="81" t="s">
        <v>465</v>
      </c>
      <c r="E134" s="81" t="s">
        <v>466</v>
      </c>
      <c r="F134" s="81" t="s">
        <v>467</v>
      </c>
      <c r="G134" s="81" t="s">
        <v>468</v>
      </c>
      <c r="H134" s="81" t="s">
        <v>469</v>
      </c>
      <c r="I134" s="81" t="s">
        <v>470</v>
      </c>
      <c r="J134" s="81" t="s">
        <v>471</v>
      </c>
      <c r="K134" s="81" t="s">
        <v>472</v>
      </c>
      <c r="L134" s="81" t="s">
        <v>473</v>
      </c>
      <c r="M134" s="81" t="s">
        <v>474</v>
      </c>
      <c r="N134" s="81" t="s">
        <v>475</v>
      </c>
      <c r="O134" s="81" t="s">
        <v>476</v>
      </c>
      <c r="P134" s="81" t="s">
        <v>477</v>
      </c>
      <c r="Q134" s="81" t="s">
        <v>478</v>
      </c>
      <c r="R134" s="81" t="s">
        <v>479</v>
      </c>
      <c r="S134" s="81" t="s">
        <v>480</v>
      </c>
    </row>
    <row r="135" spans="1:19">
      <c r="A135" s="81" t="s">
        <v>449</v>
      </c>
      <c r="B135" s="82">
        <v>16754100000</v>
      </c>
      <c r="C135" s="81">
        <v>11436.996999999999</v>
      </c>
      <c r="D135" s="81" t="s">
        <v>566</v>
      </c>
      <c r="E135" s="81">
        <v>4950.0479999999998</v>
      </c>
      <c r="F135" s="81">
        <v>3712.5360000000001</v>
      </c>
      <c r="G135" s="81">
        <v>2421.422</v>
      </c>
      <c r="H135" s="81">
        <v>0</v>
      </c>
      <c r="I135" s="81">
        <v>352.99</v>
      </c>
      <c r="J135" s="81">
        <v>0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1">
        <v>0</v>
      </c>
      <c r="S135" s="81">
        <v>0</v>
      </c>
    </row>
    <row r="136" spans="1:19">
      <c r="A136" s="81" t="s">
        <v>450</v>
      </c>
      <c r="B136" s="82">
        <v>14678500000</v>
      </c>
      <c r="C136" s="81">
        <v>11733.525</v>
      </c>
      <c r="D136" s="81" t="s">
        <v>567</v>
      </c>
      <c r="E136" s="81">
        <v>4950.0479999999998</v>
      </c>
      <c r="F136" s="81">
        <v>3712.5360000000001</v>
      </c>
      <c r="G136" s="81">
        <v>2421.422</v>
      </c>
      <c r="H136" s="81">
        <v>0</v>
      </c>
      <c r="I136" s="81">
        <v>649.51900000000001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81">
        <v>0</v>
      </c>
      <c r="S136" s="81">
        <v>0</v>
      </c>
    </row>
    <row r="137" spans="1:19">
      <c r="A137" s="81" t="s">
        <v>451</v>
      </c>
      <c r="B137" s="82">
        <v>16767200000</v>
      </c>
      <c r="C137" s="81">
        <v>11937.8</v>
      </c>
      <c r="D137" s="81" t="s">
        <v>568</v>
      </c>
      <c r="E137" s="81">
        <v>4950.0479999999998</v>
      </c>
      <c r="F137" s="81">
        <v>3712.5360000000001</v>
      </c>
      <c r="G137" s="81">
        <v>2421.422</v>
      </c>
      <c r="H137" s="81">
        <v>0</v>
      </c>
      <c r="I137" s="81">
        <v>853.79300000000001</v>
      </c>
      <c r="J137" s="81">
        <v>0</v>
      </c>
      <c r="K137" s="81">
        <v>0</v>
      </c>
      <c r="L137" s="81">
        <v>0</v>
      </c>
      <c r="M137" s="81">
        <v>0</v>
      </c>
      <c r="N137" s="81">
        <v>0</v>
      </c>
      <c r="O137" s="81">
        <v>0</v>
      </c>
      <c r="P137" s="81">
        <v>0</v>
      </c>
      <c r="Q137" s="81">
        <v>0</v>
      </c>
      <c r="R137" s="81">
        <v>0</v>
      </c>
      <c r="S137" s="81">
        <v>0</v>
      </c>
    </row>
    <row r="138" spans="1:19">
      <c r="A138" s="81" t="s">
        <v>452</v>
      </c>
      <c r="B138" s="82">
        <v>15426100000</v>
      </c>
      <c r="C138" s="81">
        <v>13565.474</v>
      </c>
      <c r="D138" s="81" t="s">
        <v>569</v>
      </c>
      <c r="E138" s="81">
        <v>4950.0479999999998</v>
      </c>
      <c r="F138" s="81">
        <v>3712.5360000000001</v>
      </c>
      <c r="G138" s="81">
        <v>2421.422</v>
      </c>
      <c r="H138" s="81">
        <v>0</v>
      </c>
      <c r="I138" s="81">
        <v>2481.4679999999998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1">
        <v>0</v>
      </c>
      <c r="S138" s="81">
        <v>0</v>
      </c>
    </row>
    <row r="139" spans="1:19">
      <c r="A139" s="81" t="s">
        <v>288</v>
      </c>
      <c r="B139" s="82">
        <v>17692900000</v>
      </c>
      <c r="C139" s="81">
        <v>14929.118</v>
      </c>
      <c r="D139" s="81" t="s">
        <v>537</v>
      </c>
      <c r="E139" s="81">
        <v>4950.0479999999998</v>
      </c>
      <c r="F139" s="81">
        <v>3712.5360000000001</v>
      </c>
      <c r="G139" s="81">
        <v>2421.422</v>
      </c>
      <c r="H139" s="81">
        <v>0</v>
      </c>
      <c r="I139" s="81">
        <v>3845.1109999999999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1">
        <v>0</v>
      </c>
      <c r="S139" s="81">
        <v>0</v>
      </c>
    </row>
    <row r="140" spans="1:19">
      <c r="A140" s="81" t="s">
        <v>453</v>
      </c>
      <c r="B140" s="82">
        <v>19136200000</v>
      </c>
      <c r="C140" s="81">
        <v>16369.053</v>
      </c>
      <c r="D140" s="81" t="s">
        <v>570</v>
      </c>
      <c r="E140" s="81">
        <v>4950.0479999999998</v>
      </c>
      <c r="F140" s="81">
        <v>3712.5360000000001</v>
      </c>
      <c r="G140" s="81">
        <v>2421.422</v>
      </c>
      <c r="H140" s="81">
        <v>0</v>
      </c>
      <c r="I140" s="81">
        <v>5285.0469999999996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v>0</v>
      </c>
    </row>
    <row r="141" spans="1:19">
      <c r="A141" s="81" t="s">
        <v>454</v>
      </c>
      <c r="B141" s="82">
        <v>19633900000</v>
      </c>
      <c r="C141" s="81">
        <v>17012.387999999999</v>
      </c>
      <c r="D141" s="81" t="s">
        <v>571</v>
      </c>
      <c r="E141" s="81">
        <v>4950.0479999999998</v>
      </c>
      <c r="F141" s="81">
        <v>3712.5360000000001</v>
      </c>
      <c r="G141" s="81">
        <v>2421.422</v>
      </c>
      <c r="H141" s="81">
        <v>0</v>
      </c>
      <c r="I141" s="81">
        <v>5928.3819999999996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1">
        <v>0</v>
      </c>
      <c r="S141" s="81">
        <v>0</v>
      </c>
    </row>
    <row r="142" spans="1:19">
      <c r="A142" s="81" t="s">
        <v>455</v>
      </c>
      <c r="B142" s="82">
        <v>20847300000</v>
      </c>
      <c r="C142" s="81">
        <v>17057.245999999999</v>
      </c>
      <c r="D142" s="81" t="s">
        <v>572</v>
      </c>
      <c r="E142" s="81">
        <v>4950.0479999999998</v>
      </c>
      <c r="F142" s="81">
        <v>3712.5360000000001</v>
      </c>
      <c r="G142" s="81">
        <v>2421.422</v>
      </c>
      <c r="H142" s="81">
        <v>0</v>
      </c>
      <c r="I142" s="81">
        <v>5973.2389999999996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</row>
    <row r="143" spans="1:19">
      <c r="A143" s="81" t="s">
        <v>456</v>
      </c>
      <c r="B143" s="82">
        <v>17973800000</v>
      </c>
      <c r="C143" s="81">
        <v>15236.694</v>
      </c>
      <c r="D143" s="81" t="s">
        <v>573</v>
      </c>
      <c r="E143" s="81">
        <v>4950.0479999999998</v>
      </c>
      <c r="F143" s="81">
        <v>3712.5360000000001</v>
      </c>
      <c r="G143" s="81">
        <v>2421.422</v>
      </c>
      <c r="H143" s="81">
        <v>0</v>
      </c>
      <c r="I143" s="81">
        <v>4152.6869999999999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1">
        <v>0</v>
      </c>
      <c r="S143" s="81">
        <v>0</v>
      </c>
    </row>
    <row r="144" spans="1:19">
      <c r="A144" s="81" t="s">
        <v>457</v>
      </c>
      <c r="B144" s="82">
        <v>16478100000</v>
      </c>
      <c r="C144" s="81">
        <v>13932.815000000001</v>
      </c>
      <c r="D144" s="81" t="s">
        <v>574</v>
      </c>
      <c r="E144" s="81">
        <v>4950.0479999999998</v>
      </c>
      <c r="F144" s="81">
        <v>3712.5360000000001</v>
      </c>
      <c r="G144" s="81">
        <v>2421.422</v>
      </c>
      <c r="H144" s="81">
        <v>0</v>
      </c>
      <c r="I144" s="81">
        <v>2848.808</v>
      </c>
      <c r="J144" s="81">
        <v>0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1">
        <v>0</v>
      </c>
      <c r="S144" s="81">
        <v>0</v>
      </c>
    </row>
    <row r="145" spans="1:19">
      <c r="A145" s="81" t="s">
        <v>458</v>
      </c>
      <c r="B145" s="82">
        <v>15930800000</v>
      </c>
      <c r="C145" s="81">
        <v>12598.096</v>
      </c>
      <c r="D145" s="81" t="s">
        <v>575</v>
      </c>
      <c r="E145" s="81">
        <v>4950.0479999999998</v>
      </c>
      <c r="F145" s="81">
        <v>3712.5360000000001</v>
      </c>
      <c r="G145" s="81">
        <v>2421.422</v>
      </c>
      <c r="H145" s="81">
        <v>0</v>
      </c>
      <c r="I145" s="81">
        <v>0</v>
      </c>
      <c r="J145" s="81">
        <v>1514.0889999999999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</row>
    <row r="146" spans="1:19">
      <c r="A146" s="81" t="s">
        <v>459</v>
      </c>
      <c r="B146" s="82">
        <v>16459000000</v>
      </c>
      <c r="C146" s="81">
        <v>12598.096</v>
      </c>
      <c r="D146" s="81" t="s">
        <v>576</v>
      </c>
      <c r="E146" s="81">
        <v>4950.0479999999998</v>
      </c>
      <c r="F146" s="81">
        <v>3712.5360000000001</v>
      </c>
      <c r="G146" s="81">
        <v>2421.422</v>
      </c>
      <c r="H146" s="81">
        <v>0</v>
      </c>
      <c r="I146" s="81">
        <v>0</v>
      </c>
      <c r="J146" s="81">
        <v>1514.0889999999999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1">
        <v>0</v>
      </c>
      <c r="S146" s="81">
        <v>0</v>
      </c>
    </row>
    <row r="147" spans="1:19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</row>
    <row r="148" spans="1:19">
      <c r="A148" s="81" t="s">
        <v>460</v>
      </c>
      <c r="B148" s="82">
        <v>207778000000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81">
        <v>0</v>
      </c>
      <c r="S148" s="81">
        <v>0</v>
      </c>
    </row>
    <row r="149" spans="1:19">
      <c r="A149" s="81" t="s">
        <v>461</v>
      </c>
      <c r="B149" s="82">
        <v>14678500000</v>
      </c>
      <c r="C149" s="81">
        <v>11436.996999999999</v>
      </c>
      <c r="D149" s="81"/>
      <c r="E149" s="81">
        <v>4950.0479999999998</v>
      </c>
      <c r="F149" s="81">
        <v>3712.5360000000001</v>
      </c>
      <c r="G149" s="81">
        <v>2421.422</v>
      </c>
      <c r="H149" s="81">
        <v>0</v>
      </c>
      <c r="I149" s="81">
        <v>0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81">
        <v>0</v>
      </c>
      <c r="S149" s="81">
        <v>0</v>
      </c>
    </row>
    <row r="150" spans="1:19">
      <c r="A150" s="81" t="s">
        <v>462</v>
      </c>
      <c r="B150" s="82">
        <v>20847300000</v>
      </c>
      <c r="C150" s="81">
        <v>17057.245999999999</v>
      </c>
      <c r="D150" s="81"/>
      <c r="E150" s="81">
        <v>4950.0479999999998</v>
      </c>
      <c r="F150" s="81">
        <v>3712.5360000000001</v>
      </c>
      <c r="G150" s="81">
        <v>2421.422</v>
      </c>
      <c r="H150" s="81">
        <v>0</v>
      </c>
      <c r="I150" s="81">
        <v>5973.2389999999996</v>
      </c>
      <c r="J150" s="81">
        <v>1514.0889999999999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1">
        <v>0</v>
      </c>
      <c r="S150" s="81">
        <v>0</v>
      </c>
    </row>
    <row r="152" spans="1:19">
      <c r="A152" s="77"/>
      <c r="B152" s="81" t="s">
        <v>493</v>
      </c>
      <c r="C152" s="81" t="s">
        <v>494</v>
      </c>
      <c r="D152" s="81" t="s">
        <v>495</v>
      </c>
      <c r="E152" s="81" t="s">
        <v>251</v>
      </c>
    </row>
    <row r="153" spans="1:19">
      <c r="A153" s="81" t="s">
        <v>496</v>
      </c>
      <c r="B153" s="81">
        <v>4351.79</v>
      </c>
      <c r="C153" s="81">
        <v>435.44</v>
      </c>
      <c r="D153" s="81">
        <v>0</v>
      </c>
      <c r="E153" s="81">
        <v>4787.2299999999996</v>
      </c>
    </row>
    <row r="154" spans="1:19">
      <c r="A154" s="81" t="s">
        <v>497</v>
      </c>
      <c r="B154" s="81">
        <v>8.51</v>
      </c>
      <c r="C154" s="81">
        <v>0.85</v>
      </c>
      <c r="D154" s="81">
        <v>0</v>
      </c>
      <c r="E154" s="81">
        <v>9.3699999999999992</v>
      </c>
    </row>
    <row r="155" spans="1:19">
      <c r="A155" s="81" t="s">
        <v>498</v>
      </c>
      <c r="B155" s="81">
        <v>8.51</v>
      </c>
      <c r="C155" s="81">
        <v>0.85</v>
      </c>
      <c r="D155" s="81">
        <v>0</v>
      </c>
      <c r="E155" s="81">
        <v>9.3699999999999992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55"/>
  <sheetViews>
    <sheetView workbookViewId="0"/>
  </sheetViews>
  <sheetFormatPr defaultRowHeight="10.5"/>
  <cols>
    <col min="1" max="1" width="43.16406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352</v>
      </c>
      <c r="C1" s="81" t="s">
        <v>353</v>
      </c>
      <c r="D1" s="81" t="s">
        <v>354</v>
      </c>
    </row>
    <row r="2" spans="1:7">
      <c r="A2" s="81" t="s">
        <v>298</v>
      </c>
      <c r="B2" s="81">
        <v>274.33999999999997</v>
      </c>
      <c r="C2" s="81">
        <v>536.71</v>
      </c>
      <c r="D2" s="81">
        <v>536.71</v>
      </c>
    </row>
    <row r="3" spans="1:7">
      <c r="A3" s="81" t="s">
        <v>299</v>
      </c>
      <c r="B3" s="81">
        <v>274.33999999999997</v>
      </c>
      <c r="C3" s="81">
        <v>536.71</v>
      </c>
      <c r="D3" s="81">
        <v>536.71</v>
      </c>
    </row>
    <row r="4" spans="1:7">
      <c r="A4" s="81" t="s">
        <v>300</v>
      </c>
      <c r="B4" s="81">
        <v>418.33</v>
      </c>
      <c r="C4" s="81">
        <v>818.39</v>
      </c>
      <c r="D4" s="81">
        <v>818.39</v>
      </c>
    </row>
    <row r="5" spans="1:7">
      <c r="A5" s="81" t="s">
        <v>301</v>
      </c>
      <c r="B5" s="81">
        <v>418.33</v>
      </c>
      <c r="C5" s="81">
        <v>818.39</v>
      </c>
      <c r="D5" s="81">
        <v>818.39</v>
      </c>
    </row>
    <row r="7" spans="1:7">
      <c r="A7" s="77"/>
      <c r="B7" s="81" t="s">
        <v>355</v>
      </c>
    </row>
    <row r="8" spans="1:7">
      <c r="A8" s="81" t="s">
        <v>302</v>
      </c>
      <c r="B8" s="81">
        <v>511.16</v>
      </c>
    </row>
    <row r="9" spans="1:7">
      <c r="A9" s="81" t="s">
        <v>303</v>
      </c>
      <c r="B9" s="81">
        <v>511.16</v>
      </c>
    </row>
    <row r="10" spans="1:7">
      <c r="A10" s="81" t="s">
        <v>356</v>
      </c>
      <c r="B10" s="81">
        <v>0</v>
      </c>
    </row>
    <row r="12" spans="1:7">
      <c r="A12" s="77"/>
      <c r="B12" s="81" t="s">
        <v>373</v>
      </c>
      <c r="C12" s="81" t="s">
        <v>374</v>
      </c>
      <c r="D12" s="81" t="s">
        <v>375</v>
      </c>
      <c r="E12" s="81" t="s">
        <v>376</v>
      </c>
      <c r="F12" s="81" t="s">
        <v>377</v>
      </c>
      <c r="G12" s="81" t="s">
        <v>378</v>
      </c>
    </row>
    <row r="13" spans="1:7">
      <c r="A13" s="81" t="s">
        <v>73</v>
      </c>
      <c r="B13" s="81">
        <v>0</v>
      </c>
      <c r="C13" s="81">
        <v>79.72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3.89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56.69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23.74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65.790000000000006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32.57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11.94</v>
      </c>
      <c r="D24" s="81">
        <v>0</v>
      </c>
      <c r="E24" s="81">
        <v>0</v>
      </c>
      <c r="F24" s="81">
        <v>0</v>
      </c>
      <c r="G24" s="81">
        <v>17.649999999999999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182.69</v>
      </c>
      <c r="C28" s="81">
        <v>91.65</v>
      </c>
      <c r="D28" s="81">
        <v>0</v>
      </c>
      <c r="E28" s="81">
        <v>0</v>
      </c>
      <c r="F28" s="81">
        <v>0</v>
      </c>
      <c r="G28" s="81">
        <v>17.649999999999999</v>
      </c>
    </row>
    <row r="30" spans="1:10">
      <c r="A30" s="77"/>
      <c r="B30" s="81" t="s">
        <v>355</v>
      </c>
      <c r="C30" s="81" t="s">
        <v>2</v>
      </c>
      <c r="D30" s="81" t="s">
        <v>379</v>
      </c>
      <c r="E30" s="81" t="s">
        <v>380</v>
      </c>
      <c r="F30" s="81" t="s">
        <v>381</v>
      </c>
      <c r="G30" s="81" t="s">
        <v>382</v>
      </c>
      <c r="H30" s="81" t="s">
        <v>383</v>
      </c>
      <c r="I30" s="81" t="s">
        <v>384</v>
      </c>
      <c r="J30" s="81" t="s">
        <v>385</v>
      </c>
    </row>
    <row r="31" spans="1:10">
      <c r="A31" s="81" t="s">
        <v>386</v>
      </c>
      <c r="B31" s="81">
        <v>149.66</v>
      </c>
      <c r="C31" s="81" t="s">
        <v>3</v>
      </c>
      <c r="D31" s="81">
        <v>456.46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8.07</v>
      </c>
    </row>
    <row r="32" spans="1:10">
      <c r="A32" s="81" t="s">
        <v>387</v>
      </c>
      <c r="B32" s="81">
        <v>113.45</v>
      </c>
      <c r="C32" s="81" t="s">
        <v>3</v>
      </c>
      <c r="D32" s="81">
        <v>346.02</v>
      </c>
      <c r="E32" s="81">
        <v>1</v>
      </c>
      <c r="F32" s="81">
        <v>84.45</v>
      </c>
      <c r="G32" s="81">
        <v>20.64</v>
      </c>
      <c r="H32" s="81">
        <v>10.76</v>
      </c>
      <c r="I32" s="81">
        <v>18.59</v>
      </c>
      <c r="J32" s="81">
        <v>8.07</v>
      </c>
    </row>
    <row r="33" spans="1:10">
      <c r="A33" s="81" t="s">
        <v>388</v>
      </c>
      <c r="B33" s="81">
        <v>67.3</v>
      </c>
      <c r="C33" s="81" t="s">
        <v>3</v>
      </c>
      <c r="D33" s="81">
        <v>205.26</v>
      </c>
      <c r="E33" s="81">
        <v>1</v>
      </c>
      <c r="F33" s="81">
        <v>56.3</v>
      </c>
      <c r="G33" s="81">
        <v>11.16</v>
      </c>
      <c r="H33" s="81">
        <v>10.76</v>
      </c>
      <c r="I33" s="81">
        <v>18.59</v>
      </c>
      <c r="J33" s="81">
        <v>8.07</v>
      </c>
    </row>
    <row r="34" spans="1:10">
      <c r="A34" s="81" t="s">
        <v>389</v>
      </c>
      <c r="B34" s="81">
        <v>113.45</v>
      </c>
      <c r="C34" s="81" t="s">
        <v>3</v>
      </c>
      <c r="D34" s="81">
        <v>346.02</v>
      </c>
      <c r="E34" s="81">
        <v>1</v>
      </c>
      <c r="F34" s="81">
        <v>84.45</v>
      </c>
      <c r="G34" s="81">
        <v>16.73</v>
      </c>
      <c r="H34" s="81">
        <v>10.76</v>
      </c>
      <c r="I34" s="81">
        <v>18.59</v>
      </c>
      <c r="J34" s="81">
        <v>8.07</v>
      </c>
    </row>
    <row r="35" spans="1:10">
      <c r="A35" s="81" t="s">
        <v>390</v>
      </c>
      <c r="B35" s="81">
        <v>67.3</v>
      </c>
      <c r="C35" s="81" t="s">
        <v>3</v>
      </c>
      <c r="D35" s="81">
        <v>205.26</v>
      </c>
      <c r="E35" s="81">
        <v>1</v>
      </c>
      <c r="F35" s="81">
        <v>56.3</v>
      </c>
      <c r="G35" s="81">
        <v>11.16</v>
      </c>
      <c r="H35" s="81">
        <v>10.76</v>
      </c>
      <c r="I35" s="81">
        <v>18.59</v>
      </c>
      <c r="J35" s="81">
        <v>8.07</v>
      </c>
    </row>
    <row r="36" spans="1:10">
      <c r="A36" s="81" t="s">
        <v>391</v>
      </c>
      <c r="B36" s="81">
        <v>567.98</v>
      </c>
      <c r="C36" s="81" t="s">
        <v>67</v>
      </c>
      <c r="D36" s="81">
        <v>720.19</v>
      </c>
      <c r="E36" s="81">
        <v>1</v>
      </c>
      <c r="F36" s="81">
        <v>0</v>
      </c>
      <c r="G36" s="81">
        <v>0</v>
      </c>
      <c r="H36" s="81">
        <v>0</v>
      </c>
      <c r="I36" s="81"/>
      <c r="J36" s="81">
        <v>0</v>
      </c>
    </row>
    <row r="37" spans="1:10">
      <c r="A37" s="81" t="s">
        <v>251</v>
      </c>
      <c r="B37" s="81">
        <v>1079.1300000000001</v>
      </c>
      <c r="C37" s="81"/>
      <c r="D37" s="81">
        <v>2279.2199999999998</v>
      </c>
      <c r="E37" s="81"/>
      <c r="F37" s="81">
        <v>281.51</v>
      </c>
      <c r="G37" s="81">
        <v>59.68</v>
      </c>
      <c r="H37" s="81">
        <v>5.0967000000000002</v>
      </c>
      <c r="I37" s="81">
        <v>39.24</v>
      </c>
      <c r="J37" s="81">
        <v>3.8224999999999998</v>
      </c>
    </row>
    <row r="38" spans="1:10">
      <c r="A38" s="81" t="s">
        <v>392</v>
      </c>
      <c r="B38" s="81">
        <v>511.16</v>
      </c>
      <c r="C38" s="81"/>
      <c r="D38" s="81">
        <v>1559.03</v>
      </c>
      <c r="E38" s="81"/>
      <c r="F38" s="81">
        <v>281.51</v>
      </c>
      <c r="G38" s="81">
        <v>59.68</v>
      </c>
      <c r="H38" s="81">
        <v>10.76</v>
      </c>
      <c r="I38" s="81">
        <v>18.59</v>
      </c>
      <c r="J38" s="81">
        <v>8.07</v>
      </c>
    </row>
    <row r="39" spans="1:10">
      <c r="A39" s="81" t="s">
        <v>393</v>
      </c>
      <c r="B39" s="81">
        <v>567.98</v>
      </c>
      <c r="C39" s="81"/>
      <c r="D39" s="81">
        <v>720.19</v>
      </c>
      <c r="E39" s="81"/>
      <c r="F39" s="81">
        <v>0</v>
      </c>
      <c r="G39" s="81">
        <v>0</v>
      </c>
      <c r="H39" s="81">
        <v>0</v>
      </c>
      <c r="I39" s="81"/>
      <c r="J39" s="81">
        <v>0</v>
      </c>
    </row>
    <row r="41" spans="1:10">
      <c r="A41" s="77"/>
      <c r="B41" s="81" t="s">
        <v>52</v>
      </c>
      <c r="C41" s="81" t="s">
        <v>304</v>
      </c>
      <c r="D41" s="81" t="s">
        <v>357</v>
      </c>
      <c r="E41" s="81" t="s">
        <v>358</v>
      </c>
      <c r="F41" s="81" t="s">
        <v>359</v>
      </c>
      <c r="G41" s="81" t="s">
        <v>360</v>
      </c>
      <c r="H41" s="81" t="s">
        <v>361</v>
      </c>
      <c r="I41" s="81" t="s">
        <v>305</v>
      </c>
    </row>
    <row r="42" spans="1:10">
      <c r="A42" s="81" t="s">
        <v>306</v>
      </c>
      <c r="B42" s="81" t="s">
        <v>307</v>
      </c>
      <c r="C42" s="81">
        <v>0.3</v>
      </c>
      <c r="D42" s="81">
        <v>1.8620000000000001</v>
      </c>
      <c r="E42" s="81">
        <v>3.4</v>
      </c>
      <c r="F42" s="81">
        <v>149.66</v>
      </c>
      <c r="G42" s="81">
        <v>270</v>
      </c>
      <c r="H42" s="81">
        <v>180</v>
      </c>
      <c r="I42" s="81"/>
    </row>
    <row r="43" spans="1:10">
      <c r="A43" s="81" t="s">
        <v>308</v>
      </c>
      <c r="B43" s="81" t="s">
        <v>309</v>
      </c>
      <c r="C43" s="81">
        <v>0.08</v>
      </c>
      <c r="D43" s="81">
        <v>0.85599999999999998</v>
      </c>
      <c r="E43" s="81">
        <v>0.98</v>
      </c>
      <c r="F43" s="81">
        <v>84.45</v>
      </c>
      <c r="G43" s="81">
        <v>180</v>
      </c>
      <c r="H43" s="81">
        <v>90</v>
      </c>
      <c r="I43" s="81" t="s">
        <v>310</v>
      </c>
    </row>
    <row r="44" spans="1:10">
      <c r="A44" s="81" t="s">
        <v>311</v>
      </c>
      <c r="B44" s="81" t="s">
        <v>307</v>
      </c>
      <c r="C44" s="81">
        <v>0.3</v>
      </c>
      <c r="D44" s="81">
        <v>1.8620000000000001</v>
      </c>
      <c r="E44" s="81">
        <v>3.4</v>
      </c>
      <c r="F44" s="81">
        <v>113.45</v>
      </c>
      <c r="G44" s="81">
        <v>135</v>
      </c>
      <c r="H44" s="81">
        <v>180</v>
      </c>
      <c r="I44" s="81"/>
    </row>
    <row r="45" spans="1:10">
      <c r="A45" s="81" t="s">
        <v>312</v>
      </c>
      <c r="B45" s="81" t="s">
        <v>309</v>
      </c>
      <c r="C45" s="81">
        <v>0.08</v>
      </c>
      <c r="D45" s="81">
        <v>0.85599999999999998</v>
      </c>
      <c r="E45" s="81">
        <v>0.98</v>
      </c>
      <c r="F45" s="81">
        <v>56.3</v>
      </c>
      <c r="G45" s="81">
        <v>90</v>
      </c>
      <c r="H45" s="81">
        <v>90</v>
      </c>
      <c r="I45" s="81" t="s">
        <v>313</v>
      </c>
    </row>
    <row r="46" spans="1:10">
      <c r="A46" s="81" t="s">
        <v>314</v>
      </c>
      <c r="B46" s="81" t="s">
        <v>307</v>
      </c>
      <c r="C46" s="81">
        <v>0.3</v>
      </c>
      <c r="D46" s="81">
        <v>1.8620000000000001</v>
      </c>
      <c r="E46" s="81">
        <v>3.4</v>
      </c>
      <c r="F46" s="81">
        <v>67.3</v>
      </c>
      <c r="G46" s="81">
        <v>270</v>
      </c>
      <c r="H46" s="81">
        <v>180</v>
      </c>
      <c r="I46" s="81"/>
    </row>
    <row r="47" spans="1:10">
      <c r="A47" s="81" t="s">
        <v>315</v>
      </c>
      <c r="B47" s="81" t="s">
        <v>309</v>
      </c>
      <c r="C47" s="81">
        <v>0.08</v>
      </c>
      <c r="D47" s="81">
        <v>0.85599999999999998</v>
      </c>
      <c r="E47" s="81">
        <v>0.98</v>
      </c>
      <c r="F47" s="81">
        <v>84.45</v>
      </c>
      <c r="G47" s="81">
        <v>0</v>
      </c>
      <c r="H47" s="81">
        <v>90</v>
      </c>
      <c r="I47" s="81" t="s">
        <v>316</v>
      </c>
    </row>
    <row r="48" spans="1:10">
      <c r="A48" s="81" t="s">
        <v>317</v>
      </c>
      <c r="B48" s="81" t="s">
        <v>307</v>
      </c>
      <c r="C48" s="81">
        <v>0.3</v>
      </c>
      <c r="D48" s="81">
        <v>1.8620000000000001</v>
      </c>
      <c r="E48" s="81">
        <v>3.4</v>
      </c>
      <c r="F48" s="81">
        <v>113.45</v>
      </c>
      <c r="G48" s="81">
        <v>180</v>
      </c>
      <c r="H48" s="81">
        <v>180</v>
      </c>
      <c r="I48" s="81"/>
    </row>
    <row r="49" spans="1:11">
      <c r="A49" s="81" t="s">
        <v>318</v>
      </c>
      <c r="B49" s="81" t="s">
        <v>309</v>
      </c>
      <c r="C49" s="81">
        <v>0.08</v>
      </c>
      <c r="D49" s="81">
        <v>0.85599999999999998</v>
      </c>
      <c r="E49" s="81">
        <v>0.98</v>
      </c>
      <c r="F49" s="81">
        <v>56.3</v>
      </c>
      <c r="G49" s="81">
        <v>270</v>
      </c>
      <c r="H49" s="81">
        <v>90</v>
      </c>
      <c r="I49" s="81" t="s">
        <v>319</v>
      </c>
    </row>
    <row r="50" spans="1:11">
      <c r="A50" s="81" t="s">
        <v>320</v>
      </c>
      <c r="B50" s="81" t="s">
        <v>307</v>
      </c>
      <c r="C50" s="81">
        <v>0.3</v>
      </c>
      <c r="D50" s="81">
        <v>1.8620000000000001</v>
      </c>
      <c r="E50" s="81">
        <v>3.4</v>
      </c>
      <c r="F50" s="81">
        <v>67.3</v>
      </c>
      <c r="G50" s="81">
        <v>90</v>
      </c>
      <c r="H50" s="81">
        <v>180</v>
      </c>
      <c r="I50" s="81"/>
    </row>
    <row r="51" spans="1:11">
      <c r="A51" s="81" t="s">
        <v>321</v>
      </c>
      <c r="B51" s="81" t="s">
        <v>322</v>
      </c>
      <c r="C51" s="81">
        <v>0.3</v>
      </c>
      <c r="D51" s="81">
        <v>0.60799999999999998</v>
      </c>
      <c r="E51" s="81">
        <v>0.71</v>
      </c>
      <c r="F51" s="81">
        <v>11.44</v>
      </c>
      <c r="G51" s="81">
        <v>270</v>
      </c>
      <c r="H51" s="81">
        <v>180</v>
      </c>
      <c r="I51" s="81"/>
    </row>
    <row r="52" spans="1:11">
      <c r="A52" s="81" t="s">
        <v>323</v>
      </c>
      <c r="B52" s="81" t="s">
        <v>322</v>
      </c>
      <c r="C52" s="81">
        <v>0.3</v>
      </c>
      <c r="D52" s="81">
        <v>0.60799999999999998</v>
      </c>
      <c r="E52" s="81">
        <v>0.71</v>
      </c>
      <c r="F52" s="81">
        <v>16.97</v>
      </c>
      <c r="G52" s="81">
        <v>225</v>
      </c>
      <c r="H52" s="81">
        <v>180</v>
      </c>
      <c r="I52" s="81"/>
    </row>
    <row r="53" spans="1:11">
      <c r="A53" s="81" t="s">
        <v>324</v>
      </c>
      <c r="B53" s="81" t="s">
        <v>322</v>
      </c>
      <c r="C53" s="81">
        <v>0.3</v>
      </c>
      <c r="D53" s="81">
        <v>0.60799999999999998</v>
      </c>
      <c r="E53" s="81">
        <v>0.71</v>
      </c>
      <c r="F53" s="81">
        <v>11.44</v>
      </c>
      <c r="G53" s="81">
        <v>45</v>
      </c>
      <c r="H53" s="81">
        <v>180</v>
      </c>
      <c r="I53" s="81"/>
    </row>
    <row r="54" spans="1:11">
      <c r="A54" s="81" t="s">
        <v>325</v>
      </c>
      <c r="B54" s="81" t="s">
        <v>322</v>
      </c>
      <c r="C54" s="81">
        <v>0.3</v>
      </c>
      <c r="D54" s="81">
        <v>0.60799999999999998</v>
      </c>
      <c r="E54" s="81">
        <v>0.71</v>
      </c>
      <c r="F54" s="81">
        <v>16.97</v>
      </c>
      <c r="G54" s="81">
        <v>315</v>
      </c>
      <c r="H54" s="81">
        <v>180</v>
      </c>
      <c r="I54" s="81"/>
    </row>
    <row r="55" spans="1:11">
      <c r="A55" s="81" t="s">
        <v>326</v>
      </c>
      <c r="B55" s="81" t="s">
        <v>327</v>
      </c>
      <c r="C55" s="81">
        <v>0.22</v>
      </c>
      <c r="D55" s="81">
        <v>0.19400000000000001</v>
      </c>
      <c r="E55" s="81">
        <v>0.2</v>
      </c>
      <c r="F55" s="81">
        <v>197.51</v>
      </c>
      <c r="G55" s="81">
        <v>0</v>
      </c>
      <c r="H55" s="81">
        <v>18.45</v>
      </c>
      <c r="I55" s="81"/>
    </row>
    <row r="56" spans="1:11">
      <c r="A56" s="81" t="s">
        <v>328</v>
      </c>
      <c r="B56" s="81" t="s">
        <v>327</v>
      </c>
      <c r="C56" s="81">
        <v>0.22</v>
      </c>
      <c r="D56" s="81">
        <v>0.19400000000000001</v>
      </c>
      <c r="E56" s="81">
        <v>0.2</v>
      </c>
      <c r="F56" s="81">
        <v>101.87</v>
      </c>
      <c r="G56" s="81">
        <v>270</v>
      </c>
      <c r="H56" s="81">
        <v>18.45</v>
      </c>
      <c r="I56" s="81"/>
    </row>
    <row r="57" spans="1:11">
      <c r="A57" s="81" t="s">
        <v>329</v>
      </c>
      <c r="B57" s="81" t="s">
        <v>327</v>
      </c>
      <c r="C57" s="81">
        <v>0.22</v>
      </c>
      <c r="D57" s="81">
        <v>0.19400000000000001</v>
      </c>
      <c r="E57" s="81">
        <v>0.2</v>
      </c>
      <c r="F57" s="81">
        <v>101.87</v>
      </c>
      <c r="G57" s="81">
        <v>90</v>
      </c>
      <c r="H57" s="81">
        <v>18.45</v>
      </c>
      <c r="I57" s="81"/>
    </row>
    <row r="58" spans="1:11">
      <c r="A58" s="81" t="s">
        <v>330</v>
      </c>
      <c r="B58" s="81" t="s">
        <v>327</v>
      </c>
      <c r="C58" s="81">
        <v>0.22</v>
      </c>
      <c r="D58" s="81">
        <v>0.19400000000000001</v>
      </c>
      <c r="E58" s="81">
        <v>0.2</v>
      </c>
      <c r="F58" s="81">
        <v>197.51</v>
      </c>
      <c r="G58" s="81">
        <v>180</v>
      </c>
      <c r="H58" s="81">
        <v>18.45</v>
      </c>
      <c r="I58" s="81"/>
    </row>
    <row r="60" spans="1:11">
      <c r="A60" s="77"/>
      <c r="B60" s="81" t="s">
        <v>52</v>
      </c>
      <c r="C60" s="81" t="s">
        <v>394</v>
      </c>
      <c r="D60" s="81" t="s">
        <v>395</v>
      </c>
      <c r="E60" s="81" t="s">
        <v>396</v>
      </c>
      <c r="F60" s="81" t="s">
        <v>46</v>
      </c>
      <c r="G60" s="81" t="s">
        <v>397</v>
      </c>
      <c r="H60" s="81" t="s">
        <v>398</v>
      </c>
      <c r="I60" s="81" t="s">
        <v>399</v>
      </c>
      <c r="J60" s="81" t="s">
        <v>360</v>
      </c>
      <c r="K60" s="81" t="s">
        <v>305</v>
      </c>
    </row>
    <row r="61" spans="1:11">
      <c r="A61" s="81" t="s">
        <v>400</v>
      </c>
      <c r="B61" s="81" t="s">
        <v>401</v>
      </c>
      <c r="C61" s="81">
        <v>2.79</v>
      </c>
      <c r="D61" s="81">
        <v>2.79</v>
      </c>
      <c r="E61" s="81">
        <v>3.18</v>
      </c>
      <c r="F61" s="81">
        <v>0.40200000000000002</v>
      </c>
      <c r="G61" s="81">
        <v>0.495</v>
      </c>
      <c r="H61" s="81" t="s">
        <v>67</v>
      </c>
      <c r="I61" s="81" t="s">
        <v>308</v>
      </c>
      <c r="J61" s="81">
        <v>180</v>
      </c>
      <c r="K61" s="81" t="s">
        <v>310</v>
      </c>
    </row>
    <row r="62" spans="1:11">
      <c r="A62" s="81" t="s">
        <v>402</v>
      </c>
      <c r="B62" s="81" t="s">
        <v>401</v>
      </c>
      <c r="C62" s="81">
        <v>2.79</v>
      </c>
      <c r="D62" s="81">
        <v>2.79</v>
      </c>
      <c r="E62" s="81">
        <v>3.18</v>
      </c>
      <c r="F62" s="81">
        <v>0.40200000000000002</v>
      </c>
      <c r="G62" s="81">
        <v>0.495</v>
      </c>
      <c r="H62" s="81" t="s">
        <v>67</v>
      </c>
      <c r="I62" s="81" t="s">
        <v>308</v>
      </c>
      <c r="J62" s="81">
        <v>180</v>
      </c>
      <c r="K62" s="81" t="s">
        <v>310</v>
      </c>
    </row>
    <row r="63" spans="1:11">
      <c r="A63" s="81" t="s">
        <v>403</v>
      </c>
      <c r="B63" s="81" t="s">
        <v>401</v>
      </c>
      <c r="C63" s="81">
        <v>2.79</v>
      </c>
      <c r="D63" s="81">
        <v>2.79</v>
      </c>
      <c r="E63" s="81">
        <v>3.18</v>
      </c>
      <c r="F63" s="81">
        <v>0.40200000000000002</v>
      </c>
      <c r="G63" s="81">
        <v>0.495</v>
      </c>
      <c r="H63" s="81" t="s">
        <v>67</v>
      </c>
      <c r="I63" s="81" t="s">
        <v>308</v>
      </c>
      <c r="J63" s="81">
        <v>180</v>
      </c>
      <c r="K63" s="81" t="s">
        <v>310</v>
      </c>
    </row>
    <row r="64" spans="1:11">
      <c r="A64" s="81" t="s">
        <v>404</v>
      </c>
      <c r="B64" s="81" t="s">
        <v>401</v>
      </c>
      <c r="C64" s="81">
        <v>2.79</v>
      </c>
      <c r="D64" s="81">
        <v>2.79</v>
      </c>
      <c r="E64" s="81">
        <v>3.18</v>
      </c>
      <c r="F64" s="81">
        <v>0.40200000000000002</v>
      </c>
      <c r="G64" s="81">
        <v>0.495</v>
      </c>
      <c r="H64" s="81" t="s">
        <v>67</v>
      </c>
      <c r="I64" s="81" t="s">
        <v>308</v>
      </c>
      <c r="J64" s="81">
        <v>180</v>
      </c>
      <c r="K64" s="81" t="s">
        <v>310</v>
      </c>
    </row>
    <row r="65" spans="1:11">
      <c r="A65" s="81" t="s">
        <v>405</v>
      </c>
      <c r="B65" s="81" t="s">
        <v>401</v>
      </c>
      <c r="C65" s="81">
        <v>2.79</v>
      </c>
      <c r="D65" s="81">
        <v>2.79</v>
      </c>
      <c r="E65" s="81">
        <v>3.18</v>
      </c>
      <c r="F65" s="81">
        <v>0.40200000000000002</v>
      </c>
      <c r="G65" s="81">
        <v>0.495</v>
      </c>
      <c r="H65" s="81" t="s">
        <v>67</v>
      </c>
      <c r="I65" s="81" t="s">
        <v>308</v>
      </c>
      <c r="J65" s="81">
        <v>180</v>
      </c>
      <c r="K65" s="81" t="s">
        <v>310</v>
      </c>
    </row>
    <row r="66" spans="1:11">
      <c r="A66" s="81" t="s">
        <v>406</v>
      </c>
      <c r="B66" s="81" t="s">
        <v>401</v>
      </c>
      <c r="C66" s="81">
        <v>2.79</v>
      </c>
      <c r="D66" s="81">
        <v>2.79</v>
      </c>
      <c r="E66" s="81">
        <v>3.18</v>
      </c>
      <c r="F66" s="81">
        <v>0.40200000000000002</v>
      </c>
      <c r="G66" s="81">
        <v>0.495</v>
      </c>
      <c r="H66" s="81" t="s">
        <v>67</v>
      </c>
      <c r="I66" s="81" t="s">
        <v>308</v>
      </c>
      <c r="J66" s="81">
        <v>180</v>
      </c>
      <c r="K66" s="81" t="s">
        <v>310</v>
      </c>
    </row>
    <row r="67" spans="1:11">
      <c r="A67" s="81" t="s">
        <v>407</v>
      </c>
      <c r="B67" s="81" t="s">
        <v>401</v>
      </c>
      <c r="C67" s="81">
        <v>3.91</v>
      </c>
      <c r="D67" s="81">
        <v>3.91</v>
      </c>
      <c r="E67" s="81">
        <v>3.18</v>
      </c>
      <c r="F67" s="81">
        <v>0.40200000000000002</v>
      </c>
      <c r="G67" s="81">
        <v>0.495</v>
      </c>
      <c r="H67" s="81" t="s">
        <v>67</v>
      </c>
      <c r="I67" s="81" t="s">
        <v>308</v>
      </c>
      <c r="J67" s="81">
        <v>180</v>
      </c>
      <c r="K67" s="81" t="s">
        <v>310</v>
      </c>
    </row>
    <row r="68" spans="1:11">
      <c r="A68" s="81" t="s">
        <v>408</v>
      </c>
      <c r="B68" s="81" t="s">
        <v>409</v>
      </c>
      <c r="C68" s="81">
        <v>2.79</v>
      </c>
      <c r="D68" s="81">
        <v>2.79</v>
      </c>
      <c r="E68" s="81">
        <v>3.18</v>
      </c>
      <c r="F68" s="81">
        <v>0.40200000000000002</v>
      </c>
      <c r="G68" s="81">
        <v>0.495</v>
      </c>
      <c r="H68" s="81" t="s">
        <v>67</v>
      </c>
      <c r="I68" s="81" t="s">
        <v>312</v>
      </c>
      <c r="J68" s="81">
        <v>90</v>
      </c>
      <c r="K68" s="81" t="s">
        <v>313</v>
      </c>
    </row>
    <row r="69" spans="1:11">
      <c r="A69" s="81" t="s">
        <v>410</v>
      </c>
      <c r="B69" s="81" t="s">
        <v>409</v>
      </c>
      <c r="C69" s="81">
        <v>2.79</v>
      </c>
      <c r="D69" s="81">
        <v>2.79</v>
      </c>
      <c r="E69" s="81">
        <v>3.18</v>
      </c>
      <c r="F69" s="81">
        <v>0.40200000000000002</v>
      </c>
      <c r="G69" s="81">
        <v>0.495</v>
      </c>
      <c r="H69" s="81" t="s">
        <v>67</v>
      </c>
      <c r="I69" s="81" t="s">
        <v>312</v>
      </c>
      <c r="J69" s="81">
        <v>90</v>
      </c>
      <c r="K69" s="81" t="s">
        <v>313</v>
      </c>
    </row>
    <row r="70" spans="1:11">
      <c r="A70" s="81" t="s">
        <v>411</v>
      </c>
      <c r="B70" s="81" t="s">
        <v>409</v>
      </c>
      <c r="C70" s="81">
        <v>2.79</v>
      </c>
      <c r="D70" s="81">
        <v>2.79</v>
      </c>
      <c r="E70" s="81">
        <v>3.18</v>
      </c>
      <c r="F70" s="81">
        <v>0.40200000000000002</v>
      </c>
      <c r="G70" s="81">
        <v>0.495</v>
      </c>
      <c r="H70" s="81" t="s">
        <v>67</v>
      </c>
      <c r="I70" s="81" t="s">
        <v>312</v>
      </c>
      <c r="J70" s="81">
        <v>90</v>
      </c>
      <c r="K70" s="81" t="s">
        <v>313</v>
      </c>
    </row>
    <row r="71" spans="1:11">
      <c r="A71" s="81" t="s">
        <v>412</v>
      </c>
      <c r="B71" s="81" t="s">
        <v>409</v>
      </c>
      <c r="C71" s="81">
        <v>2.79</v>
      </c>
      <c r="D71" s="81">
        <v>2.79</v>
      </c>
      <c r="E71" s="81">
        <v>3.18</v>
      </c>
      <c r="F71" s="81">
        <v>0.40200000000000002</v>
      </c>
      <c r="G71" s="81">
        <v>0.495</v>
      </c>
      <c r="H71" s="81" t="s">
        <v>67</v>
      </c>
      <c r="I71" s="81" t="s">
        <v>312</v>
      </c>
      <c r="J71" s="81">
        <v>90</v>
      </c>
      <c r="K71" s="81" t="s">
        <v>313</v>
      </c>
    </row>
    <row r="72" spans="1:11">
      <c r="A72" s="81" t="s">
        <v>413</v>
      </c>
      <c r="B72" s="81" t="s">
        <v>414</v>
      </c>
      <c r="C72" s="81">
        <v>2.79</v>
      </c>
      <c r="D72" s="81">
        <v>2.79</v>
      </c>
      <c r="E72" s="81">
        <v>3.18</v>
      </c>
      <c r="F72" s="81">
        <v>0.501</v>
      </c>
      <c r="G72" s="81">
        <v>0.622</v>
      </c>
      <c r="H72" s="81" t="s">
        <v>67</v>
      </c>
      <c r="I72" s="81" t="s">
        <v>315</v>
      </c>
      <c r="J72" s="81">
        <v>0</v>
      </c>
      <c r="K72" s="81" t="s">
        <v>316</v>
      </c>
    </row>
    <row r="73" spans="1:11">
      <c r="A73" s="81" t="s">
        <v>415</v>
      </c>
      <c r="B73" s="81" t="s">
        <v>414</v>
      </c>
      <c r="C73" s="81">
        <v>2.79</v>
      </c>
      <c r="D73" s="81">
        <v>2.79</v>
      </c>
      <c r="E73" s="81">
        <v>3.18</v>
      </c>
      <c r="F73" s="81">
        <v>0.501</v>
      </c>
      <c r="G73" s="81">
        <v>0.622</v>
      </c>
      <c r="H73" s="81" t="s">
        <v>67</v>
      </c>
      <c r="I73" s="81" t="s">
        <v>315</v>
      </c>
      <c r="J73" s="81">
        <v>0</v>
      </c>
      <c r="K73" s="81" t="s">
        <v>316</v>
      </c>
    </row>
    <row r="74" spans="1:11">
      <c r="A74" s="81" t="s">
        <v>416</v>
      </c>
      <c r="B74" s="81" t="s">
        <v>414</v>
      </c>
      <c r="C74" s="81">
        <v>2.79</v>
      </c>
      <c r="D74" s="81">
        <v>2.79</v>
      </c>
      <c r="E74" s="81">
        <v>3.18</v>
      </c>
      <c r="F74" s="81">
        <v>0.501</v>
      </c>
      <c r="G74" s="81">
        <v>0.622</v>
      </c>
      <c r="H74" s="81" t="s">
        <v>67</v>
      </c>
      <c r="I74" s="81" t="s">
        <v>315</v>
      </c>
      <c r="J74" s="81">
        <v>0</v>
      </c>
      <c r="K74" s="81" t="s">
        <v>316</v>
      </c>
    </row>
    <row r="75" spans="1:11">
      <c r="A75" s="81" t="s">
        <v>417</v>
      </c>
      <c r="B75" s="81" t="s">
        <v>414</v>
      </c>
      <c r="C75" s="81">
        <v>2.79</v>
      </c>
      <c r="D75" s="81">
        <v>2.79</v>
      </c>
      <c r="E75" s="81">
        <v>3.18</v>
      </c>
      <c r="F75" s="81">
        <v>0.501</v>
      </c>
      <c r="G75" s="81">
        <v>0.622</v>
      </c>
      <c r="H75" s="81" t="s">
        <v>67</v>
      </c>
      <c r="I75" s="81" t="s">
        <v>315</v>
      </c>
      <c r="J75" s="81">
        <v>0</v>
      </c>
      <c r="K75" s="81" t="s">
        <v>316</v>
      </c>
    </row>
    <row r="76" spans="1:11">
      <c r="A76" s="81" t="s">
        <v>418</v>
      </c>
      <c r="B76" s="81" t="s">
        <v>414</v>
      </c>
      <c r="C76" s="81">
        <v>2.79</v>
      </c>
      <c r="D76" s="81">
        <v>2.79</v>
      </c>
      <c r="E76" s="81">
        <v>3.18</v>
      </c>
      <c r="F76" s="81">
        <v>0.501</v>
      </c>
      <c r="G76" s="81">
        <v>0.622</v>
      </c>
      <c r="H76" s="81" t="s">
        <v>67</v>
      </c>
      <c r="I76" s="81" t="s">
        <v>315</v>
      </c>
      <c r="J76" s="81">
        <v>0</v>
      </c>
      <c r="K76" s="81" t="s">
        <v>316</v>
      </c>
    </row>
    <row r="77" spans="1:11">
      <c r="A77" s="81" t="s">
        <v>419</v>
      </c>
      <c r="B77" s="81" t="s">
        <v>414</v>
      </c>
      <c r="C77" s="81">
        <v>2.79</v>
      </c>
      <c r="D77" s="81">
        <v>2.79</v>
      </c>
      <c r="E77" s="81">
        <v>3.18</v>
      </c>
      <c r="F77" s="81">
        <v>0.501</v>
      </c>
      <c r="G77" s="81">
        <v>0.622</v>
      </c>
      <c r="H77" s="81" t="s">
        <v>67</v>
      </c>
      <c r="I77" s="81" t="s">
        <v>315</v>
      </c>
      <c r="J77" s="81">
        <v>0</v>
      </c>
      <c r="K77" s="81" t="s">
        <v>316</v>
      </c>
    </row>
    <row r="78" spans="1:11">
      <c r="A78" s="81" t="s">
        <v>420</v>
      </c>
      <c r="B78" s="81" t="s">
        <v>421</v>
      </c>
      <c r="C78" s="81">
        <v>2.79</v>
      </c>
      <c r="D78" s="81">
        <v>2.79</v>
      </c>
      <c r="E78" s="81">
        <v>3.18</v>
      </c>
      <c r="F78" s="81">
        <v>0.40200000000000002</v>
      </c>
      <c r="G78" s="81">
        <v>0.495</v>
      </c>
      <c r="H78" s="81" t="s">
        <v>67</v>
      </c>
      <c r="I78" s="81" t="s">
        <v>318</v>
      </c>
      <c r="J78" s="81">
        <v>270</v>
      </c>
      <c r="K78" s="81" t="s">
        <v>319</v>
      </c>
    </row>
    <row r="79" spans="1:11">
      <c r="A79" s="81" t="s">
        <v>422</v>
      </c>
      <c r="B79" s="81" t="s">
        <v>421</v>
      </c>
      <c r="C79" s="81">
        <v>2.79</v>
      </c>
      <c r="D79" s="81">
        <v>2.79</v>
      </c>
      <c r="E79" s="81">
        <v>3.18</v>
      </c>
      <c r="F79" s="81">
        <v>0.40200000000000002</v>
      </c>
      <c r="G79" s="81">
        <v>0.495</v>
      </c>
      <c r="H79" s="81" t="s">
        <v>67</v>
      </c>
      <c r="I79" s="81" t="s">
        <v>318</v>
      </c>
      <c r="J79" s="81">
        <v>270</v>
      </c>
      <c r="K79" s="81" t="s">
        <v>319</v>
      </c>
    </row>
    <row r="80" spans="1:11">
      <c r="A80" s="81" t="s">
        <v>423</v>
      </c>
      <c r="B80" s="81" t="s">
        <v>421</v>
      </c>
      <c r="C80" s="81">
        <v>2.79</v>
      </c>
      <c r="D80" s="81">
        <v>2.79</v>
      </c>
      <c r="E80" s="81">
        <v>3.18</v>
      </c>
      <c r="F80" s="81">
        <v>0.40200000000000002</v>
      </c>
      <c r="G80" s="81">
        <v>0.495</v>
      </c>
      <c r="H80" s="81" t="s">
        <v>67</v>
      </c>
      <c r="I80" s="81" t="s">
        <v>318</v>
      </c>
      <c r="J80" s="81">
        <v>270</v>
      </c>
      <c r="K80" s="81" t="s">
        <v>319</v>
      </c>
    </row>
    <row r="81" spans="1:11">
      <c r="A81" s="81" t="s">
        <v>424</v>
      </c>
      <c r="B81" s="81" t="s">
        <v>421</v>
      </c>
      <c r="C81" s="81">
        <v>2.79</v>
      </c>
      <c r="D81" s="81">
        <v>2.79</v>
      </c>
      <c r="E81" s="81">
        <v>3.18</v>
      </c>
      <c r="F81" s="81">
        <v>0.40200000000000002</v>
      </c>
      <c r="G81" s="81">
        <v>0.495</v>
      </c>
      <c r="H81" s="81" t="s">
        <v>67</v>
      </c>
      <c r="I81" s="81" t="s">
        <v>318</v>
      </c>
      <c r="J81" s="81">
        <v>270</v>
      </c>
      <c r="K81" s="81" t="s">
        <v>319</v>
      </c>
    </row>
    <row r="82" spans="1:11">
      <c r="A82" s="81" t="s">
        <v>425</v>
      </c>
      <c r="B82" s="81"/>
      <c r="C82" s="81"/>
      <c r="D82" s="81">
        <v>59.68</v>
      </c>
      <c r="E82" s="81">
        <v>3.18</v>
      </c>
      <c r="F82" s="81">
        <v>0.43</v>
      </c>
      <c r="G82" s="81">
        <v>0.53100000000000003</v>
      </c>
      <c r="H82" s="81"/>
      <c r="I82" s="81"/>
      <c r="J82" s="81"/>
      <c r="K82" s="81"/>
    </row>
    <row r="83" spans="1:11">
      <c r="A83" s="81" t="s">
        <v>426</v>
      </c>
      <c r="B83" s="81"/>
      <c r="C83" s="81"/>
      <c r="D83" s="81">
        <v>16.73</v>
      </c>
      <c r="E83" s="81">
        <v>3.18</v>
      </c>
      <c r="F83" s="81">
        <v>0.501</v>
      </c>
      <c r="G83" s="81">
        <v>0.622</v>
      </c>
      <c r="H83" s="81"/>
      <c r="I83" s="81"/>
      <c r="J83" s="81"/>
      <c r="K83" s="81"/>
    </row>
    <row r="84" spans="1:11">
      <c r="A84" s="81" t="s">
        <v>427</v>
      </c>
      <c r="B84" s="81"/>
      <c r="C84" s="81"/>
      <c r="D84" s="81">
        <v>42.95</v>
      </c>
      <c r="E84" s="81">
        <v>3.18</v>
      </c>
      <c r="F84" s="81">
        <v>0.40200000000000002</v>
      </c>
      <c r="G84" s="81">
        <v>0.495</v>
      </c>
      <c r="H84" s="81"/>
      <c r="I84" s="81"/>
      <c r="J84" s="81"/>
      <c r="K84" s="81"/>
    </row>
    <row r="86" spans="1:11">
      <c r="A86" s="77"/>
      <c r="B86" s="81" t="s">
        <v>118</v>
      </c>
      <c r="C86" s="81" t="s">
        <v>346</v>
      </c>
      <c r="D86" s="81" t="s">
        <v>362</v>
      </c>
    </row>
    <row r="87" spans="1:11">
      <c r="A87" s="81" t="s">
        <v>36</v>
      </c>
      <c r="B87" s="81"/>
      <c r="C87" s="81"/>
      <c r="D87" s="81"/>
    </row>
    <row r="89" spans="1:11">
      <c r="A89" s="77"/>
      <c r="B89" s="81" t="s">
        <v>118</v>
      </c>
      <c r="C89" s="81" t="s">
        <v>363</v>
      </c>
      <c r="D89" s="81" t="s">
        <v>364</v>
      </c>
      <c r="E89" s="81" t="s">
        <v>365</v>
      </c>
      <c r="F89" s="81" t="s">
        <v>366</v>
      </c>
      <c r="G89" s="81" t="s">
        <v>362</v>
      </c>
    </row>
    <row r="90" spans="1:11">
      <c r="A90" s="81" t="s">
        <v>331</v>
      </c>
      <c r="B90" s="81" t="s">
        <v>332</v>
      </c>
      <c r="C90" s="81">
        <v>5251.99</v>
      </c>
      <c r="D90" s="81">
        <v>4194.53</v>
      </c>
      <c r="E90" s="81">
        <v>1057.46</v>
      </c>
      <c r="F90" s="81">
        <v>0.8</v>
      </c>
      <c r="G90" s="81">
        <v>4.07</v>
      </c>
    </row>
    <row r="91" spans="1:11">
      <c r="A91" s="81" t="s">
        <v>333</v>
      </c>
      <c r="B91" s="81" t="s">
        <v>332</v>
      </c>
      <c r="C91" s="81">
        <v>7327.53</v>
      </c>
      <c r="D91" s="81">
        <v>5852.17</v>
      </c>
      <c r="E91" s="81">
        <v>1475.36</v>
      </c>
      <c r="F91" s="81">
        <v>0.8</v>
      </c>
      <c r="G91" s="81">
        <v>4.05</v>
      </c>
    </row>
    <row r="92" spans="1:11">
      <c r="A92" s="81" t="s">
        <v>334</v>
      </c>
      <c r="B92" s="81" t="s">
        <v>332</v>
      </c>
      <c r="C92" s="81">
        <v>4201.37</v>
      </c>
      <c r="D92" s="81">
        <v>3355.44</v>
      </c>
      <c r="E92" s="81">
        <v>845.92</v>
      </c>
      <c r="F92" s="81">
        <v>0.8</v>
      </c>
      <c r="G92" s="81">
        <v>4.04</v>
      </c>
    </row>
    <row r="93" spans="1:11">
      <c r="A93" s="81" t="s">
        <v>335</v>
      </c>
      <c r="B93" s="81" t="s">
        <v>332</v>
      </c>
      <c r="C93" s="81">
        <v>4675.82</v>
      </c>
      <c r="D93" s="81">
        <v>3734.37</v>
      </c>
      <c r="E93" s="81">
        <v>941.45</v>
      </c>
      <c r="F93" s="81">
        <v>0.8</v>
      </c>
      <c r="G93" s="81">
        <v>4.04</v>
      </c>
    </row>
    <row r="94" spans="1:11">
      <c r="A94" s="81" t="s">
        <v>336</v>
      </c>
      <c r="B94" s="81" t="s">
        <v>332</v>
      </c>
      <c r="C94" s="81">
        <v>4865.6400000000003</v>
      </c>
      <c r="D94" s="81">
        <v>3885.97</v>
      </c>
      <c r="E94" s="81">
        <v>979.67</v>
      </c>
      <c r="F94" s="81">
        <v>0.8</v>
      </c>
      <c r="G94" s="81">
        <v>4.04</v>
      </c>
    </row>
    <row r="96" spans="1:11">
      <c r="A96" s="77"/>
      <c r="B96" s="81" t="s">
        <v>118</v>
      </c>
      <c r="C96" s="81" t="s">
        <v>363</v>
      </c>
      <c r="D96" s="81" t="s">
        <v>362</v>
      </c>
    </row>
    <row r="97" spans="1:8">
      <c r="A97" s="81" t="s">
        <v>347</v>
      </c>
      <c r="B97" s="81" t="s">
        <v>367</v>
      </c>
      <c r="C97" s="81">
        <v>4605.96</v>
      </c>
      <c r="D97" s="81">
        <v>0.8</v>
      </c>
    </row>
    <row r="98" spans="1:8">
      <c r="A98" s="81" t="s">
        <v>348</v>
      </c>
      <c r="B98" s="81" t="s">
        <v>367</v>
      </c>
      <c r="C98" s="81">
        <v>4866.33</v>
      </c>
      <c r="D98" s="81">
        <v>0.8</v>
      </c>
    </row>
    <row r="99" spans="1:8">
      <c r="A99" s="81" t="s">
        <v>349</v>
      </c>
      <c r="B99" s="81" t="s">
        <v>367</v>
      </c>
      <c r="C99" s="81">
        <v>2827.04</v>
      </c>
      <c r="D99" s="81">
        <v>0.8</v>
      </c>
    </row>
    <row r="100" spans="1:8">
      <c r="A100" s="81" t="s">
        <v>350</v>
      </c>
      <c r="B100" s="81" t="s">
        <v>367</v>
      </c>
      <c r="C100" s="81">
        <v>3776.98</v>
      </c>
      <c r="D100" s="81">
        <v>0.8</v>
      </c>
    </row>
    <row r="101" spans="1:8">
      <c r="A101" s="81" t="s">
        <v>351</v>
      </c>
      <c r="B101" s="81" t="s">
        <v>367</v>
      </c>
      <c r="C101" s="81">
        <v>3099.93</v>
      </c>
      <c r="D101" s="81">
        <v>0.8</v>
      </c>
    </row>
    <row r="103" spans="1:8">
      <c r="A103" s="77"/>
      <c r="B103" s="81" t="s">
        <v>118</v>
      </c>
      <c r="C103" s="81" t="s">
        <v>368</v>
      </c>
      <c r="D103" s="81" t="s">
        <v>369</v>
      </c>
      <c r="E103" s="81" t="s">
        <v>370</v>
      </c>
      <c r="F103" s="81" t="s">
        <v>371</v>
      </c>
      <c r="G103" s="81" t="s">
        <v>337</v>
      </c>
      <c r="H103" s="81" t="s">
        <v>338</v>
      </c>
    </row>
    <row r="104" spans="1:8">
      <c r="A104" s="81" t="s">
        <v>339</v>
      </c>
      <c r="B104" s="81" t="s">
        <v>340</v>
      </c>
      <c r="C104" s="81">
        <v>0.54</v>
      </c>
      <c r="D104" s="81">
        <v>622</v>
      </c>
      <c r="E104" s="81">
        <v>0.32</v>
      </c>
      <c r="F104" s="81">
        <v>368.01</v>
      </c>
      <c r="G104" s="81">
        <v>1</v>
      </c>
      <c r="H104" s="81" t="s">
        <v>341</v>
      </c>
    </row>
    <row r="105" spans="1:8">
      <c r="A105" s="81" t="s">
        <v>342</v>
      </c>
      <c r="B105" s="81" t="s">
        <v>340</v>
      </c>
      <c r="C105" s="81">
        <v>0.54</v>
      </c>
      <c r="D105" s="81">
        <v>622</v>
      </c>
      <c r="E105" s="81">
        <v>0.44</v>
      </c>
      <c r="F105" s="81">
        <v>513.44000000000005</v>
      </c>
      <c r="G105" s="81">
        <v>1</v>
      </c>
      <c r="H105" s="81" t="s">
        <v>341</v>
      </c>
    </row>
    <row r="106" spans="1:8">
      <c r="A106" s="81" t="s">
        <v>343</v>
      </c>
      <c r="B106" s="81" t="s">
        <v>340</v>
      </c>
      <c r="C106" s="81">
        <v>0.54</v>
      </c>
      <c r="D106" s="81">
        <v>622</v>
      </c>
      <c r="E106" s="81">
        <v>0.25</v>
      </c>
      <c r="F106" s="81">
        <v>294.39</v>
      </c>
      <c r="G106" s="81">
        <v>1</v>
      </c>
      <c r="H106" s="81" t="s">
        <v>341</v>
      </c>
    </row>
    <row r="107" spans="1:8">
      <c r="A107" s="81" t="s">
        <v>344</v>
      </c>
      <c r="B107" s="81" t="s">
        <v>340</v>
      </c>
      <c r="C107" s="81">
        <v>0.54</v>
      </c>
      <c r="D107" s="81">
        <v>622</v>
      </c>
      <c r="E107" s="81">
        <v>0.28000000000000003</v>
      </c>
      <c r="F107" s="81">
        <v>327.63</v>
      </c>
      <c r="G107" s="81">
        <v>1</v>
      </c>
      <c r="H107" s="81" t="s">
        <v>341</v>
      </c>
    </row>
    <row r="108" spans="1:8">
      <c r="A108" s="81" t="s">
        <v>345</v>
      </c>
      <c r="B108" s="81" t="s">
        <v>340</v>
      </c>
      <c r="C108" s="81">
        <v>0.54</v>
      </c>
      <c r="D108" s="81">
        <v>622</v>
      </c>
      <c r="E108" s="81">
        <v>0.28999999999999998</v>
      </c>
      <c r="F108" s="81">
        <v>340.94</v>
      </c>
      <c r="G108" s="81">
        <v>1</v>
      </c>
      <c r="H108" s="81" t="s">
        <v>341</v>
      </c>
    </row>
    <row r="110" spans="1:8">
      <c r="A110" s="77"/>
      <c r="B110" s="81" t="s">
        <v>118</v>
      </c>
      <c r="C110" s="81" t="s">
        <v>428</v>
      </c>
      <c r="D110" s="81" t="s">
        <v>429</v>
      </c>
      <c r="E110" s="81" t="s">
        <v>430</v>
      </c>
      <c r="F110" s="81" t="s">
        <v>431</v>
      </c>
    </row>
    <row r="111" spans="1:8">
      <c r="A111" s="81" t="s">
        <v>432</v>
      </c>
      <c r="B111" s="81" t="s">
        <v>433</v>
      </c>
      <c r="C111" s="81" t="s">
        <v>434</v>
      </c>
      <c r="D111" s="81">
        <v>0</v>
      </c>
      <c r="E111" s="81">
        <v>0</v>
      </c>
      <c r="F111" s="81">
        <v>1</v>
      </c>
    </row>
    <row r="113" spans="1:8">
      <c r="A113" s="77"/>
      <c r="B113" s="81" t="s">
        <v>118</v>
      </c>
      <c r="C113" s="81" t="s">
        <v>435</v>
      </c>
      <c r="D113" s="81" t="s">
        <v>436</v>
      </c>
      <c r="E113" s="81" t="s">
        <v>437</v>
      </c>
      <c r="F113" s="81" t="s">
        <v>438</v>
      </c>
      <c r="G113" s="81" t="s">
        <v>439</v>
      </c>
    </row>
    <row r="114" spans="1:8">
      <c r="A114" s="81" t="s">
        <v>440</v>
      </c>
      <c r="B114" s="81" t="s">
        <v>441</v>
      </c>
      <c r="C114" s="81">
        <v>0.15</v>
      </c>
      <c r="D114" s="81">
        <v>845000</v>
      </c>
      <c r="E114" s="81">
        <v>0.8</v>
      </c>
      <c r="F114" s="81">
        <v>4.51</v>
      </c>
      <c r="G114" s="81">
        <v>0.57999999999999996</v>
      </c>
    </row>
    <row r="116" spans="1:8">
      <c r="A116" s="77"/>
      <c r="B116" s="81" t="s">
        <v>442</v>
      </c>
      <c r="C116" s="81" t="s">
        <v>443</v>
      </c>
      <c r="D116" s="81" t="s">
        <v>444</v>
      </c>
      <c r="E116" s="81" t="s">
        <v>445</v>
      </c>
      <c r="F116" s="81" t="s">
        <v>446</v>
      </c>
      <c r="G116" s="81" t="s">
        <v>447</v>
      </c>
      <c r="H116" s="81" t="s">
        <v>448</v>
      </c>
    </row>
    <row r="117" spans="1:8">
      <c r="A117" s="81" t="s">
        <v>449</v>
      </c>
      <c r="B117" s="81">
        <v>1734.3191999999999</v>
      </c>
      <c r="C117" s="81">
        <v>2.1084999999999998</v>
      </c>
      <c r="D117" s="81">
        <v>3.4182000000000001</v>
      </c>
      <c r="E117" s="81">
        <v>0</v>
      </c>
      <c r="F117" s="81">
        <v>0</v>
      </c>
      <c r="G117" s="81">
        <v>45116.924800000001</v>
      </c>
      <c r="H117" s="81">
        <v>657.46579999999994</v>
      </c>
    </row>
    <row r="118" spans="1:8">
      <c r="A118" s="81" t="s">
        <v>450</v>
      </c>
      <c r="B118" s="81">
        <v>1286.1826000000001</v>
      </c>
      <c r="C118" s="81">
        <v>1.6351</v>
      </c>
      <c r="D118" s="81">
        <v>2.9908999999999999</v>
      </c>
      <c r="E118" s="81">
        <v>0</v>
      </c>
      <c r="F118" s="81">
        <v>0</v>
      </c>
      <c r="G118" s="81">
        <v>39492.892200000002</v>
      </c>
      <c r="H118" s="81">
        <v>495.22919999999999</v>
      </c>
    </row>
    <row r="119" spans="1:8">
      <c r="A119" s="81" t="s">
        <v>451</v>
      </c>
      <c r="B119" s="81">
        <v>1384.1622</v>
      </c>
      <c r="C119" s="81">
        <v>1.7898000000000001</v>
      </c>
      <c r="D119" s="81">
        <v>3.4112</v>
      </c>
      <c r="E119" s="81">
        <v>0</v>
      </c>
      <c r="F119" s="81">
        <v>0</v>
      </c>
      <c r="G119" s="81">
        <v>45048.880700000002</v>
      </c>
      <c r="H119" s="81">
        <v>536.18409999999994</v>
      </c>
    </row>
    <row r="120" spans="1:8">
      <c r="A120" s="81" t="s">
        <v>452</v>
      </c>
      <c r="B120" s="81">
        <v>1034.6885</v>
      </c>
      <c r="C120" s="81">
        <v>1.4187000000000001</v>
      </c>
      <c r="D120" s="81">
        <v>3.0657000000000001</v>
      </c>
      <c r="E120" s="81">
        <v>0</v>
      </c>
      <c r="F120" s="81">
        <v>0</v>
      </c>
      <c r="G120" s="81">
        <v>40499.885000000002</v>
      </c>
      <c r="H120" s="81">
        <v>409.45909999999998</v>
      </c>
    </row>
    <row r="121" spans="1:8">
      <c r="A121" s="81" t="s">
        <v>288</v>
      </c>
      <c r="B121" s="81">
        <v>846.77859999999998</v>
      </c>
      <c r="C121" s="81">
        <v>1.2725</v>
      </c>
      <c r="D121" s="81">
        <v>3.2208999999999999</v>
      </c>
      <c r="E121" s="81">
        <v>0</v>
      </c>
      <c r="F121" s="81">
        <v>0</v>
      </c>
      <c r="G121" s="81">
        <v>42566.931499999999</v>
      </c>
      <c r="H121" s="81">
        <v>347.0403</v>
      </c>
    </row>
    <row r="122" spans="1:8">
      <c r="A122" s="81" t="s">
        <v>453</v>
      </c>
      <c r="B122" s="81">
        <v>785.62609999999995</v>
      </c>
      <c r="C122" s="81">
        <v>1.2145999999999999</v>
      </c>
      <c r="D122" s="81">
        <v>3.2052999999999998</v>
      </c>
      <c r="E122" s="81">
        <v>0</v>
      </c>
      <c r="F122" s="81">
        <v>0</v>
      </c>
      <c r="G122" s="81">
        <v>42363.835099999997</v>
      </c>
      <c r="H122" s="81">
        <v>325.61689999999999</v>
      </c>
    </row>
    <row r="123" spans="1:8">
      <c r="A123" s="81" t="s">
        <v>454</v>
      </c>
      <c r="B123" s="81">
        <v>784.58550000000002</v>
      </c>
      <c r="C123" s="81">
        <v>1.2235</v>
      </c>
      <c r="D123" s="81">
        <v>3.2677</v>
      </c>
      <c r="E123" s="81">
        <v>0</v>
      </c>
      <c r="F123" s="81">
        <v>0</v>
      </c>
      <c r="G123" s="81">
        <v>43190.289499999999</v>
      </c>
      <c r="H123" s="81">
        <v>326.30430000000001</v>
      </c>
    </row>
    <row r="124" spans="1:8">
      <c r="A124" s="81" t="s">
        <v>455</v>
      </c>
      <c r="B124" s="81">
        <v>855.10919999999999</v>
      </c>
      <c r="C124" s="81">
        <v>1.3373999999999999</v>
      </c>
      <c r="D124" s="81">
        <v>3.5865</v>
      </c>
      <c r="E124" s="81">
        <v>0</v>
      </c>
      <c r="F124" s="81">
        <v>0</v>
      </c>
      <c r="G124" s="81">
        <v>47404.745699999999</v>
      </c>
      <c r="H124" s="81">
        <v>356.05579999999998</v>
      </c>
    </row>
    <row r="125" spans="1:8">
      <c r="A125" s="81" t="s">
        <v>456</v>
      </c>
      <c r="B125" s="81">
        <v>804.1694</v>
      </c>
      <c r="C125" s="81">
        <v>1.2323</v>
      </c>
      <c r="D125" s="81">
        <v>3.2107999999999999</v>
      </c>
      <c r="E125" s="81">
        <v>0</v>
      </c>
      <c r="F125" s="81">
        <v>0</v>
      </c>
      <c r="G125" s="81">
        <v>42436.112500000003</v>
      </c>
      <c r="H125" s="81">
        <v>332.12670000000003</v>
      </c>
    </row>
    <row r="126" spans="1:8">
      <c r="A126" s="81" t="s">
        <v>457</v>
      </c>
      <c r="B126" s="81">
        <v>973.10339999999997</v>
      </c>
      <c r="C126" s="81">
        <v>1.3942000000000001</v>
      </c>
      <c r="D126" s="81">
        <v>3.266</v>
      </c>
      <c r="E126" s="81">
        <v>0</v>
      </c>
      <c r="F126" s="81">
        <v>0</v>
      </c>
      <c r="G126" s="81">
        <v>43154.442499999997</v>
      </c>
      <c r="H126" s="81">
        <v>391.50819999999999</v>
      </c>
    </row>
    <row r="127" spans="1:8">
      <c r="A127" s="81" t="s">
        <v>458</v>
      </c>
      <c r="B127" s="81">
        <v>1349.4992</v>
      </c>
      <c r="C127" s="81">
        <v>1.7337</v>
      </c>
      <c r="D127" s="81">
        <v>3.2536</v>
      </c>
      <c r="E127" s="81">
        <v>0</v>
      </c>
      <c r="F127" s="81">
        <v>0</v>
      </c>
      <c r="G127" s="81">
        <v>42964.598700000002</v>
      </c>
      <c r="H127" s="81">
        <v>521.54470000000003</v>
      </c>
    </row>
    <row r="128" spans="1:8">
      <c r="A128" s="81" t="s">
        <v>459</v>
      </c>
      <c r="B128" s="81">
        <v>1716.8835999999999</v>
      </c>
      <c r="C128" s="81">
        <v>2.0821000000000001</v>
      </c>
      <c r="D128" s="81">
        <v>3.3508</v>
      </c>
      <c r="E128" s="81">
        <v>0</v>
      </c>
      <c r="F128" s="81">
        <v>0</v>
      </c>
      <c r="G128" s="81">
        <v>44226.606200000002</v>
      </c>
      <c r="H128" s="81">
        <v>650.30250000000001</v>
      </c>
    </row>
    <row r="129" spans="1:19">
      <c r="A129" s="81"/>
      <c r="B129" s="81"/>
      <c r="C129" s="81"/>
      <c r="D129" s="81"/>
      <c r="E129" s="81"/>
      <c r="F129" s="81"/>
      <c r="G129" s="81"/>
      <c r="H129" s="81"/>
    </row>
    <row r="130" spans="1:19">
      <c r="A130" s="81" t="s">
        <v>460</v>
      </c>
      <c r="B130" s="81">
        <v>13555.107400000001</v>
      </c>
      <c r="C130" s="81">
        <v>18.442299999999999</v>
      </c>
      <c r="D130" s="81">
        <v>39.247500000000002</v>
      </c>
      <c r="E130" s="81">
        <v>0</v>
      </c>
      <c r="F130" s="81">
        <v>2.0000000000000001E-4</v>
      </c>
      <c r="G130" s="81">
        <v>518466.14449999999</v>
      </c>
      <c r="H130" s="81">
        <v>5348.8374999999996</v>
      </c>
    </row>
    <row r="131" spans="1:19">
      <c r="A131" s="81" t="s">
        <v>461</v>
      </c>
      <c r="B131" s="81">
        <v>784.58550000000002</v>
      </c>
      <c r="C131" s="81">
        <v>1.2145999999999999</v>
      </c>
      <c r="D131" s="81">
        <v>2.9908999999999999</v>
      </c>
      <c r="E131" s="81">
        <v>0</v>
      </c>
      <c r="F131" s="81">
        <v>0</v>
      </c>
      <c r="G131" s="81">
        <v>39492.892200000002</v>
      </c>
      <c r="H131" s="81">
        <v>325.61689999999999</v>
      </c>
    </row>
    <row r="132" spans="1:19">
      <c r="A132" s="81" t="s">
        <v>462</v>
      </c>
      <c r="B132" s="81">
        <v>1734.3191999999999</v>
      </c>
      <c r="C132" s="81">
        <v>2.1084999999999998</v>
      </c>
      <c r="D132" s="81">
        <v>3.5865</v>
      </c>
      <c r="E132" s="81">
        <v>0</v>
      </c>
      <c r="F132" s="81">
        <v>0</v>
      </c>
      <c r="G132" s="81">
        <v>47404.745699999999</v>
      </c>
      <c r="H132" s="81">
        <v>657.46579999999994</v>
      </c>
    </row>
    <row r="134" spans="1:19">
      <c r="A134" s="77"/>
      <c r="B134" s="81" t="s">
        <v>463</v>
      </c>
      <c r="C134" s="81" t="s">
        <v>464</v>
      </c>
      <c r="D134" s="81" t="s">
        <v>465</v>
      </c>
      <c r="E134" s="81" t="s">
        <v>466</v>
      </c>
      <c r="F134" s="81" t="s">
        <v>467</v>
      </c>
      <c r="G134" s="81" t="s">
        <v>468</v>
      </c>
      <c r="H134" s="81" t="s">
        <v>469</v>
      </c>
      <c r="I134" s="81" t="s">
        <v>470</v>
      </c>
      <c r="J134" s="81" t="s">
        <v>471</v>
      </c>
      <c r="K134" s="81" t="s">
        <v>472</v>
      </c>
      <c r="L134" s="81" t="s">
        <v>473</v>
      </c>
      <c r="M134" s="81" t="s">
        <v>474</v>
      </c>
      <c r="N134" s="81" t="s">
        <v>475</v>
      </c>
      <c r="O134" s="81" t="s">
        <v>476</v>
      </c>
      <c r="P134" s="81" t="s">
        <v>477</v>
      </c>
      <c r="Q134" s="81" t="s">
        <v>478</v>
      </c>
      <c r="R134" s="81" t="s">
        <v>479</v>
      </c>
      <c r="S134" s="81" t="s">
        <v>480</v>
      </c>
    </row>
    <row r="135" spans="1:19">
      <c r="A135" s="81" t="s">
        <v>449</v>
      </c>
      <c r="B135" s="82">
        <v>15897400000</v>
      </c>
      <c r="C135" s="81">
        <v>12021.079</v>
      </c>
      <c r="D135" s="81" t="s">
        <v>577</v>
      </c>
      <c r="E135" s="81">
        <v>4950.0479999999998</v>
      </c>
      <c r="F135" s="81">
        <v>3712.5360000000001</v>
      </c>
      <c r="G135" s="81">
        <v>1844.4059999999999</v>
      </c>
      <c r="H135" s="81">
        <v>0</v>
      </c>
      <c r="I135" s="81">
        <v>0</v>
      </c>
      <c r="J135" s="81">
        <v>1514.0889999999999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1">
        <v>0</v>
      </c>
      <c r="S135" s="81">
        <v>0</v>
      </c>
    </row>
    <row r="136" spans="1:19">
      <c r="A136" s="81" t="s">
        <v>450</v>
      </c>
      <c r="B136" s="82">
        <v>13915700000</v>
      </c>
      <c r="C136" s="81">
        <v>10553.525</v>
      </c>
      <c r="D136" s="81" t="s">
        <v>578</v>
      </c>
      <c r="E136" s="81">
        <v>4950.0479999999998</v>
      </c>
      <c r="F136" s="81">
        <v>3712.5360000000001</v>
      </c>
      <c r="G136" s="81">
        <v>1844.4059999999999</v>
      </c>
      <c r="H136" s="81">
        <v>0</v>
      </c>
      <c r="I136" s="81">
        <v>46.534999999999997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81">
        <v>0</v>
      </c>
      <c r="S136" s="81">
        <v>0</v>
      </c>
    </row>
    <row r="137" spans="1:19">
      <c r="A137" s="81" t="s">
        <v>451</v>
      </c>
      <c r="B137" s="82">
        <v>15873500000</v>
      </c>
      <c r="C137" s="81">
        <v>11041.201999999999</v>
      </c>
      <c r="D137" s="81" t="s">
        <v>579</v>
      </c>
      <c r="E137" s="81">
        <v>4950.0479999999998</v>
      </c>
      <c r="F137" s="81">
        <v>3712.5360000000001</v>
      </c>
      <c r="G137" s="81">
        <v>1844.4059999999999</v>
      </c>
      <c r="H137" s="81">
        <v>0</v>
      </c>
      <c r="I137" s="81">
        <v>534.21199999999999</v>
      </c>
      <c r="J137" s="81">
        <v>0</v>
      </c>
      <c r="K137" s="81">
        <v>0</v>
      </c>
      <c r="L137" s="81">
        <v>0</v>
      </c>
      <c r="M137" s="81">
        <v>0</v>
      </c>
      <c r="N137" s="81">
        <v>0</v>
      </c>
      <c r="O137" s="81">
        <v>0</v>
      </c>
      <c r="P137" s="81">
        <v>0</v>
      </c>
      <c r="Q137" s="81">
        <v>0</v>
      </c>
      <c r="R137" s="81">
        <v>0</v>
      </c>
      <c r="S137" s="81">
        <v>0</v>
      </c>
    </row>
    <row r="138" spans="1:19">
      <c r="A138" s="81" t="s">
        <v>452</v>
      </c>
      <c r="B138" s="82">
        <v>14270600000</v>
      </c>
      <c r="C138" s="81">
        <v>10890.532999999999</v>
      </c>
      <c r="D138" s="81" t="s">
        <v>580</v>
      </c>
      <c r="E138" s="81">
        <v>4950.0479999999998</v>
      </c>
      <c r="F138" s="81">
        <v>3712.5360000000001</v>
      </c>
      <c r="G138" s="81">
        <v>1844.4059999999999</v>
      </c>
      <c r="H138" s="81">
        <v>0</v>
      </c>
      <c r="I138" s="81">
        <v>383.54300000000001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1">
        <v>0</v>
      </c>
      <c r="S138" s="81">
        <v>0</v>
      </c>
    </row>
    <row r="139" spans="1:19">
      <c r="A139" s="81" t="s">
        <v>288</v>
      </c>
      <c r="B139" s="82">
        <v>14998900000</v>
      </c>
      <c r="C139" s="81">
        <v>12519.72</v>
      </c>
      <c r="D139" s="81" t="s">
        <v>581</v>
      </c>
      <c r="E139" s="81">
        <v>4950.0479999999998</v>
      </c>
      <c r="F139" s="81">
        <v>3712.5360000000001</v>
      </c>
      <c r="G139" s="81">
        <v>1844.4059999999999</v>
      </c>
      <c r="H139" s="81">
        <v>0</v>
      </c>
      <c r="I139" s="81">
        <v>2012.73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1">
        <v>0</v>
      </c>
      <c r="S139" s="81">
        <v>0</v>
      </c>
    </row>
    <row r="140" spans="1:19">
      <c r="A140" s="81" t="s">
        <v>453</v>
      </c>
      <c r="B140" s="82">
        <v>14927400000</v>
      </c>
      <c r="C140" s="81">
        <v>13230.472</v>
      </c>
      <c r="D140" s="81" t="s">
        <v>486</v>
      </c>
      <c r="E140" s="81">
        <v>4950.0479999999998</v>
      </c>
      <c r="F140" s="81">
        <v>3712.5360000000001</v>
      </c>
      <c r="G140" s="81">
        <v>1844.4059999999999</v>
      </c>
      <c r="H140" s="81">
        <v>0</v>
      </c>
      <c r="I140" s="81">
        <v>2723.482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v>0</v>
      </c>
    </row>
    <row r="141" spans="1:19">
      <c r="A141" s="81" t="s">
        <v>454</v>
      </c>
      <c r="B141" s="82">
        <v>15218600000</v>
      </c>
      <c r="C141" s="81">
        <v>14129.659</v>
      </c>
      <c r="D141" s="81" t="s">
        <v>582</v>
      </c>
      <c r="E141" s="81">
        <v>4950.0479999999998</v>
      </c>
      <c r="F141" s="81">
        <v>3712.5360000000001</v>
      </c>
      <c r="G141" s="81">
        <v>1844.4059999999999</v>
      </c>
      <c r="H141" s="81">
        <v>0</v>
      </c>
      <c r="I141" s="81">
        <v>3622.6689999999999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1">
        <v>0</v>
      </c>
      <c r="S141" s="81">
        <v>0</v>
      </c>
    </row>
    <row r="142" spans="1:19">
      <c r="A142" s="81" t="s">
        <v>455</v>
      </c>
      <c r="B142" s="82">
        <v>16703600000</v>
      </c>
      <c r="C142" s="81">
        <v>14103.166999999999</v>
      </c>
      <c r="D142" s="81" t="s">
        <v>583</v>
      </c>
      <c r="E142" s="81">
        <v>4950.0479999999998</v>
      </c>
      <c r="F142" s="81">
        <v>3712.5360000000001</v>
      </c>
      <c r="G142" s="81">
        <v>1844.4059999999999</v>
      </c>
      <c r="H142" s="81">
        <v>0</v>
      </c>
      <c r="I142" s="81">
        <v>3596.1770000000001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</row>
    <row r="143" spans="1:19">
      <c r="A143" s="81" t="s">
        <v>456</v>
      </c>
      <c r="B143" s="82">
        <v>14952800000</v>
      </c>
      <c r="C143" s="81">
        <v>13559.06</v>
      </c>
      <c r="D143" s="81" t="s">
        <v>584</v>
      </c>
      <c r="E143" s="81">
        <v>4950.0479999999998</v>
      </c>
      <c r="F143" s="81">
        <v>3712.5360000000001</v>
      </c>
      <c r="G143" s="81">
        <v>1844.4059999999999</v>
      </c>
      <c r="H143" s="81">
        <v>0</v>
      </c>
      <c r="I143" s="81">
        <v>3052.07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1">
        <v>0</v>
      </c>
      <c r="S143" s="81">
        <v>0</v>
      </c>
    </row>
    <row r="144" spans="1:19">
      <c r="A144" s="81" t="s">
        <v>457</v>
      </c>
      <c r="B144" s="82">
        <v>15205900000</v>
      </c>
      <c r="C144" s="81">
        <v>12021.079</v>
      </c>
      <c r="D144" s="81" t="s">
        <v>585</v>
      </c>
      <c r="E144" s="81">
        <v>4950.0479999999998</v>
      </c>
      <c r="F144" s="81">
        <v>3712.5360000000001</v>
      </c>
      <c r="G144" s="81">
        <v>1844.4059999999999</v>
      </c>
      <c r="H144" s="81">
        <v>0</v>
      </c>
      <c r="I144" s="81">
        <v>0</v>
      </c>
      <c r="J144" s="81">
        <v>1514.0889999999999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1">
        <v>0</v>
      </c>
      <c r="S144" s="81">
        <v>0</v>
      </c>
    </row>
    <row r="145" spans="1:19">
      <c r="A145" s="81" t="s">
        <v>458</v>
      </c>
      <c r="B145" s="82">
        <v>15139000000</v>
      </c>
      <c r="C145" s="81">
        <v>12021.079</v>
      </c>
      <c r="D145" s="81" t="s">
        <v>586</v>
      </c>
      <c r="E145" s="81">
        <v>4950.0479999999998</v>
      </c>
      <c r="F145" s="81">
        <v>3712.5360000000001</v>
      </c>
      <c r="G145" s="81">
        <v>1844.4059999999999</v>
      </c>
      <c r="H145" s="81">
        <v>0</v>
      </c>
      <c r="I145" s="81">
        <v>0</v>
      </c>
      <c r="J145" s="81">
        <v>1514.0889999999999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</row>
    <row r="146" spans="1:19">
      <c r="A146" s="81" t="s">
        <v>459</v>
      </c>
      <c r="B146" s="82">
        <v>15583700000</v>
      </c>
      <c r="C146" s="81">
        <v>12021.079</v>
      </c>
      <c r="D146" s="81" t="s">
        <v>587</v>
      </c>
      <c r="E146" s="81">
        <v>4950.0479999999998</v>
      </c>
      <c r="F146" s="81">
        <v>3712.5360000000001</v>
      </c>
      <c r="G146" s="81">
        <v>1844.4059999999999</v>
      </c>
      <c r="H146" s="81">
        <v>0</v>
      </c>
      <c r="I146" s="81">
        <v>0</v>
      </c>
      <c r="J146" s="81">
        <v>1514.0889999999999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1">
        <v>0</v>
      </c>
      <c r="S146" s="81">
        <v>0</v>
      </c>
    </row>
    <row r="147" spans="1:19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</row>
    <row r="148" spans="1:19">
      <c r="A148" s="81" t="s">
        <v>460</v>
      </c>
      <c r="B148" s="82">
        <v>182687000000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81">
        <v>0</v>
      </c>
      <c r="S148" s="81">
        <v>0</v>
      </c>
    </row>
    <row r="149" spans="1:19">
      <c r="A149" s="81" t="s">
        <v>461</v>
      </c>
      <c r="B149" s="82">
        <v>13915700000</v>
      </c>
      <c r="C149" s="81">
        <v>10553.525</v>
      </c>
      <c r="D149" s="81"/>
      <c r="E149" s="81">
        <v>4950.0479999999998</v>
      </c>
      <c r="F149" s="81">
        <v>3712.5360000000001</v>
      </c>
      <c r="G149" s="81">
        <v>1844.4059999999999</v>
      </c>
      <c r="H149" s="81">
        <v>0</v>
      </c>
      <c r="I149" s="81">
        <v>0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81">
        <v>0</v>
      </c>
      <c r="S149" s="81">
        <v>0</v>
      </c>
    </row>
    <row r="150" spans="1:19">
      <c r="A150" s="81" t="s">
        <v>462</v>
      </c>
      <c r="B150" s="82">
        <v>16703600000</v>
      </c>
      <c r="C150" s="81">
        <v>14129.659</v>
      </c>
      <c r="D150" s="81"/>
      <c r="E150" s="81">
        <v>4950.0479999999998</v>
      </c>
      <c r="F150" s="81">
        <v>3712.5360000000001</v>
      </c>
      <c r="G150" s="81">
        <v>1844.4059999999999</v>
      </c>
      <c r="H150" s="81">
        <v>0</v>
      </c>
      <c r="I150" s="81">
        <v>3622.6689999999999</v>
      </c>
      <c r="J150" s="81">
        <v>1514.0889999999999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1">
        <v>0</v>
      </c>
      <c r="S150" s="81">
        <v>0</v>
      </c>
    </row>
    <row r="152" spans="1:19">
      <c r="A152" s="77"/>
      <c r="B152" s="81" t="s">
        <v>493</v>
      </c>
      <c r="C152" s="81" t="s">
        <v>494</v>
      </c>
      <c r="D152" s="81" t="s">
        <v>495</v>
      </c>
      <c r="E152" s="81" t="s">
        <v>251</v>
      </c>
    </row>
    <row r="153" spans="1:19">
      <c r="A153" s="81" t="s">
        <v>496</v>
      </c>
      <c r="B153" s="81">
        <v>3726.6</v>
      </c>
      <c r="C153" s="81">
        <v>773.77</v>
      </c>
      <c r="D153" s="81">
        <v>0</v>
      </c>
      <c r="E153" s="81">
        <v>4500.37</v>
      </c>
    </row>
    <row r="154" spans="1:19">
      <c r="A154" s="81" t="s">
        <v>497</v>
      </c>
      <c r="B154" s="81">
        <v>7.29</v>
      </c>
      <c r="C154" s="81">
        <v>1.51</v>
      </c>
      <c r="D154" s="81">
        <v>0</v>
      </c>
      <c r="E154" s="81">
        <v>8.8000000000000007</v>
      </c>
    </row>
    <row r="155" spans="1:19">
      <c r="A155" s="81" t="s">
        <v>498</v>
      </c>
      <c r="B155" s="81">
        <v>7.29</v>
      </c>
      <c r="C155" s="81">
        <v>1.51</v>
      </c>
      <c r="D155" s="81">
        <v>0</v>
      </c>
      <c r="E155" s="81">
        <v>8.8000000000000007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55"/>
  <sheetViews>
    <sheetView workbookViewId="0"/>
  </sheetViews>
  <sheetFormatPr defaultRowHeight="10.5"/>
  <cols>
    <col min="1" max="1" width="43.16406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352</v>
      </c>
      <c r="C1" s="81" t="s">
        <v>353</v>
      </c>
      <c r="D1" s="81" t="s">
        <v>354</v>
      </c>
    </row>
    <row r="2" spans="1:7">
      <c r="A2" s="81" t="s">
        <v>298</v>
      </c>
      <c r="B2" s="81">
        <v>352.48</v>
      </c>
      <c r="C2" s="81">
        <v>689.57</v>
      </c>
      <c r="D2" s="81">
        <v>689.57</v>
      </c>
    </row>
    <row r="3" spans="1:7">
      <c r="A3" s="81" t="s">
        <v>299</v>
      </c>
      <c r="B3" s="81">
        <v>352.48</v>
      </c>
      <c r="C3" s="81">
        <v>689.57</v>
      </c>
      <c r="D3" s="81">
        <v>689.57</v>
      </c>
    </row>
    <row r="4" spans="1:7">
      <c r="A4" s="81" t="s">
        <v>300</v>
      </c>
      <c r="B4" s="81">
        <v>898.86</v>
      </c>
      <c r="C4" s="81">
        <v>1758.48</v>
      </c>
      <c r="D4" s="81">
        <v>1758.48</v>
      </c>
    </row>
    <row r="5" spans="1:7">
      <c r="A5" s="81" t="s">
        <v>301</v>
      </c>
      <c r="B5" s="81">
        <v>898.86</v>
      </c>
      <c r="C5" s="81">
        <v>1758.48</v>
      </c>
      <c r="D5" s="81">
        <v>1758.48</v>
      </c>
    </row>
    <row r="7" spans="1:7">
      <c r="A7" s="77"/>
      <c r="B7" s="81" t="s">
        <v>355</v>
      </c>
    </row>
    <row r="8" spans="1:7">
      <c r="A8" s="81" t="s">
        <v>302</v>
      </c>
      <c r="B8" s="81">
        <v>511.16</v>
      </c>
    </row>
    <row r="9" spans="1:7">
      <c r="A9" s="81" t="s">
        <v>303</v>
      </c>
      <c r="B9" s="81">
        <v>511.16</v>
      </c>
    </row>
    <row r="10" spans="1:7">
      <c r="A10" s="81" t="s">
        <v>356</v>
      </c>
      <c r="B10" s="81">
        <v>0</v>
      </c>
    </row>
    <row r="12" spans="1:7">
      <c r="A12" s="77"/>
      <c r="B12" s="81" t="s">
        <v>373</v>
      </c>
      <c r="C12" s="81" t="s">
        <v>374</v>
      </c>
      <c r="D12" s="81" t="s">
        <v>375</v>
      </c>
      <c r="E12" s="81" t="s">
        <v>376</v>
      </c>
      <c r="F12" s="81" t="s">
        <v>377</v>
      </c>
      <c r="G12" s="81" t="s">
        <v>378</v>
      </c>
    </row>
    <row r="13" spans="1:7">
      <c r="A13" s="81" t="s">
        <v>73</v>
      </c>
      <c r="B13" s="81">
        <v>0</v>
      </c>
      <c r="C13" s="81">
        <v>131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16.579999999999998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56.69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23.79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65.790000000000006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46.59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12.04</v>
      </c>
      <c r="D24" s="81">
        <v>0</v>
      </c>
      <c r="E24" s="81">
        <v>0</v>
      </c>
      <c r="F24" s="81">
        <v>0</v>
      </c>
      <c r="G24" s="81">
        <v>17.649999999999999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209.44</v>
      </c>
      <c r="C28" s="81">
        <v>143.04</v>
      </c>
      <c r="D28" s="81">
        <v>0</v>
      </c>
      <c r="E28" s="81">
        <v>0</v>
      </c>
      <c r="F28" s="81">
        <v>0</v>
      </c>
      <c r="G28" s="81">
        <v>17.649999999999999</v>
      </c>
    </row>
    <row r="30" spans="1:10">
      <c r="A30" s="77"/>
      <c r="B30" s="81" t="s">
        <v>355</v>
      </c>
      <c r="C30" s="81" t="s">
        <v>2</v>
      </c>
      <c r="D30" s="81" t="s">
        <v>379</v>
      </c>
      <c r="E30" s="81" t="s">
        <v>380</v>
      </c>
      <c r="F30" s="81" t="s">
        <v>381</v>
      </c>
      <c r="G30" s="81" t="s">
        <v>382</v>
      </c>
      <c r="H30" s="81" t="s">
        <v>383</v>
      </c>
      <c r="I30" s="81" t="s">
        <v>384</v>
      </c>
      <c r="J30" s="81" t="s">
        <v>385</v>
      </c>
    </row>
    <row r="31" spans="1:10">
      <c r="A31" s="81" t="s">
        <v>386</v>
      </c>
      <c r="B31" s="81">
        <v>149.66</v>
      </c>
      <c r="C31" s="81" t="s">
        <v>3</v>
      </c>
      <c r="D31" s="81">
        <v>456.46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8.07</v>
      </c>
    </row>
    <row r="32" spans="1:10">
      <c r="A32" s="81" t="s">
        <v>387</v>
      </c>
      <c r="B32" s="81">
        <v>113.45</v>
      </c>
      <c r="C32" s="81" t="s">
        <v>3</v>
      </c>
      <c r="D32" s="81">
        <v>346.02</v>
      </c>
      <c r="E32" s="81">
        <v>1</v>
      </c>
      <c r="F32" s="81">
        <v>84.45</v>
      </c>
      <c r="G32" s="81">
        <v>20.64</v>
      </c>
      <c r="H32" s="81">
        <v>10.76</v>
      </c>
      <c r="I32" s="81">
        <v>18.59</v>
      </c>
      <c r="J32" s="81">
        <v>8.07</v>
      </c>
    </row>
    <row r="33" spans="1:10">
      <c r="A33" s="81" t="s">
        <v>388</v>
      </c>
      <c r="B33" s="81">
        <v>67.3</v>
      </c>
      <c r="C33" s="81" t="s">
        <v>3</v>
      </c>
      <c r="D33" s="81">
        <v>205.26</v>
      </c>
      <c r="E33" s="81">
        <v>1</v>
      </c>
      <c r="F33" s="81">
        <v>56.3</v>
      </c>
      <c r="G33" s="81">
        <v>11.16</v>
      </c>
      <c r="H33" s="81">
        <v>10.76</v>
      </c>
      <c r="I33" s="81">
        <v>18.59</v>
      </c>
      <c r="J33" s="81">
        <v>8.07</v>
      </c>
    </row>
    <row r="34" spans="1:10">
      <c r="A34" s="81" t="s">
        <v>389</v>
      </c>
      <c r="B34" s="81">
        <v>113.45</v>
      </c>
      <c r="C34" s="81" t="s">
        <v>3</v>
      </c>
      <c r="D34" s="81">
        <v>346.02</v>
      </c>
      <c r="E34" s="81">
        <v>1</v>
      </c>
      <c r="F34" s="81">
        <v>84.45</v>
      </c>
      <c r="G34" s="81">
        <v>16.73</v>
      </c>
      <c r="H34" s="81">
        <v>10.76</v>
      </c>
      <c r="I34" s="81">
        <v>18.59</v>
      </c>
      <c r="J34" s="81">
        <v>8.07</v>
      </c>
    </row>
    <row r="35" spans="1:10">
      <c r="A35" s="81" t="s">
        <v>390</v>
      </c>
      <c r="B35" s="81">
        <v>67.3</v>
      </c>
      <c r="C35" s="81" t="s">
        <v>3</v>
      </c>
      <c r="D35" s="81">
        <v>205.26</v>
      </c>
      <c r="E35" s="81">
        <v>1</v>
      </c>
      <c r="F35" s="81">
        <v>56.3</v>
      </c>
      <c r="G35" s="81">
        <v>11.16</v>
      </c>
      <c r="H35" s="81">
        <v>10.76</v>
      </c>
      <c r="I35" s="81">
        <v>18.59</v>
      </c>
      <c r="J35" s="81">
        <v>8.07</v>
      </c>
    </row>
    <row r="36" spans="1:10">
      <c r="A36" s="81" t="s">
        <v>391</v>
      </c>
      <c r="B36" s="81">
        <v>567.98</v>
      </c>
      <c r="C36" s="81" t="s">
        <v>67</v>
      </c>
      <c r="D36" s="81">
        <v>720.19</v>
      </c>
      <c r="E36" s="81">
        <v>1</v>
      </c>
      <c r="F36" s="81">
        <v>0</v>
      </c>
      <c r="G36" s="81">
        <v>0</v>
      </c>
      <c r="H36" s="81">
        <v>0</v>
      </c>
      <c r="I36" s="81"/>
      <c r="J36" s="81">
        <v>0</v>
      </c>
    </row>
    <row r="37" spans="1:10">
      <c r="A37" s="81" t="s">
        <v>251</v>
      </c>
      <c r="B37" s="81">
        <v>1079.1300000000001</v>
      </c>
      <c r="C37" s="81"/>
      <c r="D37" s="81">
        <v>2279.2199999999998</v>
      </c>
      <c r="E37" s="81"/>
      <c r="F37" s="81">
        <v>281.51</v>
      </c>
      <c r="G37" s="81">
        <v>59.68</v>
      </c>
      <c r="H37" s="81">
        <v>5.0967000000000002</v>
      </c>
      <c r="I37" s="81">
        <v>39.24</v>
      </c>
      <c r="J37" s="81">
        <v>3.8224999999999998</v>
      </c>
    </row>
    <row r="38" spans="1:10">
      <c r="A38" s="81" t="s">
        <v>392</v>
      </c>
      <c r="B38" s="81">
        <v>511.16</v>
      </c>
      <c r="C38" s="81"/>
      <c r="D38" s="81">
        <v>1559.03</v>
      </c>
      <c r="E38" s="81"/>
      <c r="F38" s="81">
        <v>281.51</v>
      </c>
      <c r="G38" s="81">
        <v>59.68</v>
      </c>
      <c r="H38" s="81">
        <v>10.76</v>
      </c>
      <c r="I38" s="81">
        <v>18.59</v>
      </c>
      <c r="J38" s="81">
        <v>8.07</v>
      </c>
    </row>
    <row r="39" spans="1:10">
      <c r="A39" s="81" t="s">
        <v>393</v>
      </c>
      <c r="B39" s="81">
        <v>567.98</v>
      </c>
      <c r="C39" s="81"/>
      <c r="D39" s="81">
        <v>720.19</v>
      </c>
      <c r="E39" s="81"/>
      <c r="F39" s="81">
        <v>0</v>
      </c>
      <c r="G39" s="81">
        <v>0</v>
      </c>
      <c r="H39" s="81">
        <v>0</v>
      </c>
      <c r="I39" s="81"/>
      <c r="J39" s="81">
        <v>0</v>
      </c>
    </row>
    <row r="41" spans="1:10">
      <c r="A41" s="77"/>
      <c r="B41" s="81" t="s">
        <v>52</v>
      </c>
      <c r="C41" s="81" t="s">
        <v>304</v>
      </c>
      <c r="D41" s="81" t="s">
        <v>357</v>
      </c>
      <c r="E41" s="81" t="s">
        <v>358</v>
      </c>
      <c r="F41" s="81" t="s">
        <v>359</v>
      </c>
      <c r="G41" s="81" t="s">
        <v>360</v>
      </c>
      <c r="H41" s="81" t="s">
        <v>361</v>
      </c>
      <c r="I41" s="81" t="s">
        <v>305</v>
      </c>
    </row>
    <row r="42" spans="1:10">
      <c r="A42" s="81" t="s">
        <v>306</v>
      </c>
      <c r="B42" s="81" t="s">
        <v>307</v>
      </c>
      <c r="C42" s="81">
        <v>0.3</v>
      </c>
      <c r="D42" s="81">
        <v>1.8620000000000001</v>
      </c>
      <c r="E42" s="81">
        <v>3.4</v>
      </c>
      <c r="F42" s="81">
        <v>149.66</v>
      </c>
      <c r="G42" s="81">
        <v>270</v>
      </c>
      <c r="H42" s="81">
        <v>180</v>
      </c>
      <c r="I42" s="81"/>
    </row>
    <row r="43" spans="1:10">
      <c r="A43" s="81" t="s">
        <v>308</v>
      </c>
      <c r="B43" s="81" t="s">
        <v>309</v>
      </c>
      <c r="C43" s="81">
        <v>0.08</v>
      </c>
      <c r="D43" s="81">
        <v>0.69799999999999995</v>
      </c>
      <c r="E43" s="81">
        <v>0.78</v>
      </c>
      <c r="F43" s="81">
        <v>84.45</v>
      </c>
      <c r="G43" s="81">
        <v>180</v>
      </c>
      <c r="H43" s="81">
        <v>90</v>
      </c>
      <c r="I43" s="81" t="s">
        <v>310</v>
      </c>
    </row>
    <row r="44" spans="1:10">
      <c r="A44" s="81" t="s">
        <v>311</v>
      </c>
      <c r="B44" s="81" t="s">
        <v>307</v>
      </c>
      <c r="C44" s="81">
        <v>0.3</v>
      </c>
      <c r="D44" s="81">
        <v>1.8620000000000001</v>
      </c>
      <c r="E44" s="81">
        <v>3.4</v>
      </c>
      <c r="F44" s="81">
        <v>113.45</v>
      </c>
      <c r="G44" s="81">
        <v>135</v>
      </c>
      <c r="H44" s="81">
        <v>180</v>
      </c>
      <c r="I44" s="81"/>
    </row>
    <row r="45" spans="1:10">
      <c r="A45" s="81" t="s">
        <v>312</v>
      </c>
      <c r="B45" s="81" t="s">
        <v>309</v>
      </c>
      <c r="C45" s="81">
        <v>0.08</v>
      </c>
      <c r="D45" s="81">
        <v>0.69799999999999995</v>
      </c>
      <c r="E45" s="81">
        <v>0.78</v>
      </c>
      <c r="F45" s="81">
        <v>56.3</v>
      </c>
      <c r="G45" s="81">
        <v>90</v>
      </c>
      <c r="H45" s="81">
        <v>90</v>
      </c>
      <c r="I45" s="81" t="s">
        <v>313</v>
      </c>
    </row>
    <row r="46" spans="1:10">
      <c r="A46" s="81" t="s">
        <v>314</v>
      </c>
      <c r="B46" s="81" t="s">
        <v>307</v>
      </c>
      <c r="C46" s="81">
        <v>0.3</v>
      </c>
      <c r="D46" s="81">
        <v>1.8620000000000001</v>
      </c>
      <c r="E46" s="81">
        <v>3.4</v>
      </c>
      <c r="F46" s="81">
        <v>67.3</v>
      </c>
      <c r="G46" s="81">
        <v>270</v>
      </c>
      <c r="H46" s="81">
        <v>180</v>
      </c>
      <c r="I46" s="81"/>
    </row>
    <row r="47" spans="1:10">
      <c r="A47" s="81" t="s">
        <v>315</v>
      </c>
      <c r="B47" s="81" t="s">
        <v>309</v>
      </c>
      <c r="C47" s="81">
        <v>0.08</v>
      </c>
      <c r="D47" s="81">
        <v>0.69799999999999995</v>
      </c>
      <c r="E47" s="81">
        <v>0.78</v>
      </c>
      <c r="F47" s="81">
        <v>84.45</v>
      </c>
      <c r="G47" s="81">
        <v>0</v>
      </c>
      <c r="H47" s="81">
        <v>90</v>
      </c>
      <c r="I47" s="81" t="s">
        <v>316</v>
      </c>
    </row>
    <row r="48" spans="1:10">
      <c r="A48" s="81" t="s">
        <v>317</v>
      </c>
      <c r="B48" s="81" t="s">
        <v>307</v>
      </c>
      <c r="C48" s="81">
        <v>0.3</v>
      </c>
      <c r="D48" s="81">
        <v>1.8620000000000001</v>
      </c>
      <c r="E48" s="81">
        <v>3.4</v>
      </c>
      <c r="F48" s="81">
        <v>113.45</v>
      </c>
      <c r="G48" s="81">
        <v>180</v>
      </c>
      <c r="H48" s="81">
        <v>180</v>
      </c>
      <c r="I48" s="81"/>
    </row>
    <row r="49" spans="1:11">
      <c r="A49" s="81" t="s">
        <v>318</v>
      </c>
      <c r="B49" s="81" t="s">
        <v>309</v>
      </c>
      <c r="C49" s="81">
        <v>0.08</v>
      </c>
      <c r="D49" s="81">
        <v>0.69799999999999995</v>
      </c>
      <c r="E49" s="81">
        <v>0.78</v>
      </c>
      <c r="F49" s="81">
        <v>56.3</v>
      </c>
      <c r="G49" s="81">
        <v>270</v>
      </c>
      <c r="H49" s="81">
        <v>90</v>
      </c>
      <c r="I49" s="81" t="s">
        <v>319</v>
      </c>
    </row>
    <row r="50" spans="1:11">
      <c r="A50" s="81" t="s">
        <v>320</v>
      </c>
      <c r="B50" s="81" t="s">
        <v>307</v>
      </c>
      <c r="C50" s="81">
        <v>0.3</v>
      </c>
      <c r="D50" s="81">
        <v>1.8620000000000001</v>
      </c>
      <c r="E50" s="81">
        <v>3.4</v>
      </c>
      <c r="F50" s="81">
        <v>67.3</v>
      </c>
      <c r="G50" s="81">
        <v>90</v>
      </c>
      <c r="H50" s="81">
        <v>180</v>
      </c>
      <c r="I50" s="81"/>
    </row>
    <row r="51" spans="1:11">
      <c r="A51" s="81" t="s">
        <v>321</v>
      </c>
      <c r="B51" s="81" t="s">
        <v>322</v>
      </c>
      <c r="C51" s="81">
        <v>0.3</v>
      </c>
      <c r="D51" s="81">
        <v>0.49299999999999999</v>
      </c>
      <c r="E51" s="81">
        <v>0.56000000000000005</v>
      </c>
      <c r="F51" s="81">
        <v>11.44</v>
      </c>
      <c r="G51" s="81">
        <v>270</v>
      </c>
      <c r="H51" s="81">
        <v>180</v>
      </c>
      <c r="I51" s="81"/>
    </row>
    <row r="52" spans="1:11">
      <c r="A52" s="81" t="s">
        <v>323</v>
      </c>
      <c r="B52" s="81" t="s">
        <v>322</v>
      </c>
      <c r="C52" s="81">
        <v>0.3</v>
      </c>
      <c r="D52" s="81">
        <v>0.49299999999999999</v>
      </c>
      <c r="E52" s="81">
        <v>0.56000000000000005</v>
      </c>
      <c r="F52" s="81">
        <v>16.97</v>
      </c>
      <c r="G52" s="81">
        <v>225</v>
      </c>
      <c r="H52" s="81">
        <v>180</v>
      </c>
      <c r="I52" s="81"/>
    </row>
    <row r="53" spans="1:11">
      <c r="A53" s="81" t="s">
        <v>324</v>
      </c>
      <c r="B53" s="81" t="s">
        <v>322</v>
      </c>
      <c r="C53" s="81">
        <v>0.3</v>
      </c>
      <c r="D53" s="81">
        <v>0.49299999999999999</v>
      </c>
      <c r="E53" s="81">
        <v>0.56000000000000005</v>
      </c>
      <c r="F53" s="81">
        <v>11.44</v>
      </c>
      <c r="G53" s="81">
        <v>45</v>
      </c>
      <c r="H53" s="81">
        <v>180</v>
      </c>
      <c r="I53" s="81"/>
    </row>
    <row r="54" spans="1:11">
      <c r="A54" s="81" t="s">
        <v>325</v>
      </c>
      <c r="B54" s="81" t="s">
        <v>322</v>
      </c>
      <c r="C54" s="81">
        <v>0.3</v>
      </c>
      <c r="D54" s="81">
        <v>0.49299999999999999</v>
      </c>
      <c r="E54" s="81">
        <v>0.56000000000000005</v>
      </c>
      <c r="F54" s="81">
        <v>16.97</v>
      </c>
      <c r="G54" s="81">
        <v>315</v>
      </c>
      <c r="H54" s="81">
        <v>180</v>
      </c>
      <c r="I54" s="81"/>
    </row>
    <row r="55" spans="1:11">
      <c r="A55" s="81" t="s">
        <v>326</v>
      </c>
      <c r="B55" s="81" t="s">
        <v>327</v>
      </c>
      <c r="C55" s="81">
        <v>0.22</v>
      </c>
      <c r="D55" s="81">
        <v>0.19400000000000001</v>
      </c>
      <c r="E55" s="81">
        <v>0.2</v>
      </c>
      <c r="F55" s="81">
        <v>197.51</v>
      </c>
      <c r="G55" s="81">
        <v>0</v>
      </c>
      <c r="H55" s="81">
        <v>18.45</v>
      </c>
      <c r="I55" s="81"/>
    </row>
    <row r="56" spans="1:11">
      <c r="A56" s="81" t="s">
        <v>328</v>
      </c>
      <c r="B56" s="81" t="s">
        <v>327</v>
      </c>
      <c r="C56" s="81">
        <v>0.22</v>
      </c>
      <c r="D56" s="81">
        <v>0.19400000000000001</v>
      </c>
      <c r="E56" s="81">
        <v>0.2</v>
      </c>
      <c r="F56" s="81">
        <v>101.87</v>
      </c>
      <c r="G56" s="81">
        <v>270</v>
      </c>
      <c r="H56" s="81">
        <v>18.45</v>
      </c>
      <c r="I56" s="81"/>
    </row>
    <row r="57" spans="1:11">
      <c r="A57" s="81" t="s">
        <v>329</v>
      </c>
      <c r="B57" s="81" t="s">
        <v>327</v>
      </c>
      <c r="C57" s="81">
        <v>0.22</v>
      </c>
      <c r="D57" s="81">
        <v>0.19400000000000001</v>
      </c>
      <c r="E57" s="81">
        <v>0.2</v>
      </c>
      <c r="F57" s="81">
        <v>101.87</v>
      </c>
      <c r="G57" s="81">
        <v>90</v>
      </c>
      <c r="H57" s="81">
        <v>18.45</v>
      </c>
      <c r="I57" s="81"/>
    </row>
    <row r="58" spans="1:11">
      <c r="A58" s="81" t="s">
        <v>330</v>
      </c>
      <c r="B58" s="81" t="s">
        <v>327</v>
      </c>
      <c r="C58" s="81">
        <v>0.22</v>
      </c>
      <c r="D58" s="81">
        <v>0.19400000000000001</v>
      </c>
      <c r="E58" s="81">
        <v>0.2</v>
      </c>
      <c r="F58" s="81">
        <v>197.51</v>
      </c>
      <c r="G58" s="81">
        <v>180</v>
      </c>
      <c r="H58" s="81">
        <v>18.45</v>
      </c>
      <c r="I58" s="81"/>
    </row>
    <row r="60" spans="1:11">
      <c r="A60" s="77"/>
      <c r="B60" s="81" t="s">
        <v>52</v>
      </c>
      <c r="C60" s="81" t="s">
        <v>394</v>
      </c>
      <c r="D60" s="81" t="s">
        <v>395</v>
      </c>
      <c r="E60" s="81" t="s">
        <v>396</v>
      </c>
      <c r="F60" s="81" t="s">
        <v>46</v>
      </c>
      <c r="G60" s="81" t="s">
        <v>397</v>
      </c>
      <c r="H60" s="81" t="s">
        <v>398</v>
      </c>
      <c r="I60" s="81" t="s">
        <v>399</v>
      </c>
      <c r="J60" s="81" t="s">
        <v>360</v>
      </c>
      <c r="K60" s="81" t="s">
        <v>305</v>
      </c>
    </row>
    <row r="61" spans="1:11">
      <c r="A61" s="81" t="s">
        <v>400</v>
      </c>
      <c r="B61" s="81" t="s">
        <v>401</v>
      </c>
      <c r="C61" s="81">
        <v>2.79</v>
      </c>
      <c r="D61" s="81">
        <v>2.79</v>
      </c>
      <c r="E61" s="81">
        <v>3.18</v>
      </c>
      <c r="F61" s="81">
        <v>0.501</v>
      </c>
      <c r="G61" s="81">
        <v>0.622</v>
      </c>
      <c r="H61" s="81" t="s">
        <v>67</v>
      </c>
      <c r="I61" s="81" t="s">
        <v>308</v>
      </c>
      <c r="J61" s="81">
        <v>180</v>
      </c>
      <c r="K61" s="81" t="s">
        <v>310</v>
      </c>
    </row>
    <row r="62" spans="1:11">
      <c r="A62" s="81" t="s">
        <v>402</v>
      </c>
      <c r="B62" s="81" t="s">
        <v>401</v>
      </c>
      <c r="C62" s="81">
        <v>2.79</v>
      </c>
      <c r="D62" s="81">
        <v>2.79</v>
      </c>
      <c r="E62" s="81">
        <v>3.18</v>
      </c>
      <c r="F62" s="81">
        <v>0.501</v>
      </c>
      <c r="G62" s="81">
        <v>0.622</v>
      </c>
      <c r="H62" s="81" t="s">
        <v>67</v>
      </c>
      <c r="I62" s="81" t="s">
        <v>308</v>
      </c>
      <c r="J62" s="81">
        <v>180</v>
      </c>
      <c r="K62" s="81" t="s">
        <v>310</v>
      </c>
    </row>
    <row r="63" spans="1:11">
      <c r="A63" s="81" t="s">
        <v>403</v>
      </c>
      <c r="B63" s="81" t="s">
        <v>401</v>
      </c>
      <c r="C63" s="81">
        <v>2.79</v>
      </c>
      <c r="D63" s="81">
        <v>2.79</v>
      </c>
      <c r="E63" s="81">
        <v>3.18</v>
      </c>
      <c r="F63" s="81">
        <v>0.501</v>
      </c>
      <c r="G63" s="81">
        <v>0.622</v>
      </c>
      <c r="H63" s="81" t="s">
        <v>67</v>
      </c>
      <c r="I63" s="81" t="s">
        <v>308</v>
      </c>
      <c r="J63" s="81">
        <v>180</v>
      </c>
      <c r="K63" s="81" t="s">
        <v>310</v>
      </c>
    </row>
    <row r="64" spans="1:11">
      <c r="A64" s="81" t="s">
        <v>404</v>
      </c>
      <c r="B64" s="81" t="s">
        <v>401</v>
      </c>
      <c r="C64" s="81">
        <v>2.79</v>
      </c>
      <c r="D64" s="81">
        <v>2.79</v>
      </c>
      <c r="E64" s="81">
        <v>3.18</v>
      </c>
      <c r="F64" s="81">
        <v>0.501</v>
      </c>
      <c r="G64" s="81">
        <v>0.622</v>
      </c>
      <c r="H64" s="81" t="s">
        <v>67</v>
      </c>
      <c r="I64" s="81" t="s">
        <v>308</v>
      </c>
      <c r="J64" s="81">
        <v>180</v>
      </c>
      <c r="K64" s="81" t="s">
        <v>310</v>
      </c>
    </row>
    <row r="65" spans="1:11">
      <c r="A65" s="81" t="s">
        <v>405</v>
      </c>
      <c r="B65" s="81" t="s">
        <v>401</v>
      </c>
      <c r="C65" s="81">
        <v>2.79</v>
      </c>
      <c r="D65" s="81">
        <v>2.79</v>
      </c>
      <c r="E65" s="81">
        <v>3.18</v>
      </c>
      <c r="F65" s="81">
        <v>0.501</v>
      </c>
      <c r="G65" s="81">
        <v>0.622</v>
      </c>
      <c r="H65" s="81" t="s">
        <v>67</v>
      </c>
      <c r="I65" s="81" t="s">
        <v>308</v>
      </c>
      <c r="J65" s="81">
        <v>180</v>
      </c>
      <c r="K65" s="81" t="s">
        <v>310</v>
      </c>
    </row>
    <row r="66" spans="1:11">
      <c r="A66" s="81" t="s">
        <v>406</v>
      </c>
      <c r="B66" s="81" t="s">
        <v>401</v>
      </c>
      <c r="C66" s="81">
        <v>2.79</v>
      </c>
      <c r="D66" s="81">
        <v>2.79</v>
      </c>
      <c r="E66" s="81">
        <v>3.18</v>
      </c>
      <c r="F66" s="81">
        <v>0.501</v>
      </c>
      <c r="G66" s="81">
        <v>0.622</v>
      </c>
      <c r="H66" s="81" t="s">
        <v>67</v>
      </c>
      <c r="I66" s="81" t="s">
        <v>308</v>
      </c>
      <c r="J66" s="81">
        <v>180</v>
      </c>
      <c r="K66" s="81" t="s">
        <v>310</v>
      </c>
    </row>
    <row r="67" spans="1:11">
      <c r="A67" s="81" t="s">
        <v>407</v>
      </c>
      <c r="B67" s="81" t="s">
        <v>401</v>
      </c>
      <c r="C67" s="81">
        <v>3.91</v>
      </c>
      <c r="D67" s="81">
        <v>3.91</v>
      </c>
      <c r="E67" s="81">
        <v>3.18</v>
      </c>
      <c r="F67" s="81">
        <v>0.501</v>
      </c>
      <c r="G67" s="81">
        <v>0.622</v>
      </c>
      <c r="H67" s="81" t="s">
        <v>67</v>
      </c>
      <c r="I67" s="81" t="s">
        <v>308</v>
      </c>
      <c r="J67" s="81">
        <v>180</v>
      </c>
      <c r="K67" s="81" t="s">
        <v>310</v>
      </c>
    </row>
    <row r="68" spans="1:11">
      <c r="A68" s="81" t="s">
        <v>408</v>
      </c>
      <c r="B68" s="81" t="s">
        <v>409</v>
      </c>
      <c r="C68" s="81">
        <v>2.79</v>
      </c>
      <c r="D68" s="81">
        <v>2.79</v>
      </c>
      <c r="E68" s="81">
        <v>3.18</v>
      </c>
      <c r="F68" s="81">
        <v>0.501</v>
      </c>
      <c r="G68" s="81">
        <v>0.622</v>
      </c>
      <c r="H68" s="81" t="s">
        <v>67</v>
      </c>
      <c r="I68" s="81" t="s">
        <v>312</v>
      </c>
      <c r="J68" s="81">
        <v>90</v>
      </c>
      <c r="K68" s="81" t="s">
        <v>313</v>
      </c>
    </row>
    <row r="69" spans="1:11">
      <c r="A69" s="81" t="s">
        <v>410</v>
      </c>
      <c r="B69" s="81" t="s">
        <v>409</v>
      </c>
      <c r="C69" s="81">
        <v>2.79</v>
      </c>
      <c r="D69" s="81">
        <v>2.79</v>
      </c>
      <c r="E69" s="81">
        <v>3.18</v>
      </c>
      <c r="F69" s="81">
        <v>0.501</v>
      </c>
      <c r="G69" s="81">
        <v>0.622</v>
      </c>
      <c r="H69" s="81" t="s">
        <v>67</v>
      </c>
      <c r="I69" s="81" t="s">
        <v>312</v>
      </c>
      <c r="J69" s="81">
        <v>90</v>
      </c>
      <c r="K69" s="81" t="s">
        <v>313</v>
      </c>
    </row>
    <row r="70" spans="1:11">
      <c r="A70" s="81" t="s">
        <v>411</v>
      </c>
      <c r="B70" s="81" t="s">
        <v>409</v>
      </c>
      <c r="C70" s="81">
        <v>2.79</v>
      </c>
      <c r="D70" s="81">
        <v>2.79</v>
      </c>
      <c r="E70" s="81">
        <v>3.18</v>
      </c>
      <c r="F70" s="81">
        <v>0.501</v>
      </c>
      <c r="G70" s="81">
        <v>0.622</v>
      </c>
      <c r="H70" s="81" t="s">
        <v>67</v>
      </c>
      <c r="I70" s="81" t="s">
        <v>312</v>
      </c>
      <c r="J70" s="81">
        <v>90</v>
      </c>
      <c r="K70" s="81" t="s">
        <v>313</v>
      </c>
    </row>
    <row r="71" spans="1:11">
      <c r="A71" s="81" t="s">
        <v>412</v>
      </c>
      <c r="B71" s="81" t="s">
        <v>409</v>
      </c>
      <c r="C71" s="81">
        <v>2.79</v>
      </c>
      <c r="D71" s="81">
        <v>2.79</v>
      </c>
      <c r="E71" s="81">
        <v>3.18</v>
      </c>
      <c r="F71" s="81">
        <v>0.501</v>
      </c>
      <c r="G71" s="81">
        <v>0.622</v>
      </c>
      <c r="H71" s="81" t="s">
        <v>67</v>
      </c>
      <c r="I71" s="81" t="s">
        <v>312</v>
      </c>
      <c r="J71" s="81">
        <v>90</v>
      </c>
      <c r="K71" s="81" t="s">
        <v>313</v>
      </c>
    </row>
    <row r="72" spans="1:11">
      <c r="A72" s="81" t="s">
        <v>413</v>
      </c>
      <c r="B72" s="81" t="s">
        <v>414</v>
      </c>
      <c r="C72" s="81">
        <v>2.79</v>
      </c>
      <c r="D72" s="81">
        <v>2.79</v>
      </c>
      <c r="E72" s="81">
        <v>3.18</v>
      </c>
      <c r="F72" s="81">
        <v>0.501</v>
      </c>
      <c r="G72" s="81">
        <v>0.622</v>
      </c>
      <c r="H72" s="81" t="s">
        <v>67</v>
      </c>
      <c r="I72" s="81" t="s">
        <v>315</v>
      </c>
      <c r="J72" s="81">
        <v>0</v>
      </c>
      <c r="K72" s="81" t="s">
        <v>316</v>
      </c>
    </row>
    <row r="73" spans="1:11">
      <c r="A73" s="81" t="s">
        <v>415</v>
      </c>
      <c r="B73" s="81" t="s">
        <v>414</v>
      </c>
      <c r="C73" s="81">
        <v>2.79</v>
      </c>
      <c r="D73" s="81">
        <v>2.79</v>
      </c>
      <c r="E73" s="81">
        <v>3.18</v>
      </c>
      <c r="F73" s="81">
        <v>0.501</v>
      </c>
      <c r="G73" s="81">
        <v>0.622</v>
      </c>
      <c r="H73" s="81" t="s">
        <v>67</v>
      </c>
      <c r="I73" s="81" t="s">
        <v>315</v>
      </c>
      <c r="J73" s="81">
        <v>0</v>
      </c>
      <c r="K73" s="81" t="s">
        <v>316</v>
      </c>
    </row>
    <row r="74" spans="1:11">
      <c r="A74" s="81" t="s">
        <v>416</v>
      </c>
      <c r="B74" s="81" t="s">
        <v>414</v>
      </c>
      <c r="C74" s="81">
        <v>2.79</v>
      </c>
      <c r="D74" s="81">
        <v>2.79</v>
      </c>
      <c r="E74" s="81">
        <v>3.18</v>
      </c>
      <c r="F74" s="81">
        <v>0.501</v>
      </c>
      <c r="G74" s="81">
        <v>0.622</v>
      </c>
      <c r="H74" s="81" t="s">
        <v>67</v>
      </c>
      <c r="I74" s="81" t="s">
        <v>315</v>
      </c>
      <c r="J74" s="81">
        <v>0</v>
      </c>
      <c r="K74" s="81" t="s">
        <v>316</v>
      </c>
    </row>
    <row r="75" spans="1:11">
      <c r="A75" s="81" t="s">
        <v>417</v>
      </c>
      <c r="B75" s="81" t="s">
        <v>414</v>
      </c>
      <c r="C75" s="81">
        <v>2.79</v>
      </c>
      <c r="D75" s="81">
        <v>2.79</v>
      </c>
      <c r="E75" s="81">
        <v>3.18</v>
      </c>
      <c r="F75" s="81">
        <v>0.501</v>
      </c>
      <c r="G75" s="81">
        <v>0.622</v>
      </c>
      <c r="H75" s="81" t="s">
        <v>67</v>
      </c>
      <c r="I75" s="81" t="s">
        <v>315</v>
      </c>
      <c r="J75" s="81">
        <v>0</v>
      </c>
      <c r="K75" s="81" t="s">
        <v>316</v>
      </c>
    </row>
    <row r="76" spans="1:11">
      <c r="A76" s="81" t="s">
        <v>418</v>
      </c>
      <c r="B76" s="81" t="s">
        <v>414</v>
      </c>
      <c r="C76" s="81">
        <v>2.79</v>
      </c>
      <c r="D76" s="81">
        <v>2.79</v>
      </c>
      <c r="E76" s="81">
        <v>3.18</v>
      </c>
      <c r="F76" s="81">
        <v>0.501</v>
      </c>
      <c r="G76" s="81">
        <v>0.622</v>
      </c>
      <c r="H76" s="81" t="s">
        <v>67</v>
      </c>
      <c r="I76" s="81" t="s">
        <v>315</v>
      </c>
      <c r="J76" s="81">
        <v>0</v>
      </c>
      <c r="K76" s="81" t="s">
        <v>316</v>
      </c>
    </row>
    <row r="77" spans="1:11">
      <c r="A77" s="81" t="s">
        <v>419</v>
      </c>
      <c r="B77" s="81" t="s">
        <v>414</v>
      </c>
      <c r="C77" s="81">
        <v>2.79</v>
      </c>
      <c r="D77" s="81">
        <v>2.79</v>
      </c>
      <c r="E77" s="81">
        <v>3.18</v>
      </c>
      <c r="F77" s="81">
        <v>0.501</v>
      </c>
      <c r="G77" s="81">
        <v>0.622</v>
      </c>
      <c r="H77" s="81" t="s">
        <v>67</v>
      </c>
      <c r="I77" s="81" t="s">
        <v>315</v>
      </c>
      <c r="J77" s="81">
        <v>0</v>
      </c>
      <c r="K77" s="81" t="s">
        <v>316</v>
      </c>
    </row>
    <row r="78" spans="1:11">
      <c r="A78" s="81" t="s">
        <v>420</v>
      </c>
      <c r="B78" s="81" t="s">
        <v>421</v>
      </c>
      <c r="C78" s="81">
        <v>2.79</v>
      </c>
      <c r="D78" s="81">
        <v>2.79</v>
      </c>
      <c r="E78" s="81">
        <v>3.18</v>
      </c>
      <c r="F78" s="81">
        <v>0.501</v>
      </c>
      <c r="G78" s="81">
        <v>0.622</v>
      </c>
      <c r="H78" s="81" t="s">
        <v>67</v>
      </c>
      <c r="I78" s="81" t="s">
        <v>318</v>
      </c>
      <c r="J78" s="81">
        <v>270</v>
      </c>
      <c r="K78" s="81" t="s">
        <v>319</v>
      </c>
    </row>
    <row r="79" spans="1:11">
      <c r="A79" s="81" t="s">
        <v>422</v>
      </c>
      <c r="B79" s="81" t="s">
        <v>421</v>
      </c>
      <c r="C79" s="81">
        <v>2.79</v>
      </c>
      <c r="D79" s="81">
        <v>2.79</v>
      </c>
      <c r="E79" s="81">
        <v>3.18</v>
      </c>
      <c r="F79" s="81">
        <v>0.501</v>
      </c>
      <c r="G79" s="81">
        <v>0.622</v>
      </c>
      <c r="H79" s="81" t="s">
        <v>67</v>
      </c>
      <c r="I79" s="81" t="s">
        <v>318</v>
      </c>
      <c r="J79" s="81">
        <v>270</v>
      </c>
      <c r="K79" s="81" t="s">
        <v>319</v>
      </c>
    </row>
    <row r="80" spans="1:11">
      <c r="A80" s="81" t="s">
        <v>423</v>
      </c>
      <c r="B80" s="81" t="s">
        <v>421</v>
      </c>
      <c r="C80" s="81">
        <v>2.79</v>
      </c>
      <c r="D80" s="81">
        <v>2.79</v>
      </c>
      <c r="E80" s="81">
        <v>3.18</v>
      </c>
      <c r="F80" s="81">
        <v>0.501</v>
      </c>
      <c r="G80" s="81">
        <v>0.622</v>
      </c>
      <c r="H80" s="81" t="s">
        <v>67</v>
      </c>
      <c r="I80" s="81" t="s">
        <v>318</v>
      </c>
      <c r="J80" s="81">
        <v>270</v>
      </c>
      <c r="K80" s="81" t="s">
        <v>319</v>
      </c>
    </row>
    <row r="81" spans="1:11">
      <c r="A81" s="81" t="s">
        <v>424</v>
      </c>
      <c r="B81" s="81" t="s">
        <v>421</v>
      </c>
      <c r="C81" s="81">
        <v>2.79</v>
      </c>
      <c r="D81" s="81">
        <v>2.79</v>
      </c>
      <c r="E81" s="81">
        <v>3.18</v>
      </c>
      <c r="F81" s="81">
        <v>0.501</v>
      </c>
      <c r="G81" s="81">
        <v>0.622</v>
      </c>
      <c r="H81" s="81" t="s">
        <v>67</v>
      </c>
      <c r="I81" s="81" t="s">
        <v>318</v>
      </c>
      <c r="J81" s="81">
        <v>270</v>
      </c>
      <c r="K81" s="81" t="s">
        <v>319</v>
      </c>
    </row>
    <row r="82" spans="1:11">
      <c r="A82" s="81" t="s">
        <v>425</v>
      </c>
      <c r="B82" s="81"/>
      <c r="C82" s="81"/>
      <c r="D82" s="81">
        <v>59.68</v>
      </c>
      <c r="E82" s="81">
        <v>3.18</v>
      </c>
      <c r="F82" s="81">
        <v>0.501</v>
      </c>
      <c r="G82" s="81">
        <v>0.622</v>
      </c>
      <c r="H82" s="81"/>
      <c r="I82" s="81"/>
      <c r="J82" s="81"/>
      <c r="K82" s="81"/>
    </row>
    <row r="83" spans="1:11">
      <c r="A83" s="81" t="s">
        <v>426</v>
      </c>
      <c r="B83" s="81"/>
      <c r="C83" s="81"/>
      <c r="D83" s="81">
        <v>16.73</v>
      </c>
      <c r="E83" s="81">
        <v>3.18</v>
      </c>
      <c r="F83" s="81">
        <v>0.501</v>
      </c>
      <c r="G83" s="81">
        <v>0.622</v>
      </c>
      <c r="H83" s="81"/>
      <c r="I83" s="81"/>
      <c r="J83" s="81"/>
      <c r="K83" s="81"/>
    </row>
    <row r="84" spans="1:11">
      <c r="A84" s="81" t="s">
        <v>427</v>
      </c>
      <c r="B84" s="81"/>
      <c r="C84" s="81"/>
      <c r="D84" s="81">
        <v>42.95</v>
      </c>
      <c r="E84" s="81">
        <v>3.18</v>
      </c>
      <c r="F84" s="81">
        <v>0.501</v>
      </c>
      <c r="G84" s="81">
        <v>0.622</v>
      </c>
      <c r="H84" s="81"/>
      <c r="I84" s="81"/>
      <c r="J84" s="81"/>
      <c r="K84" s="81"/>
    </row>
    <row r="86" spans="1:11">
      <c r="A86" s="77"/>
      <c r="B86" s="81" t="s">
        <v>118</v>
      </c>
      <c r="C86" s="81" t="s">
        <v>346</v>
      </c>
      <c r="D86" s="81" t="s">
        <v>362</v>
      </c>
    </row>
    <row r="87" spans="1:11">
      <c r="A87" s="81" t="s">
        <v>36</v>
      </c>
      <c r="B87" s="81"/>
      <c r="C87" s="81"/>
      <c r="D87" s="81"/>
    </row>
    <row r="89" spans="1:11">
      <c r="A89" s="77"/>
      <c r="B89" s="81" t="s">
        <v>118</v>
      </c>
      <c r="C89" s="81" t="s">
        <v>363</v>
      </c>
      <c r="D89" s="81" t="s">
        <v>364</v>
      </c>
      <c r="E89" s="81" t="s">
        <v>365</v>
      </c>
      <c r="F89" s="81" t="s">
        <v>366</v>
      </c>
      <c r="G89" s="81" t="s">
        <v>362</v>
      </c>
    </row>
    <row r="90" spans="1:11">
      <c r="A90" s="81" t="s">
        <v>331</v>
      </c>
      <c r="B90" s="81" t="s">
        <v>332</v>
      </c>
      <c r="C90" s="81">
        <v>7641.05</v>
      </c>
      <c r="D90" s="81">
        <v>5914.88</v>
      </c>
      <c r="E90" s="81">
        <v>1726.17</v>
      </c>
      <c r="F90" s="81">
        <v>0.77</v>
      </c>
      <c r="G90" s="81">
        <v>3.97</v>
      </c>
    </row>
    <row r="91" spans="1:11">
      <c r="A91" s="81" t="s">
        <v>333</v>
      </c>
      <c r="B91" s="81" t="s">
        <v>332</v>
      </c>
      <c r="C91" s="81">
        <v>8809.81</v>
      </c>
      <c r="D91" s="81">
        <v>6641.33</v>
      </c>
      <c r="E91" s="81">
        <v>2168.48</v>
      </c>
      <c r="F91" s="81">
        <v>0.75</v>
      </c>
      <c r="G91" s="81">
        <v>3.89</v>
      </c>
    </row>
    <row r="92" spans="1:11">
      <c r="A92" s="81" t="s">
        <v>334</v>
      </c>
      <c r="B92" s="81" t="s">
        <v>332</v>
      </c>
      <c r="C92" s="81">
        <v>6002.09</v>
      </c>
      <c r="D92" s="81">
        <v>4793.6000000000004</v>
      </c>
      <c r="E92" s="81">
        <v>1208.49</v>
      </c>
      <c r="F92" s="81">
        <v>0.8</v>
      </c>
      <c r="G92" s="81">
        <v>4.05</v>
      </c>
    </row>
    <row r="93" spans="1:11">
      <c r="A93" s="81" t="s">
        <v>335</v>
      </c>
      <c r="B93" s="81" t="s">
        <v>332</v>
      </c>
      <c r="C93" s="81">
        <v>8316.32</v>
      </c>
      <c r="D93" s="81">
        <v>6352.68</v>
      </c>
      <c r="E93" s="81">
        <v>1963.64</v>
      </c>
      <c r="F93" s="81">
        <v>0.76</v>
      </c>
      <c r="G93" s="81">
        <v>3.92</v>
      </c>
    </row>
    <row r="94" spans="1:11">
      <c r="A94" s="81" t="s">
        <v>336</v>
      </c>
      <c r="B94" s="81" t="s">
        <v>332</v>
      </c>
      <c r="C94" s="81">
        <v>6759.67</v>
      </c>
      <c r="D94" s="81">
        <v>5318.63</v>
      </c>
      <c r="E94" s="81">
        <v>1441.04</v>
      </c>
      <c r="F94" s="81">
        <v>0.79</v>
      </c>
      <c r="G94" s="81">
        <v>3.97</v>
      </c>
    </row>
    <row r="96" spans="1:11">
      <c r="A96" s="77"/>
      <c r="B96" s="81" t="s">
        <v>118</v>
      </c>
      <c r="C96" s="81" t="s">
        <v>363</v>
      </c>
      <c r="D96" s="81" t="s">
        <v>362</v>
      </c>
    </row>
    <row r="97" spans="1:8">
      <c r="A97" s="81" t="s">
        <v>347</v>
      </c>
      <c r="B97" s="81" t="s">
        <v>367</v>
      </c>
      <c r="C97" s="81">
        <v>6867.88</v>
      </c>
      <c r="D97" s="81">
        <v>0.8</v>
      </c>
    </row>
    <row r="98" spans="1:8">
      <c r="A98" s="81" t="s">
        <v>348</v>
      </c>
      <c r="B98" s="81" t="s">
        <v>367</v>
      </c>
      <c r="C98" s="81">
        <v>6156.58</v>
      </c>
      <c r="D98" s="81">
        <v>0.8</v>
      </c>
    </row>
    <row r="99" spans="1:8">
      <c r="A99" s="81" t="s">
        <v>349</v>
      </c>
      <c r="B99" s="81" t="s">
        <v>367</v>
      </c>
      <c r="C99" s="81">
        <v>4227.97</v>
      </c>
      <c r="D99" s="81">
        <v>0.8</v>
      </c>
    </row>
    <row r="100" spans="1:8">
      <c r="A100" s="81" t="s">
        <v>350</v>
      </c>
      <c r="B100" s="81" t="s">
        <v>367</v>
      </c>
      <c r="C100" s="81">
        <v>6072.38</v>
      </c>
      <c r="D100" s="81">
        <v>0.8</v>
      </c>
    </row>
    <row r="101" spans="1:8">
      <c r="A101" s="81" t="s">
        <v>351</v>
      </c>
      <c r="B101" s="81" t="s">
        <v>367</v>
      </c>
      <c r="C101" s="81">
        <v>4448.03</v>
      </c>
      <c r="D101" s="81">
        <v>0.8</v>
      </c>
    </row>
    <row r="103" spans="1:8">
      <c r="A103" s="77"/>
      <c r="B103" s="81" t="s">
        <v>118</v>
      </c>
      <c r="C103" s="81" t="s">
        <v>368</v>
      </c>
      <c r="D103" s="81" t="s">
        <v>369</v>
      </c>
      <c r="E103" s="81" t="s">
        <v>370</v>
      </c>
      <c r="F103" s="81" t="s">
        <v>371</v>
      </c>
      <c r="G103" s="81" t="s">
        <v>337</v>
      </c>
      <c r="H103" s="81" t="s">
        <v>338</v>
      </c>
    </row>
    <row r="104" spans="1:8">
      <c r="A104" s="81" t="s">
        <v>339</v>
      </c>
      <c r="B104" s="81" t="s">
        <v>340</v>
      </c>
      <c r="C104" s="81">
        <v>0.54</v>
      </c>
      <c r="D104" s="81">
        <v>622</v>
      </c>
      <c r="E104" s="81">
        <v>0.43</v>
      </c>
      <c r="F104" s="81">
        <v>499.64</v>
      </c>
      <c r="G104" s="81">
        <v>1</v>
      </c>
      <c r="H104" s="81" t="s">
        <v>341</v>
      </c>
    </row>
    <row r="105" spans="1:8">
      <c r="A105" s="81" t="s">
        <v>342</v>
      </c>
      <c r="B105" s="81" t="s">
        <v>340</v>
      </c>
      <c r="C105" s="81">
        <v>0.54</v>
      </c>
      <c r="D105" s="81">
        <v>622</v>
      </c>
      <c r="E105" s="81">
        <v>0.47</v>
      </c>
      <c r="F105" s="81">
        <v>542.08000000000004</v>
      </c>
      <c r="G105" s="81">
        <v>1</v>
      </c>
      <c r="H105" s="81" t="s">
        <v>341</v>
      </c>
    </row>
    <row r="106" spans="1:8">
      <c r="A106" s="81" t="s">
        <v>343</v>
      </c>
      <c r="B106" s="81" t="s">
        <v>340</v>
      </c>
      <c r="C106" s="81">
        <v>0.54</v>
      </c>
      <c r="D106" s="81">
        <v>622</v>
      </c>
      <c r="E106" s="81">
        <v>0.36</v>
      </c>
      <c r="F106" s="81">
        <v>420.57</v>
      </c>
      <c r="G106" s="81">
        <v>1</v>
      </c>
      <c r="H106" s="81" t="s">
        <v>341</v>
      </c>
    </row>
    <row r="107" spans="1:8">
      <c r="A107" s="81" t="s">
        <v>344</v>
      </c>
      <c r="B107" s="81" t="s">
        <v>340</v>
      </c>
      <c r="C107" s="81">
        <v>0.54</v>
      </c>
      <c r="D107" s="81">
        <v>622</v>
      </c>
      <c r="E107" s="81">
        <v>0.45</v>
      </c>
      <c r="F107" s="81">
        <v>527.61</v>
      </c>
      <c r="G107" s="81">
        <v>1</v>
      </c>
      <c r="H107" s="81" t="s">
        <v>341</v>
      </c>
    </row>
    <row r="108" spans="1:8">
      <c r="A108" s="81" t="s">
        <v>345</v>
      </c>
      <c r="B108" s="81" t="s">
        <v>340</v>
      </c>
      <c r="C108" s="81">
        <v>0.54</v>
      </c>
      <c r="D108" s="81">
        <v>622</v>
      </c>
      <c r="E108" s="81">
        <v>0.4</v>
      </c>
      <c r="F108" s="81">
        <v>458.4</v>
      </c>
      <c r="G108" s="81">
        <v>1</v>
      </c>
      <c r="H108" s="81" t="s">
        <v>341</v>
      </c>
    </row>
    <row r="110" spans="1:8">
      <c r="A110" s="77"/>
      <c r="B110" s="81" t="s">
        <v>118</v>
      </c>
      <c r="C110" s="81" t="s">
        <v>428</v>
      </c>
      <c r="D110" s="81" t="s">
        <v>429</v>
      </c>
      <c r="E110" s="81" t="s">
        <v>430</v>
      </c>
      <c r="F110" s="81" t="s">
        <v>431</v>
      </c>
    </row>
    <row r="111" spans="1:8">
      <c r="A111" s="81" t="s">
        <v>432</v>
      </c>
      <c r="B111" s="81" t="s">
        <v>433</v>
      </c>
      <c r="C111" s="81" t="s">
        <v>434</v>
      </c>
      <c r="D111" s="81">
        <v>0</v>
      </c>
      <c r="E111" s="81">
        <v>0</v>
      </c>
      <c r="F111" s="81">
        <v>1</v>
      </c>
    </row>
    <row r="113" spans="1:8">
      <c r="A113" s="77"/>
      <c r="B113" s="81" t="s">
        <v>118</v>
      </c>
      <c r="C113" s="81" t="s">
        <v>435</v>
      </c>
      <c r="D113" s="81" t="s">
        <v>436</v>
      </c>
      <c r="E113" s="81" t="s">
        <v>437</v>
      </c>
      <c r="F113" s="81" t="s">
        <v>438</v>
      </c>
      <c r="G113" s="81" t="s">
        <v>439</v>
      </c>
    </row>
    <row r="114" spans="1:8">
      <c r="A114" s="81" t="s">
        <v>440</v>
      </c>
      <c r="B114" s="81" t="s">
        <v>441</v>
      </c>
      <c r="C114" s="81">
        <v>0.15</v>
      </c>
      <c r="D114" s="81">
        <v>845000</v>
      </c>
      <c r="E114" s="81">
        <v>0.8</v>
      </c>
      <c r="F114" s="81">
        <v>4.51</v>
      </c>
      <c r="G114" s="81">
        <v>0.57999999999999996</v>
      </c>
    </row>
    <row r="116" spans="1:8">
      <c r="A116" s="77"/>
      <c r="B116" s="81" t="s">
        <v>442</v>
      </c>
      <c r="C116" s="81" t="s">
        <v>443</v>
      </c>
      <c r="D116" s="81" t="s">
        <v>444</v>
      </c>
      <c r="E116" s="81" t="s">
        <v>445</v>
      </c>
      <c r="F116" s="81" t="s">
        <v>446</v>
      </c>
      <c r="G116" s="81" t="s">
        <v>447</v>
      </c>
      <c r="H116" s="81" t="s">
        <v>448</v>
      </c>
    </row>
    <row r="117" spans="1:8">
      <c r="A117" s="81" t="s">
        <v>449</v>
      </c>
      <c r="B117" s="81">
        <v>7985.4976999999999</v>
      </c>
      <c r="C117" s="81">
        <v>12.7766</v>
      </c>
      <c r="D117" s="81">
        <v>33.172800000000002</v>
      </c>
      <c r="E117" s="81">
        <v>0</v>
      </c>
      <c r="F117" s="81">
        <v>1E-4</v>
      </c>
      <c r="G117" s="81">
        <v>7634.4611000000004</v>
      </c>
      <c r="H117" s="81">
        <v>3292.3407999999999</v>
      </c>
    </row>
    <row r="118" spans="1:8">
      <c r="A118" s="81" t="s">
        <v>450</v>
      </c>
      <c r="B118" s="81">
        <v>6738.5477000000001</v>
      </c>
      <c r="C118" s="81">
        <v>11.002800000000001</v>
      </c>
      <c r="D118" s="81">
        <v>29.319199999999999</v>
      </c>
      <c r="E118" s="81">
        <v>0</v>
      </c>
      <c r="F118" s="81">
        <v>1E-4</v>
      </c>
      <c r="G118" s="81">
        <v>6747.9710999999998</v>
      </c>
      <c r="H118" s="81">
        <v>2799.3910999999998</v>
      </c>
    </row>
    <row r="119" spans="1:8">
      <c r="A119" s="81" t="s">
        <v>451</v>
      </c>
      <c r="B119" s="81">
        <v>6868.0733</v>
      </c>
      <c r="C119" s="81">
        <v>11.6172</v>
      </c>
      <c r="D119" s="81">
        <v>32.298400000000001</v>
      </c>
      <c r="E119" s="81">
        <v>0</v>
      </c>
      <c r="F119" s="81">
        <v>1E-4</v>
      </c>
      <c r="G119" s="81">
        <v>7434.2959000000001</v>
      </c>
      <c r="H119" s="81">
        <v>2891.7262999999998</v>
      </c>
    </row>
    <row r="120" spans="1:8">
      <c r="A120" s="81" t="s">
        <v>452</v>
      </c>
      <c r="B120" s="81">
        <v>5508.5587999999998</v>
      </c>
      <c r="C120" s="81">
        <v>9.7527000000000008</v>
      </c>
      <c r="D120" s="81">
        <v>28.513100000000001</v>
      </c>
      <c r="E120" s="81">
        <v>0</v>
      </c>
      <c r="F120" s="81">
        <v>1E-4</v>
      </c>
      <c r="G120" s="81">
        <v>6563.6877999999997</v>
      </c>
      <c r="H120" s="81">
        <v>2360.9153000000001</v>
      </c>
    </row>
    <row r="121" spans="1:8">
      <c r="A121" s="81" t="s">
        <v>288</v>
      </c>
      <c r="B121" s="81">
        <v>5794.0865000000003</v>
      </c>
      <c r="C121" s="81">
        <v>10.466100000000001</v>
      </c>
      <c r="D121" s="81">
        <v>31.237200000000001</v>
      </c>
      <c r="E121" s="81">
        <v>0</v>
      </c>
      <c r="F121" s="81">
        <v>1E-4</v>
      </c>
      <c r="G121" s="81">
        <v>7191.0499</v>
      </c>
      <c r="H121" s="81">
        <v>2503.1644999999999</v>
      </c>
    </row>
    <row r="122" spans="1:8">
      <c r="A122" s="81" t="s">
        <v>453</v>
      </c>
      <c r="B122" s="81">
        <v>6624.8384999999998</v>
      </c>
      <c r="C122" s="81">
        <v>12.0167</v>
      </c>
      <c r="D122" s="81">
        <v>36.015500000000003</v>
      </c>
      <c r="E122" s="81">
        <v>0</v>
      </c>
      <c r="F122" s="81">
        <v>1E-4</v>
      </c>
      <c r="G122" s="81">
        <v>8291.1201999999994</v>
      </c>
      <c r="H122" s="81">
        <v>2866.8438000000001</v>
      </c>
    </row>
    <row r="123" spans="1:8">
      <c r="A123" s="81" t="s">
        <v>454</v>
      </c>
      <c r="B123" s="81">
        <v>6826.2421999999997</v>
      </c>
      <c r="C123" s="81">
        <v>12.3835</v>
      </c>
      <c r="D123" s="81">
        <v>37.119399999999999</v>
      </c>
      <c r="E123" s="81">
        <v>0</v>
      </c>
      <c r="F123" s="81">
        <v>1E-4</v>
      </c>
      <c r="G123" s="81">
        <v>8545.2477999999992</v>
      </c>
      <c r="H123" s="81">
        <v>2954.1426999999999</v>
      </c>
    </row>
    <row r="124" spans="1:8">
      <c r="A124" s="81" t="s">
        <v>455</v>
      </c>
      <c r="B124" s="81">
        <v>7156.7033000000001</v>
      </c>
      <c r="C124" s="81">
        <v>12.9846</v>
      </c>
      <c r="D124" s="81">
        <v>38.926299999999998</v>
      </c>
      <c r="E124" s="81">
        <v>0</v>
      </c>
      <c r="F124" s="81">
        <v>1E-4</v>
      </c>
      <c r="G124" s="81">
        <v>8961.2031000000006</v>
      </c>
      <c r="H124" s="81">
        <v>3097.3114999999998</v>
      </c>
    </row>
    <row r="125" spans="1:8">
      <c r="A125" s="81" t="s">
        <v>456</v>
      </c>
      <c r="B125" s="81">
        <v>5952.7611999999999</v>
      </c>
      <c r="C125" s="81">
        <v>10.7918</v>
      </c>
      <c r="D125" s="81">
        <v>32.327100000000002</v>
      </c>
      <c r="E125" s="81">
        <v>0</v>
      </c>
      <c r="F125" s="81">
        <v>1E-4</v>
      </c>
      <c r="G125" s="81">
        <v>7441.9969000000001</v>
      </c>
      <c r="H125" s="81">
        <v>2575.4539</v>
      </c>
    </row>
    <row r="126" spans="1:8">
      <c r="A126" s="81" t="s">
        <v>457</v>
      </c>
      <c r="B126" s="81">
        <v>5737.3923000000004</v>
      </c>
      <c r="C126" s="81">
        <v>10.2743</v>
      </c>
      <c r="D126" s="81">
        <v>30.395800000000001</v>
      </c>
      <c r="E126" s="81">
        <v>0</v>
      </c>
      <c r="F126" s="81">
        <v>1E-4</v>
      </c>
      <c r="G126" s="81">
        <v>6997.2298000000001</v>
      </c>
      <c r="H126" s="81">
        <v>2470.1262999999999</v>
      </c>
    </row>
    <row r="127" spans="1:8">
      <c r="A127" s="81" t="s">
        <v>458</v>
      </c>
      <c r="B127" s="81">
        <v>6249.9353000000001</v>
      </c>
      <c r="C127" s="81">
        <v>10.7241</v>
      </c>
      <c r="D127" s="81">
        <v>30.305399999999999</v>
      </c>
      <c r="E127" s="81">
        <v>0</v>
      </c>
      <c r="F127" s="81">
        <v>1E-4</v>
      </c>
      <c r="G127" s="81">
        <v>6975.7897000000003</v>
      </c>
      <c r="H127" s="81">
        <v>2646.0423999999998</v>
      </c>
    </row>
    <row r="128" spans="1:8">
      <c r="A128" s="81" t="s">
        <v>459</v>
      </c>
      <c r="B128" s="81">
        <v>7574.0232999999998</v>
      </c>
      <c r="C128" s="81">
        <v>12.2865</v>
      </c>
      <c r="D128" s="81">
        <v>32.472000000000001</v>
      </c>
      <c r="E128" s="81">
        <v>0</v>
      </c>
      <c r="F128" s="81">
        <v>1E-4</v>
      </c>
      <c r="G128" s="81">
        <v>7473.4664000000002</v>
      </c>
      <c r="H128" s="81">
        <v>3138.7791000000002</v>
      </c>
    </row>
    <row r="129" spans="1:19">
      <c r="A129" s="81"/>
      <c r="B129" s="81"/>
      <c r="C129" s="81"/>
      <c r="D129" s="81"/>
      <c r="E129" s="81"/>
      <c r="F129" s="81"/>
      <c r="G129" s="81"/>
      <c r="H129" s="81"/>
    </row>
    <row r="130" spans="1:19">
      <c r="A130" s="81" t="s">
        <v>460</v>
      </c>
      <c r="B130" s="81">
        <v>79016.660199999998</v>
      </c>
      <c r="C130" s="81">
        <v>137.07679999999999</v>
      </c>
      <c r="D130" s="81">
        <v>392.10210000000001</v>
      </c>
      <c r="E130" s="81">
        <v>0</v>
      </c>
      <c r="F130" s="81">
        <v>1.1999999999999999E-3</v>
      </c>
      <c r="G130" s="81">
        <v>90257.519700000004</v>
      </c>
      <c r="H130" s="81">
        <v>33596.237699999998</v>
      </c>
    </row>
    <row r="131" spans="1:19">
      <c r="A131" s="81" t="s">
        <v>461</v>
      </c>
      <c r="B131" s="81">
        <v>5508.5587999999998</v>
      </c>
      <c r="C131" s="81">
        <v>9.7527000000000008</v>
      </c>
      <c r="D131" s="81">
        <v>28.513100000000001</v>
      </c>
      <c r="E131" s="81">
        <v>0</v>
      </c>
      <c r="F131" s="81">
        <v>1E-4</v>
      </c>
      <c r="G131" s="81">
        <v>6563.6877999999997</v>
      </c>
      <c r="H131" s="81">
        <v>2360.9153000000001</v>
      </c>
    </row>
    <row r="132" spans="1:19">
      <c r="A132" s="81" t="s">
        <v>462</v>
      </c>
      <c r="B132" s="81">
        <v>7985.4976999999999</v>
      </c>
      <c r="C132" s="81">
        <v>12.9846</v>
      </c>
      <c r="D132" s="81">
        <v>38.926299999999998</v>
      </c>
      <c r="E132" s="81">
        <v>0</v>
      </c>
      <c r="F132" s="81">
        <v>1E-4</v>
      </c>
      <c r="G132" s="81">
        <v>8961.2031000000006</v>
      </c>
      <c r="H132" s="81">
        <v>3292.3407999999999</v>
      </c>
    </row>
    <row r="134" spans="1:19">
      <c r="A134" s="77"/>
      <c r="B134" s="81" t="s">
        <v>463</v>
      </c>
      <c r="C134" s="81" t="s">
        <v>464</v>
      </c>
      <c r="D134" s="81" t="s">
        <v>465</v>
      </c>
      <c r="E134" s="81" t="s">
        <v>466</v>
      </c>
      <c r="F134" s="81" t="s">
        <v>467</v>
      </c>
      <c r="G134" s="81" t="s">
        <v>468</v>
      </c>
      <c r="H134" s="81" t="s">
        <v>469</v>
      </c>
      <c r="I134" s="81" t="s">
        <v>470</v>
      </c>
      <c r="J134" s="81" t="s">
        <v>471</v>
      </c>
      <c r="K134" s="81" t="s">
        <v>472</v>
      </c>
      <c r="L134" s="81" t="s">
        <v>473</v>
      </c>
      <c r="M134" s="81" t="s">
        <v>474</v>
      </c>
      <c r="N134" s="81" t="s">
        <v>475</v>
      </c>
      <c r="O134" s="81" t="s">
        <v>476</v>
      </c>
      <c r="P134" s="81" t="s">
        <v>477</v>
      </c>
      <c r="Q134" s="81" t="s">
        <v>478</v>
      </c>
      <c r="R134" s="81" t="s">
        <v>479</v>
      </c>
      <c r="S134" s="81" t="s">
        <v>480</v>
      </c>
    </row>
    <row r="135" spans="1:19">
      <c r="A135" s="81" t="s">
        <v>449</v>
      </c>
      <c r="B135" s="82">
        <v>17715200000</v>
      </c>
      <c r="C135" s="81">
        <v>12624.97</v>
      </c>
      <c r="D135" s="81" t="s">
        <v>577</v>
      </c>
      <c r="E135" s="81">
        <v>4950.0479999999998</v>
      </c>
      <c r="F135" s="81">
        <v>3712.5360000000001</v>
      </c>
      <c r="G135" s="81">
        <v>2448.2959999999998</v>
      </c>
      <c r="H135" s="81">
        <v>0</v>
      </c>
      <c r="I135" s="81">
        <v>0</v>
      </c>
      <c r="J135" s="81">
        <v>1514.0889999999999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1">
        <v>0</v>
      </c>
      <c r="S135" s="81">
        <v>0</v>
      </c>
    </row>
    <row r="136" spans="1:19">
      <c r="A136" s="81" t="s">
        <v>450</v>
      </c>
      <c r="B136" s="82">
        <v>15658200000</v>
      </c>
      <c r="C136" s="81">
        <v>12624.97</v>
      </c>
      <c r="D136" s="81" t="s">
        <v>588</v>
      </c>
      <c r="E136" s="81">
        <v>4950.0479999999998</v>
      </c>
      <c r="F136" s="81">
        <v>3712.5360000000001</v>
      </c>
      <c r="G136" s="81">
        <v>2448.2959999999998</v>
      </c>
      <c r="H136" s="81">
        <v>0</v>
      </c>
      <c r="I136" s="81">
        <v>0</v>
      </c>
      <c r="J136" s="81">
        <v>1514.0889999999999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81">
        <v>0</v>
      </c>
      <c r="S136" s="81">
        <v>0</v>
      </c>
    </row>
    <row r="137" spans="1:19">
      <c r="A137" s="81" t="s">
        <v>451</v>
      </c>
      <c r="B137" s="82">
        <v>17250700000</v>
      </c>
      <c r="C137" s="81">
        <v>11482.337</v>
      </c>
      <c r="D137" s="81" t="s">
        <v>536</v>
      </c>
      <c r="E137" s="81">
        <v>4950.0479999999998</v>
      </c>
      <c r="F137" s="81">
        <v>3712.5360000000001</v>
      </c>
      <c r="G137" s="81">
        <v>2448.2959999999998</v>
      </c>
      <c r="H137" s="81">
        <v>0</v>
      </c>
      <c r="I137" s="81">
        <v>371.45600000000002</v>
      </c>
      <c r="J137" s="81">
        <v>0</v>
      </c>
      <c r="K137" s="81">
        <v>0</v>
      </c>
      <c r="L137" s="81">
        <v>0</v>
      </c>
      <c r="M137" s="81">
        <v>0</v>
      </c>
      <c r="N137" s="81">
        <v>0</v>
      </c>
      <c r="O137" s="81">
        <v>0</v>
      </c>
      <c r="P137" s="81">
        <v>0</v>
      </c>
      <c r="Q137" s="81">
        <v>0</v>
      </c>
      <c r="R137" s="81">
        <v>0</v>
      </c>
      <c r="S137" s="81">
        <v>0</v>
      </c>
    </row>
    <row r="138" spans="1:19">
      <c r="A138" s="81" t="s">
        <v>452</v>
      </c>
      <c r="B138" s="82">
        <v>15230500000</v>
      </c>
      <c r="C138" s="81">
        <v>12024.28</v>
      </c>
      <c r="D138" s="81" t="s">
        <v>513</v>
      </c>
      <c r="E138" s="81">
        <v>4950.0479999999998</v>
      </c>
      <c r="F138" s="81">
        <v>3712.5360000000001</v>
      </c>
      <c r="G138" s="81">
        <v>2448.2959999999998</v>
      </c>
      <c r="H138" s="81">
        <v>0</v>
      </c>
      <c r="I138" s="81">
        <v>913.399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1">
        <v>0</v>
      </c>
      <c r="S138" s="81">
        <v>0</v>
      </c>
    </row>
    <row r="139" spans="1:19">
      <c r="A139" s="81" t="s">
        <v>288</v>
      </c>
      <c r="B139" s="82">
        <v>16686300000</v>
      </c>
      <c r="C139" s="81">
        <v>14834.950999999999</v>
      </c>
      <c r="D139" s="81" t="s">
        <v>514</v>
      </c>
      <c r="E139" s="81">
        <v>4950.0479999999998</v>
      </c>
      <c r="F139" s="81">
        <v>3712.5360000000001</v>
      </c>
      <c r="G139" s="81">
        <v>2448.2959999999998</v>
      </c>
      <c r="H139" s="81">
        <v>0</v>
      </c>
      <c r="I139" s="81">
        <v>3724.07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1">
        <v>0</v>
      </c>
      <c r="S139" s="81">
        <v>0</v>
      </c>
    </row>
    <row r="140" spans="1:19">
      <c r="A140" s="81" t="s">
        <v>453</v>
      </c>
      <c r="B140" s="82">
        <v>19238900000</v>
      </c>
      <c r="C140" s="81">
        <v>17417.017</v>
      </c>
      <c r="D140" s="81" t="s">
        <v>589</v>
      </c>
      <c r="E140" s="81">
        <v>4950.0479999999998</v>
      </c>
      <c r="F140" s="81">
        <v>3712.5360000000001</v>
      </c>
      <c r="G140" s="81">
        <v>2448.2959999999998</v>
      </c>
      <c r="H140" s="81">
        <v>0</v>
      </c>
      <c r="I140" s="81">
        <v>6306.1360000000004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v>0</v>
      </c>
    </row>
    <row r="141" spans="1:19">
      <c r="A141" s="81" t="s">
        <v>454</v>
      </c>
      <c r="B141" s="82">
        <v>19828600000</v>
      </c>
      <c r="C141" s="81">
        <v>18103.55</v>
      </c>
      <c r="D141" s="81" t="s">
        <v>487</v>
      </c>
      <c r="E141" s="81">
        <v>4950.0479999999998</v>
      </c>
      <c r="F141" s="81">
        <v>3712.5360000000001</v>
      </c>
      <c r="G141" s="81">
        <v>2448.2959999999998</v>
      </c>
      <c r="H141" s="81">
        <v>0</v>
      </c>
      <c r="I141" s="81">
        <v>6992.6689999999999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1">
        <v>0</v>
      </c>
      <c r="S141" s="81">
        <v>0</v>
      </c>
    </row>
    <row r="142" spans="1:19">
      <c r="A142" s="81" t="s">
        <v>455</v>
      </c>
      <c r="B142" s="82">
        <v>20793800000</v>
      </c>
      <c r="C142" s="81">
        <v>17949.707999999999</v>
      </c>
      <c r="D142" s="81" t="s">
        <v>590</v>
      </c>
      <c r="E142" s="81">
        <v>4950.0479999999998</v>
      </c>
      <c r="F142" s="81">
        <v>3712.5360000000001</v>
      </c>
      <c r="G142" s="81">
        <v>2448.2959999999998</v>
      </c>
      <c r="H142" s="81">
        <v>0</v>
      </c>
      <c r="I142" s="81">
        <v>6838.8270000000002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</row>
    <row r="143" spans="1:19">
      <c r="A143" s="81" t="s">
        <v>456</v>
      </c>
      <c r="B143" s="82">
        <v>17268600000</v>
      </c>
      <c r="C143" s="81">
        <v>15851.356</v>
      </c>
      <c r="D143" s="81" t="s">
        <v>591</v>
      </c>
      <c r="E143" s="81">
        <v>4950.0479999999998</v>
      </c>
      <c r="F143" s="81">
        <v>3712.5360000000001</v>
      </c>
      <c r="G143" s="81">
        <v>2448.2959999999998</v>
      </c>
      <c r="H143" s="81">
        <v>0</v>
      </c>
      <c r="I143" s="81">
        <v>4740.4759999999997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1">
        <v>0</v>
      </c>
      <c r="S143" s="81">
        <v>0</v>
      </c>
    </row>
    <row r="144" spans="1:19">
      <c r="A144" s="81" t="s">
        <v>457</v>
      </c>
      <c r="B144" s="82">
        <v>16236500000</v>
      </c>
      <c r="C144" s="81">
        <v>14671.237999999999</v>
      </c>
      <c r="D144" s="81" t="s">
        <v>592</v>
      </c>
      <c r="E144" s="81">
        <v>4950.0479999999998</v>
      </c>
      <c r="F144" s="81">
        <v>3712.5360000000001</v>
      </c>
      <c r="G144" s="81">
        <v>2448.2959999999998</v>
      </c>
      <c r="H144" s="81">
        <v>0</v>
      </c>
      <c r="I144" s="81">
        <v>2046.268</v>
      </c>
      <c r="J144" s="81">
        <v>1514.0889999999999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1">
        <v>0</v>
      </c>
      <c r="S144" s="81">
        <v>0</v>
      </c>
    </row>
    <row r="145" spans="1:19">
      <c r="A145" s="81" t="s">
        <v>458</v>
      </c>
      <c r="B145" s="82">
        <v>16186800000</v>
      </c>
      <c r="C145" s="81">
        <v>14114.85</v>
      </c>
      <c r="D145" s="81" t="s">
        <v>593</v>
      </c>
      <c r="E145" s="81">
        <v>4950.0479999999998</v>
      </c>
      <c r="F145" s="81">
        <v>3712.5360000000001</v>
      </c>
      <c r="G145" s="81">
        <v>2448.2959999999998</v>
      </c>
      <c r="H145" s="81">
        <v>0</v>
      </c>
      <c r="I145" s="81">
        <v>1489.88</v>
      </c>
      <c r="J145" s="81">
        <v>1514.0889999999999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</row>
    <row r="146" spans="1:19">
      <c r="A146" s="81" t="s">
        <v>459</v>
      </c>
      <c r="B146" s="82">
        <v>17341600000</v>
      </c>
      <c r="C146" s="81">
        <v>12624.97</v>
      </c>
      <c r="D146" s="81" t="s">
        <v>587</v>
      </c>
      <c r="E146" s="81">
        <v>4950.0479999999998</v>
      </c>
      <c r="F146" s="81">
        <v>3712.5360000000001</v>
      </c>
      <c r="G146" s="81">
        <v>2448.2959999999998</v>
      </c>
      <c r="H146" s="81">
        <v>0</v>
      </c>
      <c r="I146" s="81">
        <v>0</v>
      </c>
      <c r="J146" s="81">
        <v>1514.0889999999999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1">
        <v>0</v>
      </c>
      <c r="S146" s="81">
        <v>0</v>
      </c>
    </row>
    <row r="147" spans="1:19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</row>
    <row r="148" spans="1:19">
      <c r="A148" s="81" t="s">
        <v>460</v>
      </c>
      <c r="B148" s="82">
        <v>209436000000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81">
        <v>0</v>
      </c>
      <c r="S148" s="81">
        <v>0</v>
      </c>
    </row>
    <row r="149" spans="1:19">
      <c r="A149" s="81" t="s">
        <v>461</v>
      </c>
      <c r="B149" s="82">
        <v>15230500000</v>
      </c>
      <c r="C149" s="81">
        <v>11482.337</v>
      </c>
      <c r="D149" s="81"/>
      <c r="E149" s="81">
        <v>4950.0479999999998</v>
      </c>
      <c r="F149" s="81">
        <v>3712.5360000000001</v>
      </c>
      <c r="G149" s="81">
        <v>2448.2959999999998</v>
      </c>
      <c r="H149" s="81">
        <v>0</v>
      </c>
      <c r="I149" s="81">
        <v>0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81">
        <v>0</v>
      </c>
      <c r="S149" s="81">
        <v>0</v>
      </c>
    </row>
    <row r="150" spans="1:19">
      <c r="A150" s="81" t="s">
        <v>462</v>
      </c>
      <c r="B150" s="82">
        <v>20793800000</v>
      </c>
      <c r="C150" s="81">
        <v>18103.55</v>
      </c>
      <c r="D150" s="81"/>
      <c r="E150" s="81">
        <v>4950.0479999999998</v>
      </c>
      <c r="F150" s="81">
        <v>3712.5360000000001</v>
      </c>
      <c r="G150" s="81">
        <v>2448.2959999999998</v>
      </c>
      <c r="H150" s="81">
        <v>0</v>
      </c>
      <c r="I150" s="81">
        <v>6992.6689999999999</v>
      </c>
      <c r="J150" s="81">
        <v>1514.0889999999999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1">
        <v>0</v>
      </c>
      <c r="S150" s="81">
        <v>0</v>
      </c>
    </row>
    <row r="152" spans="1:19">
      <c r="A152" s="77"/>
      <c r="B152" s="81" t="s">
        <v>493</v>
      </c>
      <c r="C152" s="81" t="s">
        <v>494</v>
      </c>
      <c r="D152" s="81" t="s">
        <v>495</v>
      </c>
      <c r="E152" s="81" t="s">
        <v>251</v>
      </c>
    </row>
    <row r="153" spans="1:19">
      <c r="A153" s="81" t="s">
        <v>496</v>
      </c>
      <c r="B153" s="81">
        <v>3829.35</v>
      </c>
      <c r="C153" s="81">
        <v>1187.49</v>
      </c>
      <c r="D153" s="81">
        <v>0</v>
      </c>
      <c r="E153" s="81">
        <v>5016.8500000000004</v>
      </c>
    </row>
    <row r="154" spans="1:19">
      <c r="A154" s="81" t="s">
        <v>497</v>
      </c>
      <c r="B154" s="81">
        <v>7.49</v>
      </c>
      <c r="C154" s="81">
        <v>2.3199999999999998</v>
      </c>
      <c r="D154" s="81">
        <v>0</v>
      </c>
      <c r="E154" s="81">
        <v>9.81</v>
      </c>
    </row>
    <row r="155" spans="1:19">
      <c r="A155" s="81" t="s">
        <v>498</v>
      </c>
      <c r="B155" s="81">
        <v>7.49</v>
      </c>
      <c r="C155" s="81">
        <v>2.3199999999999998</v>
      </c>
      <c r="D155" s="81">
        <v>0</v>
      </c>
      <c r="E155" s="81">
        <v>9.81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55"/>
  <sheetViews>
    <sheetView workbookViewId="0"/>
  </sheetViews>
  <sheetFormatPr defaultRowHeight="10.5"/>
  <cols>
    <col min="1" max="1" width="43.16406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352</v>
      </c>
      <c r="C1" s="81" t="s">
        <v>353</v>
      </c>
      <c r="D1" s="81" t="s">
        <v>354</v>
      </c>
    </row>
    <row r="2" spans="1:7">
      <c r="A2" s="81" t="s">
        <v>298</v>
      </c>
      <c r="B2" s="81">
        <v>301.92</v>
      </c>
      <c r="C2" s="81">
        <v>590.66</v>
      </c>
      <c r="D2" s="81">
        <v>590.66</v>
      </c>
    </row>
    <row r="3" spans="1:7">
      <c r="A3" s="81" t="s">
        <v>299</v>
      </c>
      <c r="B3" s="81">
        <v>301.92</v>
      </c>
      <c r="C3" s="81">
        <v>590.66</v>
      </c>
      <c r="D3" s="81">
        <v>590.66</v>
      </c>
    </row>
    <row r="4" spans="1:7">
      <c r="A4" s="81" t="s">
        <v>300</v>
      </c>
      <c r="B4" s="81">
        <v>784.94</v>
      </c>
      <c r="C4" s="81">
        <v>1535.61</v>
      </c>
      <c r="D4" s="81">
        <v>1535.61</v>
      </c>
    </row>
    <row r="5" spans="1:7">
      <c r="A5" s="81" t="s">
        <v>301</v>
      </c>
      <c r="B5" s="81">
        <v>784.94</v>
      </c>
      <c r="C5" s="81">
        <v>1535.61</v>
      </c>
      <c r="D5" s="81">
        <v>1535.61</v>
      </c>
    </row>
    <row r="7" spans="1:7">
      <c r="A7" s="77"/>
      <c r="B7" s="81" t="s">
        <v>355</v>
      </c>
    </row>
    <row r="8" spans="1:7">
      <c r="A8" s="81" t="s">
        <v>302</v>
      </c>
      <c r="B8" s="81">
        <v>511.16</v>
      </c>
    </row>
    <row r="9" spans="1:7">
      <c r="A9" s="81" t="s">
        <v>303</v>
      </c>
      <c r="B9" s="81">
        <v>511.16</v>
      </c>
    </row>
    <row r="10" spans="1:7">
      <c r="A10" s="81" t="s">
        <v>356</v>
      </c>
      <c r="B10" s="81">
        <v>0</v>
      </c>
    </row>
    <row r="12" spans="1:7">
      <c r="A12" s="77"/>
      <c r="B12" s="81" t="s">
        <v>373</v>
      </c>
      <c r="C12" s="81" t="s">
        <v>374</v>
      </c>
      <c r="D12" s="81" t="s">
        <v>375</v>
      </c>
      <c r="E12" s="81" t="s">
        <v>376</v>
      </c>
      <c r="F12" s="81" t="s">
        <v>377</v>
      </c>
      <c r="G12" s="81" t="s">
        <v>378</v>
      </c>
    </row>
    <row r="13" spans="1:7">
      <c r="A13" s="81" t="s">
        <v>73</v>
      </c>
      <c r="B13" s="81">
        <v>0</v>
      </c>
      <c r="C13" s="81">
        <v>85.38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11.87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56.69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23.77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65.790000000000006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46.38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12.03</v>
      </c>
      <c r="D24" s="81">
        <v>0</v>
      </c>
      <c r="E24" s="81">
        <v>0</v>
      </c>
      <c r="F24" s="81">
        <v>0</v>
      </c>
      <c r="G24" s="81">
        <v>17.649999999999999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204.51</v>
      </c>
      <c r="C28" s="81">
        <v>97.41</v>
      </c>
      <c r="D28" s="81">
        <v>0</v>
      </c>
      <c r="E28" s="81">
        <v>0</v>
      </c>
      <c r="F28" s="81">
        <v>0</v>
      </c>
      <c r="G28" s="81">
        <v>17.649999999999999</v>
      </c>
    </row>
    <row r="30" spans="1:10">
      <c r="A30" s="77"/>
      <c r="B30" s="81" t="s">
        <v>355</v>
      </c>
      <c r="C30" s="81" t="s">
        <v>2</v>
      </c>
      <c r="D30" s="81" t="s">
        <v>379</v>
      </c>
      <c r="E30" s="81" t="s">
        <v>380</v>
      </c>
      <c r="F30" s="81" t="s">
        <v>381</v>
      </c>
      <c r="G30" s="81" t="s">
        <v>382</v>
      </c>
      <c r="H30" s="81" t="s">
        <v>383</v>
      </c>
      <c r="I30" s="81" t="s">
        <v>384</v>
      </c>
      <c r="J30" s="81" t="s">
        <v>385</v>
      </c>
    </row>
    <row r="31" spans="1:10">
      <c r="A31" s="81" t="s">
        <v>386</v>
      </c>
      <c r="B31" s="81">
        <v>149.66</v>
      </c>
      <c r="C31" s="81" t="s">
        <v>3</v>
      </c>
      <c r="D31" s="81">
        <v>456.46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8.07</v>
      </c>
    </row>
    <row r="32" spans="1:10">
      <c r="A32" s="81" t="s">
        <v>387</v>
      </c>
      <c r="B32" s="81">
        <v>113.45</v>
      </c>
      <c r="C32" s="81" t="s">
        <v>3</v>
      </c>
      <c r="D32" s="81">
        <v>346.02</v>
      </c>
      <c r="E32" s="81">
        <v>1</v>
      </c>
      <c r="F32" s="81">
        <v>84.45</v>
      </c>
      <c r="G32" s="81">
        <v>20.64</v>
      </c>
      <c r="H32" s="81">
        <v>10.76</v>
      </c>
      <c r="I32" s="81">
        <v>18.59</v>
      </c>
      <c r="J32" s="81">
        <v>8.07</v>
      </c>
    </row>
    <row r="33" spans="1:10">
      <c r="A33" s="81" t="s">
        <v>388</v>
      </c>
      <c r="B33" s="81">
        <v>67.3</v>
      </c>
      <c r="C33" s="81" t="s">
        <v>3</v>
      </c>
      <c r="D33" s="81">
        <v>205.26</v>
      </c>
      <c r="E33" s="81">
        <v>1</v>
      </c>
      <c r="F33" s="81">
        <v>56.3</v>
      </c>
      <c r="G33" s="81">
        <v>11.16</v>
      </c>
      <c r="H33" s="81">
        <v>10.76</v>
      </c>
      <c r="I33" s="81">
        <v>18.59</v>
      </c>
      <c r="J33" s="81">
        <v>8.07</v>
      </c>
    </row>
    <row r="34" spans="1:10">
      <c r="A34" s="81" t="s">
        <v>389</v>
      </c>
      <c r="B34" s="81">
        <v>113.45</v>
      </c>
      <c r="C34" s="81" t="s">
        <v>3</v>
      </c>
      <c r="D34" s="81">
        <v>346.02</v>
      </c>
      <c r="E34" s="81">
        <v>1</v>
      </c>
      <c r="F34" s="81">
        <v>84.45</v>
      </c>
      <c r="G34" s="81">
        <v>16.73</v>
      </c>
      <c r="H34" s="81">
        <v>10.76</v>
      </c>
      <c r="I34" s="81">
        <v>18.59</v>
      </c>
      <c r="J34" s="81">
        <v>8.07</v>
      </c>
    </row>
    <row r="35" spans="1:10">
      <c r="A35" s="81" t="s">
        <v>390</v>
      </c>
      <c r="B35" s="81">
        <v>67.3</v>
      </c>
      <c r="C35" s="81" t="s">
        <v>3</v>
      </c>
      <c r="D35" s="81">
        <v>205.26</v>
      </c>
      <c r="E35" s="81">
        <v>1</v>
      </c>
      <c r="F35" s="81">
        <v>56.3</v>
      </c>
      <c r="G35" s="81">
        <v>11.16</v>
      </c>
      <c r="H35" s="81">
        <v>10.76</v>
      </c>
      <c r="I35" s="81">
        <v>18.59</v>
      </c>
      <c r="J35" s="81">
        <v>8.07</v>
      </c>
    </row>
    <row r="36" spans="1:10">
      <c r="A36" s="81" t="s">
        <v>391</v>
      </c>
      <c r="B36" s="81">
        <v>567.98</v>
      </c>
      <c r="C36" s="81" t="s">
        <v>67</v>
      </c>
      <c r="D36" s="81">
        <v>720.19</v>
      </c>
      <c r="E36" s="81">
        <v>1</v>
      </c>
      <c r="F36" s="81">
        <v>0</v>
      </c>
      <c r="G36" s="81">
        <v>0</v>
      </c>
      <c r="H36" s="81">
        <v>0</v>
      </c>
      <c r="I36" s="81"/>
      <c r="J36" s="81">
        <v>0</v>
      </c>
    </row>
    <row r="37" spans="1:10">
      <c r="A37" s="81" t="s">
        <v>251</v>
      </c>
      <c r="B37" s="81">
        <v>1079.1300000000001</v>
      </c>
      <c r="C37" s="81"/>
      <c r="D37" s="81">
        <v>2279.2199999999998</v>
      </c>
      <c r="E37" s="81"/>
      <c r="F37" s="81">
        <v>281.51</v>
      </c>
      <c r="G37" s="81">
        <v>59.68</v>
      </c>
      <c r="H37" s="81">
        <v>5.0967000000000002</v>
      </c>
      <c r="I37" s="81">
        <v>39.24</v>
      </c>
      <c r="J37" s="81">
        <v>3.8224999999999998</v>
      </c>
    </row>
    <row r="38" spans="1:10">
      <c r="A38" s="81" t="s">
        <v>392</v>
      </c>
      <c r="B38" s="81">
        <v>511.16</v>
      </c>
      <c r="C38" s="81"/>
      <c r="D38" s="81">
        <v>1559.03</v>
      </c>
      <c r="E38" s="81"/>
      <c r="F38" s="81">
        <v>281.51</v>
      </c>
      <c r="G38" s="81">
        <v>59.68</v>
      </c>
      <c r="H38" s="81">
        <v>10.76</v>
      </c>
      <c r="I38" s="81">
        <v>18.59</v>
      </c>
      <c r="J38" s="81">
        <v>8.07</v>
      </c>
    </row>
    <row r="39" spans="1:10">
      <c r="A39" s="81" t="s">
        <v>393</v>
      </c>
      <c r="B39" s="81">
        <v>567.98</v>
      </c>
      <c r="C39" s="81"/>
      <c r="D39" s="81">
        <v>720.19</v>
      </c>
      <c r="E39" s="81"/>
      <c r="F39" s="81">
        <v>0</v>
      </c>
      <c r="G39" s="81">
        <v>0</v>
      </c>
      <c r="H39" s="81">
        <v>0</v>
      </c>
      <c r="I39" s="81"/>
      <c r="J39" s="81">
        <v>0</v>
      </c>
    </row>
    <row r="41" spans="1:10">
      <c r="A41" s="77"/>
      <c r="B41" s="81" t="s">
        <v>52</v>
      </c>
      <c r="C41" s="81" t="s">
        <v>304</v>
      </c>
      <c r="D41" s="81" t="s">
        <v>357</v>
      </c>
      <c r="E41" s="81" t="s">
        <v>358</v>
      </c>
      <c r="F41" s="81" t="s">
        <v>359</v>
      </c>
      <c r="G41" s="81" t="s">
        <v>360</v>
      </c>
      <c r="H41" s="81" t="s">
        <v>361</v>
      </c>
      <c r="I41" s="81" t="s">
        <v>305</v>
      </c>
    </row>
    <row r="42" spans="1:10">
      <c r="A42" s="81" t="s">
        <v>306</v>
      </c>
      <c r="B42" s="81" t="s">
        <v>307</v>
      </c>
      <c r="C42" s="81">
        <v>0.3</v>
      </c>
      <c r="D42" s="81">
        <v>1.8620000000000001</v>
      </c>
      <c r="E42" s="81">
        <v>3.4</v>
      </c>
      <c r="F42" s="81">
        <v>149.66</v>
      </c>
      <c r="G42" s="81">
        <v>270</v>
      </c>
      <c r="H42" s="81">
        <v>180</v>
      </c>
      <c r="I42" s="81"/>
    </row>
    <row r="43" spans="1:10">
      <c r="A43" s="81" t="s">
        <v>308</v>
      </c>
      <c r="B43" s="81" t="s">
        <v>309</v>
      </c>
      <c r="C43" s="81">
        <v>0.08</v>
      </c>
      <c r="D43" s="81">
        <v>0.69799999999999995</v>
      </c>
      <c r="E43" s="81">
        <v>0.78</v>
      </c>
      <c r="F43" s="81">
        <v>84.45</v>
      </c>
      <c r="G43" s="81">
        <v>180</v>
      </c>
      <c r="H43" s="81">
        <v>90</v>
      </c>
      <c r="I43" s="81" t="s">
        <v>310</v>
      </c>
    </row>
    <row r="44" spans="1:10">
      <c r="A44" s="81" t="s">
        <v>311</v>
      </c>
      <c r="B44" s="81" t="s">
        <v>307</v>
      </c>
      <c r="C44" s="81">
        <v>0.3</v>
      </c>
      <c r="D44" s="81">
        <v>1.8620000000000001</v>
      </c>
      <c r="E44" s="81">
        <v>3.4</v>
      </c>
      <c r="F44" s="81">
        <v>113.45</v>
      </c>
      <c r="G44" s="81">
        <v>135</v>
      </c>
      <c r="H44" s="81">
        <v>180</v>
      </c>
      <c r="I44" s="81"/>
    </row>
    <row r="45" spans="1:10">
      <c r="A45" s="81" t="s">
        <v>312</v>
      </c>
      <c r="B45" s="81" t="s">
        <v>309</v>
      </c>
      <c r="C45" s="81">
        <v>0.08</v>
      </c>
      <c r="D45" s="81">
        <v>0.69799999999999995</v>
      </c>
      <c r="E45" s="81">
        <v>0.78</v>
      </c>
      <c r="F45" s="81">
        <v>56.3</v>
      </c>
      <c r="G45" s="81">
        <v>90</v>
      </c>
      <c r="H45" s="81">
        <v>90</v>
      </c>
      <c r="I45" s="81" t="s">
        <v>313</v>
      </c>
    </row>
    <row r="46" spans="1:10">
      <c r="A46" s="81" t="s">
        <v>314</v>
      </c>
      <c r="B46" s="81" t="s">
        <v>307</v>
      </c>
      <c r="C46" s="81">
        <v>0.3</v>
      </c>
      <c r="D46" s="81">
        <v>1.8620000000000001</v>
      </c>
      <c r="E46" s="81">
        <v>3.4</v>
      </c>
      <c r="F46" s="81">
        <v>67.3</v>
      </c>
      <c r="G46" s="81">
        <v>270</v>
      </c>
      <c r="H46" s="81">
        <v>180</v>
      </c>
      <c r="I46" s="81"/>
    </row>
    <row r="47" spans="1:10">
      <c r="A47" s="81" t="s">
        <v>315</v>
      </c>
      <c r="B47" s="81" t="s">
        <v>309</v>
      </c>
      <c r="C47" s="81">
        <v>0.08</v>
      </c>
      <c r="D47" s="81">
        <v>0.69799999999999995</v>
      </c>
      <c r="E47" s="81">
        <v>0.78</v>
      </c>
      <c r="F47" s="81">
        <v>84.45</v>
      </c>
      <c r="G47" s="81">
        <v>0</v>
      </c>
      <c r="H47" s="81">
        <v>90</v>
      </c>
      <c r="I47" s="81" t="s">
        <v>316</v>
      </c>
    </row>
    <row r="48" spans="1:10">
      <c r="A48" s="81" t="s">
        <v>317</v>
      </c>
      <c r="B48" s="81" t="s">
        <v>307</v>
      </c>
      <c r="C48" s="81">
        <v>0.3</v>
      </c>
      <c r="D48" s="81">
        <v>1.8620000000000001</v>
      </c>
      <c r="E48" s="81">
        <v>3.4</v>
      </c>
      <c r="F48" s="81">
        <v>113.45</v>
      </c>
      <c r="G48" s="81">
        <v>180</v>
      </c>
      <c r="H48" s="81">
        <v>180</v>
      </c>
      <c r="I48" s="81"/>
    </row>
    <row r="49" spans="1:11">
      <c r="A49" s="81" t="s">
        <v>318</v>
      </c>
      <c r="B49" s="81" t="s">
        <v>309</v>
      </c>
      <c r="C49" s="81">
        <v>0.08</v>
      </c>
      <c r="D49" s="81">
        <v>0.69799999999999995</v>
      </c>
      <c r="E49" s="81">
        <v>0.78</v>
      </c>
      <c r="F49" s="81">
        <v>56.3</v>
      </c>
      <c r="G49" s="81">
        <v>270</v>
      </c>
      <c r="H49" s="81">
        <v>90</v>
      </c>
      <c r="I49" s="81" t="s">
        <v>319</v>
      </c>
    </row>
    <row r="50" spans="1:11">
      <c r="A50" s="81" t="s">
        <v>320</v>
      </c>
      <c r="B50" s="81" t="s">
        <v>307</v>
      </c>
      <c r="C50" s="81">
        <v>0.3</v>
      </c>
      <c r="D50" s="81">
        <v>1.8620000000000001</v>
      </c>
      <c r="E50" s="81">
        <v>3.4</v>
      </c>
      <c r="F50" s="81">
        <v>67.3</v>
      </c>
      <c r="G50" s="81">
        <v>90</v>
      </c>
      <c r="H50" s="81">
        <v>180</v>
      </c>
      <c r="I50" s="81"/>
    </row>
    <row r="51" spans="1:11">
      <c r="A51" s="81" t="s">
        <v>321</v>
      </c>
      <c r="B51" s="81" t="s">
        <v>322</v>
      </c>
      <c r="C51" s="81">
        <v>0.3</v>
      </c>
      <c r="D51" s="81">
        <v>0.49299999999999999</v>
      </c>
      <c r="E51" s="81">
        <v>0.56000000000000005</v>
      </c>
      <c r="F51" s="81">
        <v>11.44</v>
      </c>
      <c r="G51" s="81">
        <v>270</v>
      </c>
      <c r="H51" s="81">
        <v>180</v>
      </c>
      <c r="I51" s="81"/>
    </row>
    <row r="52" spans="1:11">
      <c r="A52" s="81" t="s">
        <v>323</v>
      </c>
      <c r="B52" s="81" t="s">
        <v>322</v>
      </c>
      <c r="C52" s="81">
        <v>0.3</v>
      </c>
      <c r="D52" s="81">
        <v>0.49299999999999999</v>
      </c>
      <c r="E52" s="81">
        <v>0.56000000000000005</v>
      </c>
      <c r="F52" s="81">
        <v>16.97</v>
      </c>
      <c r="G52" s="81">
        <v>225</v>
      </c>
      <c r="H52" s="81">
        <v>180</v>
      </c>
      <c r="I52" s="81"/>
    </row>
    <row r="53" spans="1:11">
      <c r="A53" s="81" t="s">
        <v>324</v>
      </c>
      <c r="B53" s="81" t="s">
        <v>322</v>
      </c>
      <c r="C53" s="81">
        <v>0.3</v>
      </c>
      <c r="D53" s="81">
        <v>0.49299999999999999</v>
      </c>
      <c r="E53" s="81">
        <v>0.56000000000000005</v>
      </c>
      <c r="F53" s="81">
        <v>11.44</v>
      </c>
      <c r="G53" s="81">
        <v>45</v>
      </c>
      <c r="H53" s="81">
        <v>180</v>
      </c>
      <c r="I53" s="81"/>
    </row>
    <row r="54" spans="1:11">
      <c r="A54" s="81" t="s">
        <v>325</v>
      </c>
      <c r="B54" s="81" t="s">
        <v>322</v>
      </c>
      <c r="C54" s="81">
        <v>0.3</v>
      </c>
      <c r="D54" s="81">
        <v>0.49299999999999999</v>
      </c>
      <c r="E54" s="81">
        <v>0.56000000000000005</v>
      </c>
      <c r="F54" s="81">
        <v>16.97</v>
      </c>
      <c r="G54" s="81">
        <v>315</v>
      </c>
      <c r="H54" s="81">
        <v>180</v>
      </c>
      <c r="I54" s="81"/>
    </row>
    <row r="55" spans="1:11">
      <c r="A55" s="81" t="s">
        <v>326</v>
      </c>
      <c r="B55" s="81" t="s">
        <v>327</v>
      </c>
      <c r="C55" s="81">
        <v>0.22</v>
      </c>
      <c r="D55" s="81">
        <v>0.19400000000000001</v>
      </c>
      <c r="E55" s="81">
        <v>0.2</v>
      </c>
      <c r="F55" s="81">
        <v>197.51</v>
      </c>
      <c r="G55" s="81">
        <v>0</v>
      </c>
      <c r="H55" s="81">
        <v>18.45</v>
      </c>
      <c r="I55" s="81"/>
    </row>
    <row r="56" spans="1:11">
      <c r="A56" s="81" t="s">
        <v>328</v>
      </c>
      <c r="B56" s="81" t="s">
        <v>327</v>
      </c>
      <c r="C56" s="81">
        <v>0.22</v>
      </c>
      <c r="D56" s="81">
        <v>0.19400000000000001</v>
      </c>
      <c r="E56" s="81">
        <v>0.2</v>
      </c>
      <c r="F56" s="81">
        <v>101.87</v>
      </c>
      <c r="G56" s="81">
        <v>270</v>
      </c>
      <c r="H56" s="81">
        <v>18.45</v>
      </c>
      <c r="I56" s="81"/>
    </row>
    <row r="57" spans="1:11">
      <c r="A57" s="81" t="s">
        <v>329</v>
      </c>
      <c r="B57" s="81" t="s">
        <v>327</v>
      </c>
      <c r="C57" s="81">
        <v>0.22</v>
      </c>
      <c r="D57" s="81">
        <v>0.19400000000000001</v>
      </c>
      <c r="E57" s="81">
        <v>0.2</v>
      </c>
      <c r="F57" s="81">
        <v>101.87</v>
      </c>
      <c r="G57" s="81">
        <v>90</v>
      </c>
      <c r="H57" s="81">
        <v>18.45</v>
      </c>
      <c r="I57" s="81"/>
    </row>
    <row r="58" spans="1:11">
      <c r="A58" s="81" t="s">
        <v>330</v>
      </c>
      <c r="B58" s="81" t="s">
        <v>327</v>
      </c>
      <c r="C58" s="81">
        <v>0.22</v>
      </c>
      <c r="D58" s="81">
        <v>0.19400000000000001</v>
      </c>
      <c r="E58" s="81">
        <v>0.2</v>
      </c>
      <c r="F58" s="81">
        <v>197.51</v>
      </c>
      <c r="G58" s="81">
        <v>180</v>
      </c>
      <c r="H58" s="81">
        <v>18.45</v>
      </c>
      <c r="I58" s="81"/>
    </row>
    <row r="60" spans="1:11">
      <c r="A60" s="77"/>
      <c r="B60" s="81" t="s">
        <v>52</v>
      </c>
      <c r="C60" s="81" t="s">
        <v>394</v>
      </c>
      <c r="D60" s="81" t="s">
        <v>395</v>
      </c>
      <c r="E60" s="81" t="s">
        <v>396</v>
      </c>
      <c r="F60" s="81" t="s">
        <v>46</v>
      </c>
      <c r="G60" s="81" t="s">
        <v>397</v>
      </c>
      <c r="H60" s="81" t="s">
        <v>398</v>
      </c>
      <c r="I60" s="81" t="s">
        <v>399</v>
      </c>
      <c r="J60" s="81" t="s">
        <v>360</v>
      </c>
      <c r="K60" s="81" t="s">
        <v>305</v>
      </c>
    </row>
    <row r="61" spans="1:11">
      <c r="A61" s="81" t="s">
        <v>400</v>
      </c>
      <c r="B61" s="81" t="s">
        <v>401</v>
      </c>
      <c r="C61" s="81">
        <v>2.79</v>
      </c>
      <c r="D61" s="81">
        <v>2.79</v>
      </c>
      <c r="E61" s="81">
        <v>3.18</v>
      </c>
      <c r="F61" s="81">
        <v>0.501</v>
      </c>
      <c r="G61" s="81">
        <v>0.622</v>
      </c>
      <c r="H61" s="81" t="s">
        <v>67</v>
      </c>
      <c r="I61" s="81" t="s">
        <v>308</v>
      </c>
      <c r="J61" s="81">
        <v>180</v>
      </c>
      <c r="K61" s="81" t="s">
        <v>310</v>
      </c>
    </row>
    <row r="62" spans="1:11">
      <c r="A62" s="81" t="s">
        <v>402</v>
      </c>
      <c r="B62" s="81" t="s">
        <v>401</v>
      </c>
      <c r="C62" s="81">
        <v>2.79</v>
      </c>
      <c r="D62" s="81">
        <v>2.79</v>
      </c>
      <c r="E62" s="81">
        <v>3.18</v>
      </c>
      <c r="F62" s="81">
        <v>0.501</v>
      </c>
      <c r="G62" s="81">
        <v>0.622</v>
      </c>
      <c r="H62" s="81" t="s">
        <v>67</v>
      </c>
      <c r="I62" s="81" t="s">
        <v>308</v>
      </c>
      <c r="J62" s="81">
        <v>180</v>
      </c>
      <c r="K62" s="81" t="s">
        <v>310</v>
      </c>
    </row>
    <row r="63" spans="1:11">
      <c r="A63" s="81" t="s">
        <v>403</v>
      </c>
      <c r="B63" s="81" t="s">
        <v>401</v>
      </c>
      <c r="C63" s="81">
        <v>2.79</v>
      </c>
      <c r="D63" s="81">
        <v>2.79</v>
      </c>
      <c r="E63" s="81">
        <v>3.18</v>
      </c>
      <c r="F63" s="81">
        <v>0.501</v>
      </c>
      <c r="G63" s="81">
        <v>0.622</v>
      </c>
      <c r="H63" s="81" t="s">
        <v>67</v>
      </c>
      <c r="I63" s="81" t="s">
        <v>308</v>
      </c>
      <c r="J63" s="81">
        <v>180</v>
      </c>
      <c r="K63" s="81" t="s">
        <v>310</v>
      </c>
    </row>
    <row r="64" spans="1:11">
      <c r="A64" s="81" t="s">
        <v>404</v>
      </c>
      <c r="B64" s="81" t="s">
        <v>401</v>
      </c>
      <c r="C64" s="81">
        <v>2.79</v>
      </c>
      <c r="D64" s="81">
        <v>2.79</v>
      </c>
      <c r="E64" s="81">
        <v>3.18</v>
      </c>
      <c r="F64" s="81">
        <v>0.501</v>
      </c>
      <c r="G64" s="81">
        <v>0.622</v>
      </c>
      <c r="H64" s="81" t="s">
        <v>67</v>
      </c>
      <c r="I64" s="81" t="s">
        <v>308</v>
      </c>
      <c r="J64" s="81">
        <v>180</v>
      </c>
      <c r="K64" s="81" t="s">
        <v>310</v>
      </c>
    </row>
    <row r="65" spans="1:11">
      <c r="A65" s="81" t="s">
        <v>405</v>
      </c>
      <c r="B65" s="81" t="s">
        <v>401</v>
      </c>
      <c r="C65" s="81">
        <v>2.79</v>
      </c>
      <c r="D65" s="81">
        <v>2.79</v>
      </c>
      <c r="E65" s="81">
        <v>3.18</v>
      </c>
      <c r="F65" s="81">
        <v>0.501</v>
      </c>
      <c r="G65" s="81">
        <v>0.622</v>
      </c>
      <c r="H65" s="81" t="s">
        <v>67</v>
      </c>
      <c r="I65" s="81" t="s">
        <v>308</v>
      </c>
      <c r="J65" s="81">
        <v>180</v>
      </c>
      <c r="K65" s="81" t="s">
        <v>310</v>
      </c>
    </row>
    <row r="66" spans="1:11">
      <c r="A66" s="81" t="s">
        <v>406</v>
      </c>
      <c r="B66" s="81" t="s">
        <v>401</v>
      </c>
      <c r="C66" s="81">
        <v>2.79</v>
      </c>
      <c r="D66" s="81">
        <v>2.79</v>
      </c>
      <c r="E66" s="81">
        <v>3.18</v>
      </c>
      <c r="F66" s="81">
        <v>0.501</v>
      </c>
      <c r="G66" s="81">
        <v>0.622</v>
      </c>
      <c r="H66" s="81" t="s">
        <v>67</v>
      </c>
      <c r="I66" s="81" t="s">
        <v>308</v>
      </c>
      <c r="J66" s="81">
        <v>180</v>
      </c>
      <c r="K66" s="81" t="s">
        <v>310</v>
      </c>
    </row>
    <row r="67" spans="1:11">
      <c r="A67" s="81" t="s">
        <v>407</v>
      </c>
      <c r="B67" s="81" t="s">
        <v>401</v>
      </c>
      <c r="C67" s="81">
        <v>3.91</v>
      </c>
      <c r="D67" s="81">
        <v>3.91</v>
      </c>
      <c r="E67" s="81">
        <v>3.18</v>
      </c>
      <c r="F67" s="81">
        <v>0.501</v>
      </c>
      <c r="G67" s="81">
        <v>0.622</v>
      </c>
      <c r="H67" s="81" t="s">
        <v>67</v>
      </c>
      <c r="I67" s="81" t="s">
        <v>308</v>
      </c>
      <c r="J67" s="81">
        <v>180</v>
      </c>
      <c r="K67" s="81" t="s">
        <v>310</v>
      </c>
    </row>
    <row r="68" spans="1:11">
      <c r="A68" s="81" t="s">
        <v>408</v>
      </c>
      <c r="B68" s="81" t="s">
        <v>409</v>
      </c>
      <c r="C68" s="81">
        <v>2.79</v>
      </c>
      <c r="D68" s="81">
        <v>2.79</v>
      </c>
      <c r="E68" s="81">
        <v>3.18</v>
      </c>
      <c r="F68" s="81">
        <v>0.501</v>
      </c>
      <c r="G68" s="81">
        <v>0.622</v>
      </c>
      <c r="H68" s="81" t="s">
        <v>67</v>
      </c>
      <c r="I68" s="81" t="s">
        <v>312</v>
      </c>
      <c r="J68" s="81">
        <v>90</v>
      </c>
      <c r="K68" s="81" t="s">
        <v>313</v>
      </c>
    </row>
    <row r="69" spans="1:11">
      <c r="A69" s="81" t="s">
        <v>410</v>
      </c>
      <c r="B69" s="81" t="s">
        <v>409</v>
      </c>
      <c r="C69" s="81">
        <v>2.79</v>
      </c>
      <c r="D69" s="81">
        <v>2.79</v>
      </c>
      <c r="E69" s="81">
        <v>3.18</v>
      </c>
      <c r="F69" s="81">
        <v>0.501</v>
      </c>
      <c r="G69" s="81">
        <v>0.622</v>
      </c>
      <c r="H69" s="81" t="s">
        <v>67</v>
      </c>
      <c r="I69" s="81" t="s">
        <v>312</v>
      </c>
      <c r="J69" s="81">
        <v>90</v>
      </c>
      <c r="K69" s="81" t="s">
        <v>313</v>
      </c>
    </row>
    <row r="70" spans="1:11">
      <c r="A70" s="81" t="s">
        <v>411</v>
      </c>
      <c r="B70" s="81" t="s">
        <v>409</v>
      </c>
      <c r="C70" s="81">
        <v>2.79</v>
      </c>
      <c r="D70" s="81">
        <v>2.79</v>
      </c>
      <c r="E70" s="81">
        <v>3.18</v>
      </c>
      <c r="F70" s="81">
        <v>0.501</v>
      </c>
      <c r="G70" s="81">
        <v>0.622</v>
      </c>
      <c r="H70" s="81" t="s">
        <v>67</v>
      </c>
      <c r="I70" s="81" t="s">
        <v>312</v>
      </c>
      <c r="J70" s="81">
        <v>90</v>
      </c>
      <c r="K70" s="81" t="s">
        <v>313</v>
      </c>
    </row>
    <row r="71" spans="1:11">
      <c r="A71" s="81" t="s">
        <v>412</v>
      </c>
      <c r="B71" s="81" t="s">
        <v>409</v>
      </c>
      <c r="C71" s="81">
        <v>2.79</v>
      </c>
      <c r="D71" s="81">
        <v>2.79</v>
      </c>
      <c r="E71" s="81">
        <v>3.18</v>
      </c>
      <c r="F71" s="81">
        <v>0.501</v>
      </c>
      <c r="G71" s="81">
        <v>0.622</v>
      </c>
      <c r="H71" s="81" t="s">
        <v>67</v>
      </c>
      <c r="I71" s="81" t="s">
        <v>312</v>
      </c>
      <c r="J71" s="81">
        <v>90</v>
      </c>
      <c r="K71" s="81" t="s">
        <v>313</v>
      </c>
    </row>
    <row r="72" spans="1:11">
      <c r="A72" s="81" t="s">
        <v>413</v>
      </c>
      <c r="B72" s="81" t="s">
        <v>414</v>
      </c>
      <c r="C72" s="81">
        <v>2.79</v>
      </c>
      <c r="D72" s="81">
        <v>2.79</v>
      </c>
      <c r="E72" s="81">
        <v>3.18</v>
      </c>
      <c r="F72" s="81">
        <v>0.501</v>
      </c>
      <c r="G72" s="81">
        <v>0.622</v>
      </c>
      <c r="H72" s="81" t="s">
        <v>67</v>
      </c>
      <c r="I72" s="81" t="s">
        <v>315</v>
      </c>
      <c r="J72" s="81">
        <v>0</v>
      </c>
      <c r="K72" s="81" t="s">
        <v>316</v>
      </c>
    </row>
    <row r="73" spans="1:11">
      <c r="A73" s="81" t="s">
        <v>415</v>
      </c>
      <c r="B73" s="81" t="s">
        <v>414</v>
      </c>
      <c r="C73" s="81">
        <v>2.79</v>
      </c>
      <c r="D73" s="81">
        <v>2.79</v>
      </c>
      <c r="E73" s="81">
        <v>3.18</v>
      </c>
      <c r="F73" s="81">
        <v>0.501</v>
      </c>
      <c r="G73" s="81">
        <v>0.622</v>
      </c>
      <c r="H73" s="81" t="s">
        <v>67</v>
      </c>
      <c r="I73" s="81" t="s">
        <v>315</v>
      </c>
      <c r="J73" s="81">
        <v>0</v>
      </c>
      <c r="K73" s="81" t="s">
        <v>316</v>
      </c>
    </row>
    <row r="74" spans="1:11">
      <c r="A74" s="81" t="s">
        <v>416</v>
      </c>
      <c r="B74" s="81" t="s">
        <v>414</v>
      </c>
      <c r="C74" s="81">
        <v>2.79</v>
      </c>
      <c r="D74" s="81">
        <v>2.79</v>
      </c>
      <c r="E74" s="81">
        <v>3.18</v>
      </c>
      <c r="F74" s="81">
        <v>0.501</v>
      </c>
      <c r="G74" s="81">
        <v>0.622</v>
      </c>
      <c r="H74" s="81" t="s">
        <v>67</v>
      </c>
      <c r="I74" s="81" t="s">
        <v>315</v>
      </c>
      <c r="J74" s="81">
        <v>0</v>
      </c>
      <c r="K74" s="81" t="s">
        <v>316</v>
      </c>
    </row>
    <row r="75" spans="1:11">
      <c r="A75" s="81" t="s">
        <v>417</v>
      </c>
      <c r="B75" s="81" t="s">
        <v>414</v>
      </c>
      <c r="C75" s="81">
        <v>2.79</v>
      </c>
      <c r="D75" s="81">
        <v>2.79</v>
      </c>
      <c r="E75" s="81">
        <v>3.18</v>
      </c>
      <c r="F75" s="81">
        <v>0.501</v>
      </c>
      <c r="G75" s="81">
        <v>0.622</v>
      </c>
      <c r="H75" s="81" t="s">
        <v>67</v>
      </c>
      <c r="I75" s="81" t="s">
        <v>315</v>
      </c>
      <c r="J75" s="81">
        <v>0</v>
      </c>
      <c r="K75" s="81" t="s">
        <v>316</v>
      </c>
    </row>
    <row r="76" spans="1:11">
      <c r="A76" s="81" t="s">
        <v>418</v>
      </c>
      <c r="B76" s="81" t="s">
        <v>414</v>
      </c>
      <c r="C76" s="81">
        <v>2.79</v>
      </c>
      <c r="D76" s="81">
        <v>2.79</v>
      </c>
      <c r="E76" s="81">
        <v>3.18</v>
      </c>
      <c r="F76" s="81">
        <v>0.501</v>
      </c>
      <c r="G76" s="81">
        <v>0.622</v>
      </c>
      <c r="H76" s="81" t="s">
        <v>67</v>
      </c>
      <c r="I76" s="81" t="s">
        <v>315</v>
      </c>
      <c r="J76" s="81">
        <v>0</v>
      </c>
      <c r="K76" s="81" t="s">
        <v>316</v>
      </c>
    </row>
    <row r="77" spans="1:11">
      <c r="A77" s="81" t="s">
        <v>419</v>
      </c>
      <c r="B77" s="81" t="s">
        <v>414</v>
      </c>
      <c r="C77" s="81">
        <v>2.79</v>
      </c>
      <c r="D77" s="81">
        <v>2.79</v>
      </c>
      <c r="E77" s="81">
        <v>3.18</v>
      </c>
      <c r="F77" s="81">
        <v>0.501</v>
      </c>
      <c r="G77" s="81">
        <v>0.622</v>
      </c>
      <c r="H77" s="81" t="s">
        <v>67</v>
      </c>
      <c r="I77" s="81" t="s">
        <v>315</v>
      </c>
      <c r="J77" s="81">
        <v>0</v>
      </c>
      <c r="K77" s="81" t="s">
        <v>316</v>
      </c>
    </row>
    <row r="78" spans="1:11">
      <c r="A78" s="81" t="s">
        <v>420</v>
      </c>
      <c r="B78" s="81" t="s">
        <v>421</v>
      </c>
      <c r="C78" s="81">
        <v>2.79</v>
      </c>
      <c r="D78" s="81">
        <v>2.79</v>
      </c>
      <c r="E78" s="81">
        <v>3.18</v>
      </c>
      <c r="F78" s="81">
        <v>0.501</v>
      </c>
      <c r="G78" s="81">
        <v>0.622</v>
      </c>
      <c r="H78" s="81" t="s">
        <v>67</v>
      </c>
      <c r="I78" s="81" t="s">
        <v>318</v>
      </c>
      <c r="J78" s="81">
        <v>270</v>
      </c>
      <c r="K78" s="81" t="s">
        <v>319</v>
      </c>
    </row>
    <row r="79" spans="1:11">
      <c r="A79" s="81" t="s">
        <v>422</v>
      </c>
      <c r="B79" s="81" t="s">
        <v>421</v>
      </c>
      <c r="C79" s="81">
        <v>2.79</v>
      </c>
      <c r="D79" s="81">
        <v>2.79</v>
      </c>
      <c r="E79" s="81">
        <v>3.18</v>
      </c>
      <c r="F79" s="81">
        <v>0.501</v>
      </c>
      <c r="G79" s="81">
        <v>0.622</v>
      </c>
      <c r="H79" s="81" t="s">
        <v>67</v>
      </c>
      <c r="I79" s="81" t="s">
        <v>318</v>
      </c>
      <c r="J79" s="81">
        <v>270</v>
      </c>
      <c r="K79" s="81" t="s">
        <v>319</v>
      </c>
    </row>
    <row r="80" spans="1:11">
      <c r="A80" s="81" t="s">
        <v>423</v>
      </c>
      <c r="B80" s="81" t="s">
        <v>421</v>
      </c>
      <c r="C80" s="81">
        <v>2.79</v>
      </c>
      <c r="D80" s="81">
        <v>2.79</v>
      </c>
      <c r="E80" s="81">
        <v>3.18</v>
      </c>
      <c r="F80" s="81">
        <v>0.501</v>
      </c>
      <c r="G80" s="81">
        <v>0.622</v>
      </c>
      <c r="H80" s="81" t="s">
        <v>67</v>
      </c>
      <c r="I80" s="81" t="s">
        <v>318</v>
      </c>
      <c r="J80" s="81">
        <v>270</v>
      </c>
      <c r="K80" s="81" t="s">
        <v>319</v>
      </c>
    </row>
    <row r="81" spans="1:11">
      <c r="A81" s="81" t="s">
        <v>424</v>
      </c>
      <c r="B81" s="81" t="s">
        <v>421</v>
      </c>
      <c r="C81" s="81">
        <v>2.79</v>
      </c>
      <c r="D81" s="81">
        <v>2.79</v>
      </c>
      <c r="E81" s="81">
        <v>3.18</v>
      </c>
      <c r="F81" s="81">
        <v>0.501</v>
      </c>
      <c r="G81" s="81">
        <v>0.622</v>
      </c>
      <c r="H81" s="81" t="s">
        <v>67</v>
      </c>
      <c r="I81" s="81" t="s">
        <v>318</v>
      </c>
      <c r="J81" s="81">
        <v>270</v>
      </c>
      <c r="K81" s="81" t="s">
        <v>319</v>
      </c>
    </row>
    <row r="82" spans="1:11">
      <c r="A82" s="81" t="s">
        <v>425</v>
      </c>
      <c r="B82" s="81"/>
      <c r="C82" s="81"/>
      <c r="D82" s="81">
        <v>59.68</v>
      </c>
      <c r="E82" s="81">
        <v>3.18</v>
      </c>
      <c r="F82" s="81">
        <v>0.501</v>
      </c>
      <c r="G82" s="81">
        <v>0.622</v>
      </c>
      <c r="H82" s="81"/>
      <c r="I82" s="81"/>
      <c r="J82" s="81"/>
      <c r="K82" s="81"/>
    </row>
    <row r="83" spans="1:11">
      <c r="A83" s="81" t="s">
        <v>426</v>
      </c>
      <c r="B83" s="81"/>
      <c r="C83" s="81"/>
      <c r="D83" s="81">
        <v>16.73</v>
      </c>
      <c r="E83" s="81">
        <v>3.18</v>
      </c>
      <c r="F83" s="81">
        <v>0.501</v>
      </c>
      <c r="G83" s="81">
        <v>0.622</v>
      </c>
      <c r="H83" s="81"/>
      <c r="I83" s="81"/>
      <c r="J83" s="81"/>
      <c r="K83" s="81"/>
    </row>
    <row r="84" spans="1:11">
      <c r="A84" s="81" t="s">
        <v>427</v>
      </c>
      <c r="B84" s="81"/>
      <c r="C84" s="81"/>
      <c r="D84" s="81">
        <v>42.95</v>
      </c>
      <c r="E84" s="81">
        <v>3.18</v>
      </c>
      <c r="F84" s="81">
        <v>0.501</v>
      </c>
      <c r="G84" s="81">
        <v>0.622</v>
      </c>
      <c r="H84" s="81"/>
      <c r="I84" s="81"/>
      <c r="J84" s="81"/>
      <c r="K84" s="81"/>
    </row>
    <row r="86" spans="1:11">
      <c r="A86" s="77"/>
      <c r="B86" s="81" t="s">
        <v>118</v>
      </c>
      <c r="C86" s="81" t="s">
        <v>346</v>
      </c>
      <c r="D86" s="81" t="s">
        <v>362</v>
      </c>
    </row>
    <row r="87" spans="1:11">
      <c r="A87" s="81" t="s">
        <v>36</v>
      </c>
      <c r="B87" s="81"/>
      <c r="C87" s="81"/>
      <c r="D87" s="81"/>
    </row>
    <row r="89" spans="1:11">
      <c r="A89" s="77"/>
      <c r="B89" s="81" t="s">
        <v>118</v>
      </c>
      <c r="C89" s="81" t="s">
        <v>363</v>
      </c>
      <c r="D89" s="81" t="s">
        <v>364</v>
      </c>
      <c r="E89" s="81" t="s">
        <v>365</v>
      </c>
      <c r="F89" s="81" t="s">
        <v>366</v>
      </c>
      <c r="G89" s="81" t="s">
        <v>362</v>
      </c>
    </row>
    <row r="90" spans="1:11">
      <c r="A90" s="81" t="s">
        <v>331</v>
      </c>
      <c r="B90" s="81" t="s">
        <v>332</v>
      </c>
      <c r="C90" s="81">
        <v>6919.79</v>
      </c>
      <c r="D90" s="81">
        <v>5526.53</v>
      </c>
      <c r="E90" s="81">
        <v>1393.26</v>
      </c>
      <c r="F90" s="81">
        <v>0.8</v>
      </c>
      <c r="G90" s="81">
        <v>4.04</v>
      </c>
    </row>
    <row r="91" spans="1:11">
      <c r="A91" s="81" t="s">
        <v>333</v>
      </c>
      <c r="B91" s="81" t="s">
        <v>332</v>
      </c>
      <c r="C91" s="81">
        <v>8091.44</v>
      </c>
      <c r="D91" s="81">
        <v>6462.27</v>
      </c>
      <c r="E91" s="81">
        <v>1629.17</v>
      </c>
      <c r="F91" s="81">
        <v>0.8</v>
      </c>
      <c r="G91" s="81">
        <v>4.0599999999999996</v>
      </c>
    </row>
    <row r="92" spans="1:11">
      <c r="A92" s="81" t="s">
        <v>334</v>
      </c>
      <c r="B92" s="81" t="s">
        <v>332</v>
      </c>
      <c r="C92" s="81">
        <v>6047.08</v>
      </c>
      <c r="D92" s="81">
        <v>4829.54</v>
      </c>
      <c r="E92" s="81">
        <v>1217.55</v>
      </c>
      <c r="F92" s="81">
        <v>0.8</v>
      </c>
      <c r="G92" s="81">
        <v>4.04</v>
      </c>
    </row>
    <row r="93" spans="1:11">
      <c r="A93" s="81" t="s">
        <v>335</v>
      </c>
      <c r="B93" s="81" t="s">
        <v>332</v>
      </c>
      <c r="C93" s="81">
        <v>7883.55</v>
      </c>
      <c r="D93" s="81">
        <v>6296.24</v>
      </c>
      <c r="E93" s="81">
        <v>1587.31</v>
      </c>
      <c r="F93" s="81">
        <v>0.8</v>
      </c>
      <c r="G93" s="81">
        <v>4.07</v>
      </c>
    </row>
    <row r="94" spans="1:11">
      <c r="A94" s="81" t="s">
        <v>336</v>
      </c>
      <c r="B94" s="81" t="s">
        <v>332</v>
      </c>
      <c r="C94" s="81">
        <v>7019</v>
      </c>
      <c r="D94" s="81">
        <v>5605.76</v>
      </c>
      <c r="E94" s="81">
        <v>1413.24</v>
      </c>
      <c r="F94" s="81">
        <v>0.8</v>
      </c>
      <c r="G94" s="81">
        <v>4.07</v>
      </c>
    </row>
    <row r="96" spans="1:11">
      <c r="A96" s="77"/>
      <c r="B96" s="81" t="s">
        <v>118</v>
      </c>
      <c r="C96" s="81" t="s">
        <v>363</v>
      </c>
      <c r="D96" s="81" t="s">
        <v>362</v>
      </c>
    </row>
    <row r="97" spans="1:8">
      <c r="A97" s="81" t="s">
        <v>347</v>
      </c>
      <c r="B97" s="81" t="s">
        <v>367</v>
      </c>
      <c r="C97" s="81">
        <v>5534.3</v>
      </c>
      <c r="D97" s="81">
        <v>0.8</v>
      </c>
    </row>
    <row r="98" spans="1:8">
      <c r="A98" s="81" t="s">
        <v>348</v>
      </c>
      <c r="B98" s="81" t="s">
        <v>367</v>
      </c>
      <c r="C98" s="81">
        <v>5169.33</v>
      </c>
      <c r="D98" s="81">
        <v>0.8</v>
      </c>
    </row>
    <row r="99" spans="1:8">
      <c r="A99" s="81" t="s">
        <v>349</v>
      </c>
      <c r="B99" s="81" t="s">
        <v>367</v>
      </c>
      <c r="C99" s="81">
        <v>3493.26</v>
      </c>
      <c r="D99" s="81">
        <v>0.8</v>
      </c>
    </row>
    <row r="100" spans="1:8">
      <c r="A100" s="81" t="s">
        <v>350</v>
      </c>
      <c r="B100" s="81" t="s">
        <v>367</v>
      </c>
      <c r="C100" s="81">
        <v>5098.1899999999996</v>
      </c>
      <c r="D100" s="81">
        <v>0.8</v>
      </c>
    </row>
    <row r="101" spans="1:8">
      <c r="A101" s="81" t="s">
        <v>351</v>
      </c>
      <c r="B101" s="81" t="s">
        <v>367</v>
      </c>
      <c r="C101" s="81">
        <v>3825.83</v>
      </c>
      <c r="D101" s="81">
        <v>0.8</v>
      </c>
    </row>
    <row r="103" spans="1:8">
      <c r="A103" s="77"/>
      <c r="B103" s="81" t="s">
        <v>118</v>
      </c>
      <c r="C103" s="81" t="s">
        <v>368</v>
      </c>
      <c r="D103" s="81" t="s">
        <v>369</v>
      </c>
      <c r="E103" s="81" t="s">
        <v>370</v>
      </c>
      <c r="F103" s="81" t="s">
        <v>371</v>
      </c>
      <c r="G103" s="81" t="s">
        <v>337</v>
      </c>
      <c r="H103" s="81" t="s">
        <v>338</v>
      </c>
    </row>
    <row r="104" spans="1:8">
      <c r="A104" s="81" t="s">
        <v>339</v>
      </c>
      <c r="B104" s="81" t="s">
        <v>340</v>
      </c>
      <c r="C104" s="81">
        <v>0.54</v>
      </c>
      <c r="D104" s="81">
        <v>622</v>
      </c>
      <c r="E104" s="81">
        <v>0.42</v>
      </c>
      <c r="F104" s="81">
        <v>484.87</v>
      </c>
      <c r="G104" s="81">
        <v>1</v>
      </c>
      <c r="H104" s="81" t="s">
        <v>341</v>
      </c>
    </row>
    <row r="105" spans="1:8">
      <c r="A105" s="81" t="s">
        <v>342</v>
      </c>
      <c r="B105" s="81" t="s">
        <v>340</v>
      </c>
      <c r="C105" s="81">
        <v>0.54</v>
      </c>
      <c r="D105" s="81">
        <v>622</v>
      </c>
      <c r="E105" s="81">
        <v>0.49</v>
      </c>
      <c r="F105" s="81">
        <v>566.97</v>
      </c>
      <c r="G105" s="81">
        <v>1</v>
      </c>
      <c r="H105" s="81" t="s">
        <v>341</v>
      </c>
    </row>
    <row r="106" spans="1:8">
      <c r="A106" s="81" t="s">
        <v>343</v>
      </c>
      <c r="B106" s="81" t="s">
        <v>340</v>
      </c>
      <c r="C106" s="81">
        <v>0.54</v>
      </c>
      <c r="D106" s="81">
        <v>622</v>
      </c>
      <c r="E106" s="81">
        <v>0.37</v>
      </c>
      <c r="F106" s="81">
        <v>423.72</v>
      </c>
      <c r="G106" s="81">
        <v>1</v>
      </c>
      <c r="H106" s="81" t="s">
        <v>341</v>
      </c>
    </row>
    <row r="107" spans="1:8">
      <c r="A107" s="81" t="s">
        <v>344</v>
      </c>
      <c r="B107" s="81" t="s">
        <v>340</v>
      </c>
      <c r="C107" s="81">
        <v>0.54</v>
      </c>
      <c r="D107" s="81">
        <v>622</v>
      </c>
      <c r="E107" s="81">
        <v>0.48</v>
      </c>
      <c r="F107" s="81">
        <v>552.4</v>
      </c>
      <c r="G107" s="81">
        <v>1</v>
      </c>
      <c r="H107" s="81" t="s">
        <v>341</v>
      </c>
    </row>
    <row r="108" spans="1:8">
      <c r="A108" s="81" t="s">
        <v>345</v>
      </c>
      <c r="B108" s="81" t="s">
        <v>340</v>
      </c>
      <c r="C108" s="81">
        <v>0.54</v>
      </c>
      <c r="D108" s="81">
        <v>622</v>
      </c>
      <c r="E108" s="81">
        <v>0.42</v>
      </c>
      <c r="F108" s="81">
        <v>491.82</v>
      </c>
      <c r="G108" s="81">
        <v>1</v>
      </c>
      <c r="H108" s="81" t="s">
        <v>341</v>
      </c>
    </row>
    <row r="110" spans="1:8">
      <c r="A110" s="77"/>
      <c r="B110" s="81" t="s">
        <v>118</v>
      </c>
      <c r="C110" s="81" t="s">
        <v>428</v>
      </c>
      <c r="D110" s="81" t="s">
        <v>429</v>
      </c>
      <c r="E110" s="81" t="s">
        <v>430</v>
      </c>
      <c r="F110" s="81" t="s">
        <v>431</v>
      </c>
    </row>
    <row r="111" spans="1:8">
      <c r="A111" s="81" t="s">
        <v>432</v>
      </c>
      <c r="B111" s="81" t="s">
        <v>433</v>
      </c>
      <c r="C111" s="81" t="s">
        <v>434</v>
      </c>
      <c r="D111" s="81">
        <v>0</v>
      </c>
      <c r="E111" s="81">
        <v>0</v>
      </c>
      <c r="F111" s="81">
        <v>1</v>
      </c>
    </row>
    <row r="113" spans="1:8">
      <c r="A113" s="77"/>
      <c r="B113" s="81" t="s">
        <v>118</v>
      </c>
      <c r="C113" s="81" t="s">
        <v>435</v>
      </c>
      <c r="D113" s="81" t="s">
        <v>436</v>
      </c>
      <c r="E113" s="81" t="s">
        <v>437</v>
      </c>
      <c r="F113" s="81" t="s">
        <v>438</v>
      </c>
      <c r="G113" s="81" t="s">
        <v>439</v>
      </c>
    </row>
    <row r="114" spans="1:8">
      <c r="A114" s="81" t="s">
        <v>440</v>
      </c>
      <c r="B114" s="81" t="s">
        <v>441</v>
      </c>
      <c r="C114" s="81">
        <v>0.15</v>
      </c>
      <c r="D114" s="81">
        <v>845000</v>
      </c>
      <c r="E114" s="81">
        <v>0.8</v>
      </c>
      <c r="F114" s="81">
        <v>4.51</v>
      </c>
      <c r="G114" s="81">
        <v>0.57999999999999996</v>
      </c>
    </row>
    <row r="116" spans="1:8">
      <c r="A116" s="77"/>
      <c r="B116" s="81" t="s">
        <v>442</v>
      </c>
      <c r="C116" s="81" t="s">
        <v>443</v>
      </c>
      <c r="D116" s="81" t="s">
        <v>444</v>
      </c>
      <c r="E116" s="81" t="s">
        <v>445</v>
      </c>
      <c r="F116" s="81" t="s">
        <v>446</v>
      </c>
      <c r="G116" s="81" t="s">
        <v>447</v>
      </c>
      <c r="H116" s="81" t="s">
        <v>448</v>
      </c>
    </row>
    <row r="117" spans="1:8">
      <c r="A117" s="81" t="s">
        <v>449</v>
      </c>
      <c r="B117" s="81">
        <v>5757.9925000000003</v>
      </c>
      <c r="C117" s="81">
        <v>9.1111000000000004</v>
      </c>
      <c r="D117" s="81">
        <v>21.049800000000001</v>
      </c>
      <c r="E117" s="81">
        <v>0</v>
      </c>
      <c r="F117" s="81">
        <v>1E-4</v>
      </c>
      <c r="G117" s="81">
        <v>21882.272099999998</v>
      </c>
      <c r="H117" s="81">
        <v>2373.8843000000002</v>
      </c>
    </row>
    <row r="118" spans="1:8">
      <c r="A118" s="81" t="s">
        <v>450</v>
      </c>
      <c r="B118" s="81">
        <v>4851.9736999999996</v>
      </c>
      <c r="C118" s="81">
        <v>7.8164999999999996</v>
      </c>
      <c r="D118" s="81">
        <v>18.490200000000002</v>
      </c>
      <c r="E118" s="81">
        <v>0</v>
      </c>
      <c r="F118" s="81">
        <v>1E-4</v>
      </c>
      <c r="G118" s="81">
        <v>19222.552500000002</v>
      </c>
      <c r="H118" s="81">
        <v>2013.9929999999999</v>
      </c>
    </row>
    <row r="119" spans="1:8">
      <c r="A119" s="81" t="s">
        <v>451</v>
      </c>
      <c r="B119" s="81">
        <v>5142.1063999999997</v>
      </c>
      <c r="C119" s="81">
        <v>8.5145999999999997</v>
      </c>
      <c r="D119" s="81">
        <v>20.844100000000001</v>
      </c>
      <c r="E119" s="81">
        <v>0</v>
      </c>
      <c r="F119" s="81">
        <v>1E-4</v>
      </c>
      <c r="G119" s="81">
        <v>21671.396700000001</v>
      </c>
      <c r="H119" s="81">
        <v>2157.0443</v>
      </c>
    </row>
    <row r="120" spans="1:8">
      <c r="A120" s="81" t="s">
        <v>452</v>
      </c>
      <c r="B120" s="81">
        <v>4334.3118000000004</v>
      </c>
      <c r="C120" s="81">
        <v>7.4020000000000001</v>
      </c>
      <c r="D120" s="81">
        <v>18.787400000000002</v>
      </c>
      <c r="E120" s="81">
        <v>0</v>
      </c>
      <c r="F120" s="81">
        <v>1E-4</v>
      </c>
      <c r="G120" s="81">
        <v>19534.710899999998</v>
      </c>
      <c r="H120" s="81">
        <v>1840.2555</v>
      </c>
    </row>
    <row r="121" spans="1:8">
      <c r="A121" s="81" t="s">
        <v>288</v>
      </c>
      <c r="B121" s="81">
        <v>4496.3647000000001</v>
      </c>
      <c r="C121" s="81">
        <v>7.7782999999999998</v>
      </c>
      <c r="D121" s="81">
        <v>20.029</v>
      </c>
      <c r="E121" s="81">
        <v>0</v>
      </c>
      <c r="F121" s="81">
        <v>1E-4</v>
      </c>
      <c r="G121" s="81">
        <v>20826.3773</v>
      </c>
      <c r="H121" s="81">
        <v>1918.8312000000001</v>
      </c>
    </row>
    <row r="122" spans="1:8">
      <c r="A122" s="81" t="s">
        <v>453</v>
      </c>
      <c r="B122" s="81">
        <v>4665.8814000000002</v>
      </c>
      <c r="C122" s="81">
        <v>8.1382999999999992</v>
      </c>
      <c r="D122" s="81">
        <v>21.145</v>
      </c>
      <c r="E122" s="81">
        <v>0</v>
      </c>
      <c r="F122" s="81">
        <v>1E-4</v>
      </c>
      <c r="G122" s="81">
        <v>21987.184399999998</v>
      </c>
      <c r="H122" s="81">
        <v>1997.712</v>
      </c>
    </row>
    <row r="123" spans="1:8">
      <c r="A123" s="81" t="s">
        <v>454</v>
      </c>
      <c r="B123" s="81">
        <v>5000.0691999999999</v>
      </c>
      <c r="C123" s="81">
        <v>8.7296999999999993</v>
      </c>
      <c r="D123" s="81">
        <v>22.7058</v>
      </c>
      <c r="E123" s="81">
        <v>0</v>
      </c>
      <c r="F123" s="81">
        <v>1E-4</v>
      </c>
      <c r="G123" s="81">
        <v>23610.208999999999</v>
      </c>
      <c r="H123" s="81">
        <v>2141.6351</v>
      </c>
    </row>
    <row r="124" spans="1:8">
      <c r="A124" s="81" t="s">
        <v>455</v>
      </c>
      <c r="B124" s="81">
        <v>5334.2669999999998</v>
      </c>
      <c r="C124" s="81">
        <v>9.3155000000000001</v>
      </c>
      <c r="D124" s="81">
        <v>24.235700000000001</v>
      </c>
      <c r="E124" s="81">
        <v>0</v>
      </c>
      <c r="F124" s="81">
        <v>1E-4</v>
      </c>
      <c r="G124" s="81">
        <v>25201.0779</v>
      </c>
      <c r="H124" s="81">
        <v>2285.0018</v>
      </c>
    </row>
    <row r="125" spans="1:8">
      <c r="A125" s="81" t="s">
        <v>456</v>
      </c>
      <c r="B125" s="81">
        <v>4486.5420000000004</v>
      </c>
      <c r="C125" s="81">
        <v>7.8193999999999999</v>
      </c>
      <c r="D125" s="81">
        <v>20.299600000000002</v>
      </c>
      <c r="E125" s="81">
        <v>0</v>
      </c>
      <c r="F125" s="81">
        <v>1E-4</v>
      </c>
      <c r="G125" s="81">
        <v>21108.118299999998</v>
      </c>
      <c r="H125" s="81">
        <v>1920.3361</v>
      </c>
    </row>
    <row r="126" spans="1:8">
      <c r="A126" s="81" t="s">
        <v>457</v>
      </c>
      <c r="B126" s="81">
        <v>4535.2749999999996</v>
      </c>
      <c r="C126" s="81">
        <v>7.8108000000000004</v>
      </c>
      <c r="D126" s="81">
        <v>20.0136</v>
      </c>
      <c r="E126" s="81">
        <v>0</v>
      </c>
      <c r="F126" s="81">
        <v>1E-4</v>
      </c>
      <c r="G126" s="81">
        <v>20810.097600000001</v>
      </c>
      <c r="H126" s="81">
        <v>1932.0153</v>
      </c>
    </row>
    <row r="127" spans="1:8">
      <c r="A127" s="81" t="s">
        <v>458</v>
      </c>
      <c r="B127" s="81">
        <v>4885.1661000000004</v>
      </c>
      <c r="C127" s="81">
        <v>8.0858000000000008</v>
      </c>
      <c r="D127" s="81">
        <v>19.784700000000001</v>
      </c>
      <c r="E127" s="81">
        <v>0</v>
      </c>
      <c r="F127" s="81">
        <v>1E-4</v>
      </c>
      <c r="G127" s="81">
        <v>20570.0141</v>
      </c>
      <c r="H127" s="81">
        <v>2048.9391000000001</v>
      </c>
    </row>
    <row r="128" spans="1:8">
      <c r="A128" s="81" t="s">
        <v>459</v>
      </c>
      <c r="B128" s="81">
        <v>5657.4335000000001</v>
      </c>
      <c r="C128" s="81">
        <v>8.9573</v>
      </c>
      <c r="D128" s="81">
        <v>20.710599999999999</v>
      </c>
      <c r="E128" s="81">
        <v>0</v>
      </c>
      <c r="F128" s="81">
        <v>1E-4</v>
      </c>
      <c r="G128" s="81">
        <v>21529.760999999999</v>
      </c>
      <c r="H128" s="81">
        <v>2332.9423000000002</v>
      </c>
    </row>
    <row r="129" spans="1:19">
      <c r="A129" s="81"/>
      <c r="B129" s="81"/>
      <c r="C129" s="81"/>
      <c r="D129" s="81"/>
      <c r="E129" s="81"/>
      <c r="F129" s="81"/>
      <c r="G129" s="81"/>
      <c r="H129" s="81"/>
    </row>
    <row r="130" spans="1:19">
      <c r="A130" s="81" t="s">
        <v>460</v>
      </c>
      <c r="B130" s="81">
        <v>59147.383199999997</v>
      </c>
      <c r="C130" s="81">
        <v>99.479299999999995</v>
      </c>
      <c r="D130" s="81">
        <v>248.09540000000001</v>
      </c>
      <c r="E130" s="81">
        <v>0</v>
      </c>
      <c r="F130" s="81">
        <v>1E-3</v>
      </c>
      <c r="G130" s="81">
        <v>257953.77189999999</v>
      </c>
      <c r="H130" s="81">
        <v>24962.589899999999</v>
      </c>
    </row>
    <row r="131" spans="1:19">
      <c r="A131" s="81" t="s">
        <v>461</v>
      </c>
      <c r="B131" s="81">
        <v>4334.3118000000004</v>
      </c>
      <c r="C131" s="81">
        <v>7.4020000000000001</v>
      </c>
      <c r="D131" s="81">
        <v>18.490200000000002</v>
      </c>
      <c r="E131" s="81">
        <v>0</v>
      </c>
      <c r="F131" s="81">
        <v>1E-4</v>
      </c>
      <c r="G131" s="81">
        <v>19222.552500000002</v>
      </c>
      <c r="H131" s="81">
        <v>1840.2555</v>
      </c>
    </row>
    <row r="132" spans="1:19">
      <c r="A132" s="81" t="s">
        <v>462</v>
      </c>
      <c r="B132" s="81">
        <v>5757.9925000000003</v>
      </c>
      <c r="C132" s="81">
        <v>9.3155000000000001</v>
      </c>
      <c r="D132" s="81">
        <v>24.235700000000001</v>
      </c>
      <c r="E132" s="81">
        <v>0</v>
      </c>
      <c r="F132" s="81">
        <v>1E-4</v>
      </c>
      <c r="G132" s="81">
        <v>25201.0779</v>
      </c>
      <c r="H132" s="81">
        <v>2373.8843000000002</v>
      </c>
    </row>
    <row r="134" spans="1:19">
      <c r="A134" s="77"/>
      <c r="B134" s="81" t="s">
        <v>463</v>
      </c>
      <c r="C134" s="81" t="s">
        <v>464</v>
      </c>
      <c r="D134" s="81" t="s">
        <v>465</v>
      </c>
      <c r="E134" s="81" t="s">
        <v>466</v>
      </c>
      <c r="F134" s="81" t="s">
        <v>467</v>
      </c>
      <c r="G134" s="81" t="s">
        <v>468</v>
      </c>
      <c r="H134" s="81" t="s">
        <v>469</v>
      </c>
      <c r="I134" s="81" t="s">
        <v>470</v>
      </c>
      <c r="J134" s="81" t="s">
        <v>471</v>
      </c>
      <c r="K134" s="81" t="s">
        <v>472</v>
      </c>
      <c r="L134" s="81" t="s">
        <v>473</v>
      </c>
      <c r="M134" s="81" t="s">
        <v>474</v>
      </c>
      <c r="N134" s="81" t="s">
        <v>475</v>
      </c>
      <c r="O134" s="81" t="s">
        <v>476</v>
      </c>
      <c r="P134" s="81" t="s">
        <v>477</v>
      </c>
      <c r="Q134" s="81" t="s">
        <v>478</v>
      </c>
      <c r="R134" s="81" t="s">
        <v>479</v>
      </c>
      <c r="S134" s="81" t="s">
        <v>480</v>
      </c>
    </row>
    <row r="135" spans="1:19">
      <c r="A135" s="81" t="s">
        <v>449</v>
      </c>
      <c r="B135" s="82">
        <v>17348500000</v>
      </c>
      <c r="C135" s="81">
        <v>12696.45</v>
      </c>
      <c r="D135" s="81" t="s">
        <v>555</v>
      </c>
      <c r="E135" s="81">
        <v>4950.0479999999998</v>
      </c>
      <c r="F135" s="81">
        <v>3712.5360000000001</v>
      </c>
      <c r="G135" s="81">
        <v>2519.7759999999998</v>
      </c>
      <c r="H135" s="81">
        <v>0</v>
      </c>
      <c r="I135" s="81">
        <v>0</v>
      </c>
      <c r="J135" s="81">
        <v>1514.0889999999999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1">
        <v>0</v>
      </c>
      <c r="S135" s="81">
        <v>0</v>
      </c>
    </row>
    <row r="136" spans="1:19">
      <c r="A136" s="81" t="s">
        <v>450</v>
      </c>
      <c r="B136" s="82">
        <v>15239900000</v>
      </c>
      <c r="C136" s="81">
        <v>11483.460999999999</v>
      </c>
      <c r="D136" s="81" t="s">
        <v>663</v>
      </c>
      <c r="E136" s="81">
        <v>4950.0479999999998</v>
      </c>
      <c r="F136" s="81">
        <v>3712.5360000000001</v>
      </c>
      <c r="G136" s="81">
        <v>2519.7759999999998</v>
      </c>
      <c r="H136" s="81">
        <v>0</v>
      </c>
      <c r="I136" s="81">
        <v>301.101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81">
        <v>0</v>
      </c>
      <c r="S136" s="81">
        <v>0</v>
      </c>
    </row>
    <row r="137" spans="1:19">
      <c r="A137" s="81" t="s">
        <v>451</v>
      </c>
      <c r="B137" s="82">
        <v>17181300000</v>
      </c>
      <c r="C137" s="81">
        <v>12140.019</v>
      </c>
      <c r="D137" s="81" t="s">
        <v>594</v>
      </c>
      <c r="E137" s="81">
        <v>4950.0479999999998</v>
      </c>
      <c r="F137" s="81">
        <v>3712.5360000000001</v>
      </c>
      <c r="G137" s="81">
        <v>2519.7759999999998</v>
      </c>
      <c r="H137" s="81">
        <v>0</v>
      </c>
      <c r="I137" s="81">
        <v>957.65899999999999</v>
      </c>
      <c r="J137" s="81">
        <v>0</v>
      </c>
      <c r="K137" s="81">
        <v>0</v>
      </c>
      <c r="L137" s="81">
        <v>0</v>
      </c>
      <c r="M137" s="81">
        <v>0</v>
      </c>
      <c r="N137" s="81">
        <v>0</v>
      </c>
      <c r="O137" s="81">
        <v>0</v>
      </c>
      <c r="P137" s="81">
        <v>0</v>
      </c>
      <c r="Q137" s="81">
        <v>0</v>
      </c>
      <c r="R137" s="81">
        <v>0</v>
      </c>
      <c r="S137" s="81">
        <v>0</v>
      </c>
    </row>
    <row r="138" spans="1:19">
      <c r="A138" s="81" t="s">
        <v>452</v>
      </c>
      <c r="B138" s="82">
        <v>15487400000</v>
      </c>
      <c r="C138" s="81">
        <v>13401.791999999999</v>
      </c>
      <c r="D138" s="81" t="s">
        <v>595</v>
      </c>
      <c r="E138" s="81">
        <v>4950.0479999999998</v>
      </c>
      <c r="F138" s="81">
        <v>3712.5360000000001</v>
      </c>
      <c r="G138" s="81">
        <v>2519.7759999999998</v>
      </c>
      <c r="H138" s="81">
        <v>0</v>
      </c>
      <c r="I138" s="81">
        <v>2219.431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1">
        <v>0</v>
      </c>
      <c r="S138" s="81">
        <v>0</v>
      </c>
    </row>
    <row r="139" spans="1:19">
      <c r="A139" s="81" t="s">
        <v>288</v>
      </c>
      <c r="B139" s="82">
        <v>16511400000</v>
      </c>
      <c r="C139" s="81">
        <v>14348.5</v>
      </c>
      <c r="D139" s="81" t="s">
        <v>596</v>
      </c>
      <c r="E139" s="81">
        <v>4950.0479999999998</v>
      </c>
      <c r="F139" s="81">
        <v>3712.5360000000001</v>
      </c>
      <c r="G139" s="81">
        <v>2519.7759999999998</v>
      </c>
      <c r="H139" s="81">
        <v>0</v>
      </c>
      <c r="I139" s="81">
        <v>3166.1390000000001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1">
        <v>0</v>
      </c>
      <c r="S139" s="81">
        <v>0</v>
      </c>
    </row>
    <row r="140" spans="1:19">
      <c r="A140" s="81" t="s">
        <v>453</v>
      </c>
      <c r="B140" s="82">
        <v>17431700000</v>
      </c>
      <c r="C140" s="81">
        <v>15455.196</v>
      </c>
      <c r="D140" s="81" t="s">
        <v>597</v>
      </c>
      <c r="E140" s="81">
        <v>4950.0479999999998</v>
      </c>
      <c r="F140" s="81">
        <v>3712.5360000000001</v>
      </c>
      <c r="G140" s="81">
        <v>2519.7759999999998</v>
      </c>
      <c r="H140" s="81">
        <v>0</v>
      </c>
      <c r="I140" s="81">
        <v>4272.8360000000002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v>0</v>
      </c>
    </row>
    <row r="141" spans="1:19">
      <c r="A141" s="81" t="s">
        <v>454</v>
      </c>
      <c r="B141" s="82">
        <v>18718500000</v>
      </c>
      <c r="C141" s="81">
        <v>16631.167000000001</v>
      </c>
      <c r="D141" s="81" t="s">
        <v>598</v>
      </c>
      <c r="E141" s="81">
        <v>4950.0479999999998</v>
      </c>
      <c r="F141" s="81">
        <v>3712.5360000000001</v>
      </c>
      <c r="G141" s="81">
        <v>2519.7759999999998</v>
      </c>
      <c r="H141" s="81">
        <v>0</v>
      </c>
      <c r="I141" s="81">
        <v>5448.8069999999998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1">
        <v>0</v>
      </c>
      <c r="S141" s="81">
        <v>0</v>
      </c>
    </row>
    <row r="142" spans="1:19">
      <c r="A142" s="81" t="s">
        <v>455</v>
      </c>
      <c r="B142" s="82">
        <v>19979700000</v>
      </c>
      <c r="C142" s="81">
        <v>16823.425999999999</v>
      </c>
      <c r="D142" s="81" t="s">
        <v>599</v>
      </c>
      <c r="E142" s="81">
        <v>4950.0479999999998</v>
      </c>
      <c r="F142" s="81">
        <v>3712.5360000000001</v>
      </c>
      <c r="G142" s="81">
        <v>2519.7759999999998</v>
      </c>
      <c r="H142" s="81">
        <v>0</v>
      </c>
      <c r="I142" s="81">
        <v>5641.0659999999998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</row>
    <row r="143" spans="1:19">
      <c r="A143" s="81" t="s">
        <v>456</v>
      </c>
      <c r="B143" s="82">
        <v>16734800000</v>
      </c>
      <c r="C143" s="81">
        <v>15027.236000000001</v>
      </c>
      <c r="D143" s="81" t="s">
        <v>600</v>
      </c>
      <c r="E143" s="81">
        <v>4950.0479999999998</v>
      </c>
      <c r="F143" s="81">
        <v>3712.5360000000001</v>
      </c>
      <c r="G143" s="81">
        <v>2519.7759999999998</v>
      </c>
      <c r="H143" s="81">
        <v>0</v>
      </c>
      <c r="I143" s="81">
        <v>3844.875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1">
        <v>0</v>
      </c>
      <c r="S143" s="81">
        <v>0</v>
      </c>
    </row>
    <row r="144" spans="1:19">
      <c r="A144" s="81" t="s">
        <v>457</v>
      </c>
      <c r="B144" s="82">
        <v>16498500000</v>
      </c>
      <c r="C144" s="81">
        <v>14014.535</v>
      </c>
      <c r="D144" s="81" t="s">
        <v>664</v>
      </c>
      <c r="E144" s="81">
        <v>4950.0479999999998</v>
      </c>
      <c r="F144" s="81">
        <v>3712.5360000000001</v>
      </c>
      <c r="G144" s="81">
        <v>2519.7759999999998</v>
      </c>
      <c r="H144" s="81">
        <v>0</v>
      </c>
      <c r="I144" s="81">
        <v>2832.174</v>
      </c>
      <c r="J144" s="81">
        <v>0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1">
        <v>0</v>
      </c>
      <c r="S144" s="81">
        <v>0</v>
      </c>
    </row>
    <row r="145" spans="1:19">
      <c r="A145" s="81" t="s">
        <v>458</v>
      </c>
      <c r="B145" s="82">
        <v>16308200000</v>
      </c>
      <c r="C145" s="81">
        <v>12791.576999999999</v>
      </c>
      <c r="D145" s="81" t="s">
        <v>601</v>
      </c>
      <c r="E145" s="81">
        <v>4950.0479999999998</v>
      </c>
      <c r="F145" s="81">
        <v>3712.5360000000001</v>
      </c>
      <c r="G145" s="81">
        <v>2519.7759999999998</v>
      </c>
      <c r="H145" s="81">
        <v>0</v>
      </c>
      <c r="I145" s="81">
        <v>95.126999999999995</v>
      </c>
      <c r="J145" s="81">
        <v>1514.0889999999999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</row>
    <row r="146" spans="1:19">
      <c r="A146" s="81" t="s">
        <v>459</v>
      </c>
      <c r="B146" s="82">
        <v>17069100000</v>
      </c>
      <c r="C146" s="81">
        <v>12696.45</v>
      </c>
      <c r="D146" s="81" t="s">
        <v>565</v>
      </c>
      <c r="E146" s="81">
        <v>4950.0479999999998</v>
      </c>
      <c r="F146" s="81">
        <v>3712.5360000000001</v>
      </c>
      <c r="G146" s="81">
        <v>2519.7759999999998</v>
      </c>
      <c r="H146" s="81">
        <v>0</v>
      </c>
      <c r="I146" s="81">
        <v>0</v>
      </c>
      <c r="J146" s="81">
        <v>1514.0889999999999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1">
        <v>0</v>
      </c>
      <c r="S146" s="81">
        <v>0</v>
      </c>
    </row>
    <row r="147" spans="1:19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</row>
    <row r="148" spans="1:19">
      <c r="A148" s="81" t="s">
        <v>460</v>
      </c>
      <c r="B148" s="82">
        <v>204509000000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81">
        <v>0</v>
      </c>
      <c r="S148" s="81">
        <v>0</v>
      </c>
    </row>
    <row r="149" spans="1:19">
      <c r="A149" s="81" t="s">
        <v>461</v>
      </c>
      <c r="B149" s="82">
        <v>15239900000</v>
      </c>
      <c r="C149" s="81">
        <v>11483.460999999999</v>
      </c>
      <c r="D149" s="81"/>
      <c r="E149" s="81">
        <v>4950.0479999999998</v>
      </c>
      <c r="F149" s="81">
        <v>3712.5360000000001</v>
      </c>
      <c r="G149" s="81">
        <v>2519.7759999999998</v>
      </c>
      <c r="H149" s="81">
        <v>0</v>
      </c>
      <c r="I149" s="81">
        <v>0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81">
        <v>0</v>
      </c>
      <c r="S149" s="81">
        <v>0</v>
      </c>
    </row>
    <row r="150" spans="1:19">
      <c r="A150" s="81" t="s">
        <v>462</v>
      </c>
      <c r="B150" s="82">
        <v>19979700000</v>
      </c>
      <c r="C150" s="81">
        <v>16823.425999999999</v>
      </c>
      <c r="D150" s="81"/>
      <c r="E150" s="81">
        <v>4950.0479999999998</v>
      </c>
      <c r="F150" s="81">
        <v>3712.5360000000001</v>
      </c>
      <c r="G150" s="81">
        <v>2519.7759999999998</v>
      </c>
      <c r="H150" s="81">
        <v>0</v>
      </c>
      <c r="I150" s="81">
        <v>5641.0659999999998</v>
      </c>
      <c r="J150" s="81">
        <v>1514.0889999999999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1">
        <v>0</v>
      </c>
      <c r="S150" s="81">
        <v>0</v>
      </c>
    </row>
    <row r="152" spans="1:19">
      <c r="A152" s="77"/>
      <c r="B152" s="81" t="s">
        <v>493</v>
      </c>
      <c r="C152" s="81" t="s">
        <v>494</v>
      </c>
      <c r="D152" s="81" t="s">
        <v>495</v>
      </c>
      <c r="E152" s="81" t="s">
        <v>251</v>
      </c>
    </row>
    <row r="153" spans="1:19">
      <c r="A153" s="81" t="s">
        <v>496</v>
      </c>
      <c r="B153" s="81">
        <v>4284.63</v>
      </c>
      <c r="C153" s="81">
        <v>671.79</v>
      </c>
      <c r="D153" s="81">
        <v>0</v>
      </c>
      <c r="E153" s="81">
        <v>4956.42</v>
      </c>
    </row>
    <row r="154" spans="1:19">
      <c r="A154" s="81" t="s">
        <v>497</v>
      </c>
      <c r="B154" s="81">
        <v>8.3800000000000008</v>
      </c>
      <c r="C154" s="81">
        <v>1.31</v>
      </c>
      <c r="D154" s="81">
        <v>0</v>
      </c>
      <c r="E154" s="81">
        <v>9.6999999999999993</v>
      </c>
    </row>
    <row r="155" spans="1:19">
      <c r="A155" s="81" t="s">
        <v>498</v>
      </c>
      <c r="B155" s="81">
        <v>8.3800000000000008</v>
      </c>
      <c r="C155" s="81">
        <v>1.31</v>
      </c>
      <c r="D155" s="81">
        <v>0</v>
      </c>
      <c r="E155" s="81">
        <v>9.6999999999999993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55"/>
  <sheetViews>
    <sheetView workbookViewId="0"/>
  </sheetViews>
  <sheetFormatPr defaultRowHeight="10.5"/>
  <cols>
    <col min="1" max="1" width="43.16406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352</v>
      </c>
      <c r="C1" s="81" t="s">
        <v>353</v>
      </c>
      <c r="D1" s="81" t="s">
        <v>354</v>
      </c>
    </row>
    <row r="2" spans="1:7">
      <c r="A2" s="81" t="s">
        <v>298</v>
      </c>
      <c r="B2" s="81">
        <v>404.63</v>
      </c>
      <c r="C2" s="81">
        <v>791.59</v>
      </c>
      <c r="D2" s="81">
        <v>791.59</v>
      </c>
    </row>
    <row r="3" spans="1:7">
      <c r="A3" s="81" t="s">
        <v>299</v>
      </c>
      <c r="B3" s="81">
        <v>404.63</v>
      </c>
      <c r="C3" s="81">
        <v>791.59</v>
      </c>
      <c r="D3" s="81">
        <v>791.59</v>
      </c>
    </row>
    <row r="4" spans="1:7">
      <c r="A4" s="81" t="s">
        <v>300</v>
      </c>
      <c r="B4" s="81">
        <v>935.45</v>
      </c>
      <c r="C4" s="81">
        <v>1830.07</v>
      </c>
      <c r="D4" s="81">
        <v>1830.07</v>
      </c>
    </row>
    <row r="5" spans="1:7">
      <c r="A5" s="81" t="s">
        <v>301</v>
      </c>
      <c r="B5" s="81">
        <v>935.45</v>
      </c>
      <c r="C5" s="81">
        <v>1830.07</v>
      </c>
      <c r="D5" s="81">
        <v>1830.07</v>
      </c>
    </row>
    <row r="7" spans="1:7">
      <c r="A7" s="77"/>
      <c r="B7" s="81" t="s">
        <v>355</v>
      </c>
    </row>
    <row r="8" spans="1:7">
      <c r="A8" s="81" t="s">
        <v>302</v>
      </c>
      <c r="B8" s="81">
        <v>511.16</v>
      </c>
    </row>
    <row r="9" spans="1:7">
      <c r="A9" s="81" t="s">
        <v>303</v>
      </c>
      <c r="B9" s="81">
        <v>511.16</v>
      </c>
    </row>
    <row r="10" spans="1:7">
      <c r="A10" s="81" t="s">
        <v>356</v>
      </c>
      <c r="B10" s="81">
        <v>0</v>
      </c>
    </row>
    <row r="12" spans="1:7">
      <c r="A12" s="77"/>
      <c r="B12" s="81" t="s">
        <v>373</v>
      </c>
      <c r="C12" s="81" t="s">
        <v>374</v>
      </c>
      <c r="D12" s="81" t="s">
        <v>375</v>
      </c>
      <c r="E12" s="81" t="s">
        <v>376</v>
      </c>
      <c r="F12" s="81" t="s">
        <v>377</v>
      </c>
      <c r="G12" s="81" t="s">
        <v>378</v>
      </c>
    </row>
    <row r="13" spans="1:7">
      <c r="A13" s="81" t="s">
        <v>73</v>
      </c>
      <c r="B13" s="81">
        <v>0</v>
      </c>
      <c r="C13" s="81">
        <v>181.86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14.38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56.69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23.77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65.790000000000006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49.86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12.27</v>
      </c>
      <c r="D24" s="81">
        <v>0</v>
      </c>
      <c r="E24" s="81">
        <v>0</v>
      </c>
      <c r="F24" s="81">
        <v>0</v>
      </c>
      <c r="G24" s="81">
        <v>17.649999999999999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210.49</v>
      </c>
      <c r="C28" s="81">
        <v>194.14</v>
      </c>
      <c r="D28" s="81">
        <v>0</v>
      </c>
      <c r="E28" s="81">
        <v>0</v>
      </c>
      <c r="F28" s="81">
        <v>0</v>
      </c>
      <c r="G28" s="81">
        <v>17.649999999999999</v>
      </c>
    </row>
    <row r="30" spans="1:10">
      <c r="A30" s="77"/>
      <c r="B30" s="81" t="s">
        <v>355</v>
      </c>
      <c r="C30" s="81" t="s">
        <v>2</v>
      </c>
      <c r="D30" s="81" t="s">
        <v>379</v>
      </c>
      <c r="E30" s="81" t="s">
        <v>380</v>
      </c>
      <c r="F30" s="81" t="s">
        <v>381</v>
      </c>
      <c r="G30" s="81" t="s">
        <v>382</v>
      </c>
      <c r="H30" s="81" t="s">
        <v>383</v>
      </c>
      <c r="I30" s="81" t="s">
        <v>384</v>
      </c>
      <c r="J30" s="81" t="s">
        <v>385</v>
      </c>
    </row>
    <row r="31" spans="1:10">
      <c r="A31" s="81" t="s">
        <v>386</v>
      </c>
      <c r="B31" s="81">
        <v>149.66</v>
      </c>
      <c r="C31" s="81" t="s">
        <v>3</v>
      </c>
      <c r="D31" s="81">
        <v>456.46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8.07</v>
      </c>
    </row>
    <row r="32" spans="1:10">
      <c r="A32" s="81" t="s">
        <v>387</v>
      </c>
      <c r="B32" s="81">
        <v>113.45</v>
      </c>
      <c r="C32" s="81" t="s">
        <v>3</v>
      </c>
      <c r="D32" s="81">
        <v>346.02</v>
      </c>
      <c r="E32" s="81">
        <v>1</v>
      </c>
      <c r="F32" s="81">
        <v>84.45</v>
      </c>
      <c r="G32" s="81">
        <v>20.64</v>
      </c>
      <c r="H32" s="81">
        <v>10.76</v>
      </c>
      <c r="I32" s="81">
        <v>18.59</v>
      </c>
      <c r="J32" s="81">
        <v>8.07</v>
      </c>
    </row>
    <row r="33" spans="1:10">
      <c r="A33" s="81" t="s">
        <v>388</v>
      </c>
      <c r="B33" s="81">
        <v>67.3</v>
      </c>
      <c r="C33" s="81" t="s">
        <v>3</v>
      </c>
      <c r="D33" s="81">
        <v>205.26</v>
      </c>
      <c r="E33" s="81">
        <v>1</v>
      </c>
      <c r="F33" s="81">
        <v>56.3</v>
      </c>
      <c r="G33" s="81">
        <v>11.16</v>
      </c>
      <c r="H33" s="81">
        <v>10.76</v>
      </c>
      <c r="I33" s="81">
        <v>18.59</v>
      </c>
      <c r="J33" s="81">
        <v>8.07</v>
      </c>
    </row>
    <row r="34" spans="1:10">
      <c r="A34" s="81" t="s">
        <v>389</v>
      </c>
      <c r="B34" s="81">
        <v>113.45</v>
      </c>
      <c r="C34" s="81" t="s">
        <v>3</v>
      </c>
      <c r="D34" s="81">
        <v>346.02</v>
      </c>
      <c r="E34" s="81">
        <v>1</v>
      </c>
      <c r="F34" s="81">
        <v>84.45</v>
      </c>
      <c r="G34" s="81">
        <v>16.73</v>
      </c>
      <c r="H34" s="81">
        <v>10.76</v>
      </c>
      <c r="I34" s="81">
        <v>18.59</v>
      </c>
      <c r="J34" s="81">
        <v>8.07</v>
      </c>
    </row>
    <row r="35" spans="1:10">
      <c r="A35" s="81" t="s">
        <v>390</v>
      </c>
      <c r="B35" s="81">
        <v>67.3</v>
      </c>
      <c r="C35" s="81" t="s">
        <v>3</v>
      </c>
      <c r="D35" s="81">
        <v>205.26</v>
      </c>
      <c r="E35" s="81">
        <v>1</v>
      </c>
      <c r="F35" s="81">
        <v>56.3</v>
      </c>
      <c r="G35" s="81">
        <v>11.16</v>
      </c>
      <c r="H35" s="81">
        <v>10.76</v>
      </c>
      <c r="I35" s="81">
        <v>18.59</v>
      </c>
      <c r="J35" s="81">
        <v>8.07</v>
      </c>
    </row>
    <row r="36" spans="1:10">
      <c r="A36" s="81" t="s">
        <v>391</v>
      </c>
      <c r="B36" s="81">
        <v>567.98</v>
      </c>
      <c r="C36" s="81" t="s">
        <v>67</v>
      </c>
      <c r="D36" s="81">
        <v>720.19</v>
      </c>
      <c r="E36" s="81">
        <v>1</v>
      </c>
      <c r="F36" s="81">
        <v>0</v>
      </c>
      <c r="G36" s="81">
        <v>0</v>
      </c>
      <c r="H36" s="81">
        <v>0</v>
      </c>
      <c r="I36" s="81"/>
      <c r="J36" s="81">
        <v>0</v>
      </c>
    </row>
    <row r="37" spans="1:10">
      <c r="A37" s="81" t="s">
        <v>251</v>
      </c>
      <c r="B37" s="81">
        <v>1079.1300000000001</v>
      </c>
      <c r="C37" s="81"/>
      <c r="D37" s="81">
        <v>2279.2199999999998</v>
      </c>
      <c r="E37" s="81"/>
      <c r="F37" s="81">
        <v>281.51</v>
      </c>
      <c r="G37" s="81">
        <v>59.68</v>
      </c>
      <c r="H37" s="81">
        <v>5.0967000000000002</v>
      </c>
      <c r="I37" s="81">
        <v>39.24</v>
      </c>
      <c r="J37" s="81">
        <v>3.8224999999999998</v>
      </c>
    </row>
    <row r="38" spans="1:10">
      <c r="A38" s="81" t="s">
        <v>392</v>
      </c>
      <c r="B38" s="81">
        <v>511.16</v>
      </c>
      <c r="C38" s="81"/>
      <c r="D38" s="81">
        <v>1559.03</v>
      </c>
      <c r="E38" s="81"/>
      <c r="F38" s="81">
        <v>281.51</v>
      </c>
      <c r="G38" s="81">
        <v>59.68</v>
      </c>
      <c r="H38" s="81">
        <v>10.76</v>
      </c>
      <c r="I38" s="81">
        <v>18.59</v>
      </c>
      <c r="J38" s="81">
        <v>8.07</v>
      </c>
    </row>
    <row r="39" spans="1:10">
      <c r="A39" s="81" t="s">
        <v>393</v>
      </c>
      <c r="B39" s="81">
        <v>567.98</v>
      </c>
      <c r="C39" s="81"/>
      <c r="D39" s="81">
        <v>720.19</v>
      </c>
      <c r="E39" s="81"/>
      <c r="F39" s="81">
        <v>0</v>
      </c>
      <c r="G39" s="81">
        <v>0</v>
      </c>
      <c r="H39" s="81">
        <v>0</v>
      </c>
      <c r="I39" s="81"/>
      <c r="J39" s="81">
        <v>0</v>
      </c>
    </row>
    <row r="41" spans="1:10">
      <c r="A41" s="77"/>
      <c r="B41" s="81" t="s">
        <v>52</v>
      </c>
      <c r="C41" s="81" t="s">
        <v>304</v>
      </c>
      <c r="D41" s="81" t="s">
        <v>357</v>
      </c>
      <c r="E41" s="81" t="s">
        <v>358</v>
      </c>
      <c r="F41" s="81" t="s">
        <v>359</v>
      </c>
      <c r="G41" s="81" t="s">
        <v>360</v>
      </c>
      <c r="H41" s="81" t="s">
        <v>361</v>
      </c>
      <c r="I41" s="81" t="s">
        <v>305</v>
      </c>
    </row>
    <row r="42" spans="1:10">
      <c r="A42" s="81" t="s">
        <v>306</v>
      </c>
      <c r="B42" s="81" t="s">
        <v>307</v>
      </c>
      <c r="C42" s="81">
        <v>0.3</v>
      </c>
      <c r="D42" s="81">
        <v>1.8620000000000001</v>
      </c>
      <c r="E42" s="81">
        <v>3.4</v>
      </c>
      <c r="F42" s="81">
        <v>149.66</v>
      </c>
      <c r="G42" s="81">
        <v>270</v>
      </c>
      <c r="H42" s="81">
        <v>180</v>
      </c>
      <c r="I42" s="81"/>
    </row>
    <row r="43" spans="1:10">
      <c r="A43" s="81" t="s">
        <v>308</v>
      </c>
      <c r="B43" s="81" t="s">
        <v>309</v>
      </c>
      <c r="C43" s="81">
        <v>0.08</v>
      </c>
      <c r="D43" s="81">
        <v>0.59099999999999997</v>
      </c>
      <c r="E43" s="81">
        <v>0.65</v>
      </c>
      <c r="F43" s="81">
        <v>84.45</v>
      </c>
      <c r="G43" s="81">
        <v>180</v>
      </c>
      <c r="H43" s="81">
        <v>90</v>
      </c>
      <c r="I43" s="81" t="s">
        <v>310</v>
      </c>
    </row>
    <row r="44" spans="1:10">
      <c r="A44" s="81" t="s">
        <v>311</v>
      </c>
      <c r="B44" s="81" t="s">
        <v>307</v>
      </c>
      <c r="C44" s="81">
        <v>0.3</v>
      </c>
      <c r="D44" s="81">
        <v>1.8620000000000001</v>
      </c>
      <c r="E44" s="81">
        <v>3.4</v>
      </c>
      <c r="F44" s="81">
        <v>113.45</v>
      </c>
      <c r="G44" s="81">
        <v>135</v>
      </c>
      <c r="H44" s="81">
        <v>180</v>
      </c>
      <c r="I44" s="81"/>
    </row>
    <row r="45" spans="1:10">
      <c r="A45" s="81" t="s">
        <v>312</v>
      </c>
      <c r="B45" s="81" t="s">
        <v>309</v>
      </c>
      <c r="C45" s="81">
        <v>0.08</v>
      </c>
      <c r="D45" s="81">
        <v>0.59099999999999997</v>
      </c>
      <c r="E45" s="81">
        <v>0.65</v>
      </c>
      <c r="F45" s="81">
        <v>56.3</v>
      </c>
      <c r="G45" s="81">
        <v>90</v>
      </c>
      <c r="H45" s="81">
        <v>90</v>
      </c>
      <c r="I45" s="81" t="s">
        <v>313</v>
      </c>
    </row>
    <row r="46" spans="1:10">
      <c r="A46" s="81" t="s">
        <v>314</v>
      </c>
      <c r="B46" s="81" t="s">
        <v>307</v>
      </c>
      <c r="C46" s="81">
        <v>0.3</v>
      </c>
      <c r="D46" s="81">
        <v>1.8620000000000001</v>
      </c>
      <c r="E46" s="81">
        <v>3.4</v>
      </c>
      <c r="F46" s="81">
        <v>67.3</v>
      </c>
      <c r="G46" s="81">
        <v>270</v>
      </c>
      <c r="H46" s="81">
        <v>180</v>
      </c>
      <c r="I46" s="81"/>
    </row>
    <row r="47" spans="1:10">
      <c r="A47" s="81" t="s">
        <v>315</v>
      </c>
      <c r="B47" s="81" t="s">
        <v>309</v>
      </c>
      <c r="C47" s="81">
        <v>0.08</v>
      </c>
      <c r="D47" s="81">
        <v>0.59099999999999997</v>
      </c>
      <c r="E47" s="81">
        <v>0.65</v>
      </c>
      <c r="F47" s="81">
        <v>84.45</v>
      </c>
      <c r="G47" s="81">
        <v>0</v>
      </c>
      <c r="H47" s="81">
        <v>90</v>
      </c>
      <c r="I47" s="81" t="s">
        <v>316</v>
      </c>
    </row>
    <row r="48" spans="1:10">
      <c r="A48" s="81" t="s">
        <v>317</v>
      </c>
      <c r="B48" s="81" t="s">
        <v>307</v>
      </c>
      <c r="C48" s="81">
        <v>0.3</v>
      </c>
      <c r="D48" s="81">
        <v>1.8620000000000001</v>
      </c>
      <c r="E48" s="81">
        <v>3.4</v>
      </c>
      <c r="F48" s="81">
        <v>113.45</v>
      </c>
      <c r="G48" s="81">
        <v>180</v>
      </c>
      <c r="H48" s="81">
        <v>180</v>
      </c>
      <c r="I48" s="81"/>
    </row>
    <row r="49" spans="1:11">
      <c r="A49" s="81" t="s">
        <v>318</v>
      </c>
      <c r="B49" s="81" t="s">
        <v>309</v>
      </c>
      <c r="C49" s="81">
        <v>0.08</v>
      </c>
      <c r="D49" s="81">
        <v>0.59099999999999997</v>
      </c>
      <c r="E49" s="81">
        <v>0.65</v>
      </c>
      <c r="F49" s="81">
        <v>56.3</v>
      </c>
      <c r="G49" s="81">
        <v>270</v>
      </c>
      <c r="H49" s="81">
        <v>90</v>
      </c>
      <c r="I49" s="81" t="s">
        <v>319</v>
      </c>
    </row>
    <row r="50" spans="1:11">
      <c r="A50" s="81" t="s">
        <v>320</v>
      </c>
      <c r="B50" s="81" t="s">
        <v>307</v>
      </c>
      <c r="C50" s="81">
        <v>0.3</v>
      </c>
      <c r="D50" s="81">
        <v>1.8620000000000001</v>
      </c>
      <c r="E50" s="81">
        <v>3.4</v>
      </c>
      <c r="F50" s="81">
        <v>67.3</v>
      </c>
      <c r="G50" s="81">
        <v>90</v>
      </c>
      <c r="H50" s="81">
        <v>180</v>
      </c>
      <c r="I50" s="81"/>
    </row>
    <row r="51" spans="1:11">
      <c r="A51" s="81" t="s">
        <v>321</v>
      </c>
      <c r="B51" s="81" t="s">
        <v>322</v>
      </c>
      <c r="C51" s="81">
        <v>0.3</v>
      </c>
      <c r="D51" s="81">
        <v>0.49299999999999999</v>
      </c>
      <c r="E51" s="81">
        <v>0.56000000000000005</v>
      </c>
      <c r="F51" s="81">
        <v>11.44</v>
      </c>
      <c r="G51" s="81">
        <v>270</v>
      </c>
      <c r="H51" s="81">
        <v>180</v>
      </c>
      <c r="I51" s="81"/>
    </row>
    <row r="52" spans="1:11">
      <c r="A52" s="81" t="s">
        <v>323</v>
      </c>
      <c r="B52" s="81" t="s">
        <v>322</v>
      </c>
      <c r="C52" s="81">
        <v>0.3</v>
      </c>
      <c r="D52" s="81">
        <v>0.49299999999999999</v>
      </c>
      <c r="E52" s="81">
        <v>0.56000000000000005</v>
      </c>
      <c r="F52" s="81">
        <v>16.97</v>
      </c>
      <c r="G52" s="81">
        <v>225</v>
      </c>
      <c r="H52" s="81">
        <v>180</v>
      </c>
      <c r="I52" s="81"/>
    </row>
    <row r="53" spans="1:11">
      <c r="A53" s="81" t="s">
        <v>324</v>
      </c>
      <c r="B53" s="81" t="s">
        <v>322</v>
      </c>
      <c r="C53" s="81">
        <v>0.3</v>
      </c>
      <c r="D53" s="81">
        <v>0.49299999999999999</v>
      </c>
      <c r="E53" s="81">
        <v>0.56000000000000005</v>
      </c>
      <c r="F53" s="81">
        <v>11.44</v>
      </c>
      <c r="G53" s="81">
        <v>45</v>
      </c>
      <c r="H53" s="81">
        <v>180</v>
      </c>
      <c r="I53" s="81"/>
    </row>
    <row r="54" spans="1:11">
      <c r="A54" s="81" t="s">
        <v>325</v>
      </c>
      <c r="B54" s="81" t="s">
        <v>322</v>
      </c>
      <c r="C54" s="81">
        <v>0.3</v>
      </c>
      <c r="D54" s="81">
        <v>0.49299999999999999</v>
      </c>
      <c r="E54" s="81">
        <v>0.56000000000000005</v>
      </c>
      <c r="F54" s="81">
        <v>16.97</v>
      </c>
      <c r="G54" s="81">
        <v>315</v>
      </c>
      <c r="H54" s="81">
        <v>180</v>
      </c>
      <c r="I54" s="81"/>
    </row>
    <row r="55" spans="1:11">
      <c r="A55" s="81" t="s">
        <v>326</v>
      </c>
      <c r="B55" s="81" t="s">
        <v>327</v>
      </c>
      <c r="C55" s="81">
        <v>0.22</v>
      </c>
      <c r="D55" s="81">
        <v>0.154</v>
      </c>
      <c r="E55" s="81">
        <v>0.16</v>
      </c>
      <c r="F55" s="81">
        <v>197.51</v>
      </c>
      <c r="G55" s="81">
        <v>0</v>
      </c>
      <c r="H55" s="81">
        <v>18.45</v>
      </c>
      <c r="I55" s="81"/>
    </row>
    <row r="56" spans="1:11">
      <c r="A56" s="81" t="s">
        <v>328</v>
      </c>
      <c r="B56" s="81" t="s">
        <v>327</v>
      </c>
      <c r="C56" s="81">
        <v>0.22</v>
      </c>
      <c r="D56" s="81">
        <v>0.154</v>
      </c>
      <c r="E56" s="81">
        <v>0.16</v>
      </c>
      <c r="F56" s="81">
        <v>101.87</v>
      </c>
      <c r="G56" s="81">
        <v>270</v>
      </c>
      <c r="H56" s="81">
        <v>18.45</v>
      </c>
      <c r="I56" s="81"/>
    </row>
    <row r="57" spans="1:11">
      <c r="A57" s="81" t="s">
        <v>329</v>
      </c>
      <c r="B57" s="81" t="s">
        <v>327</v>
      </c>
      <c r="C57" s="81">
        <v>0.22</v>
      </c>
      <c r="D57" s="81">
        <v>0.154</v>
      </c>
      <c r="E57" s="81">
        <v>0.16</v>
      </c>
      <c r="F57" s="81">
        <v>101.87</v>
      </c>
      <c r="G57" s="81">
        <v>90</v>
      </c>
      <c r="H57" s="81">
        <v>18.45</v>
      </c>
      <c r="I57" s="81"/>
    </row>
    <row r="58" spans="1:11">
      <c r="A58" s="81" t="s">
        <v>330</v>
      </c>
      <c r="B58" s="81" t="s">
        <v>327</v>
      </c>
      <c r="C58" s="81">
        <v>0.22</v>
      </c>
      <c r="D58" s="81">
        <v>0.154</v>
      </c>
      <c r="E58" s="81">
        <v>0.16</v>
      </c>
      <c r="F58" s="81">
        <v>197.51</v>
      </c>
      <c r="G58" s="81">
        <v>180</v>
      </c>
      <c r="H58" s="81">
        <v>18.45</v>
      </c>
      <c r="I58" s="81"/>
    </row>
    <row r="60" spans="1:11">
      <c r="A60" s="77"/>
      <c r="B60" s="81" t="s">
        <v>52</v>
      </c>
      <c r="C60" s="81" t="s">
        <v>394</v>
      </c>
      <c r="D60" s="81" t="s">
        <v>395</v>
      </c>
      <c r="E60" s="81" t="s">
        <v>396</v>
      </c>
      <c r="F60" s="81" t="s">
        <v>46</v>
      </c>
      <c r="G60" s="81" t="s">
        <v>397</v>
      </c>
      <c r="H60" s="81" t="s">
        <v>398</v>
      </c>
      <c r="I60" s="81" t="s">
        <v>399</v>
      </c>
      <c r="J60" s="81" t="s">
        <v>360</v>
      </c>
      <c r="K60" s="81" t="s">
        <v>305</v>
      </c>
    </row>
    <row r="61" spans="1:11">
      <c r="A61" s="81" t="s">
        <v>400</v>
      </c>
      <c r="B61" s="81" t="s">
        <v>401</v>
      </c>
      <c r="C61" s="81">
        <v>2.79</v>
      </c>
      <c r="D61" s="81">
        <v>2.79</v>
      </c>
      <c r="E61" s="81">
        <v>3.18</v>
      </c>
      <c r="F61" s="81">
        <v>0.501</v>
      </c>
      <c r="G61" s="81">
        <v>0.622</v>
      </c>
      <c r="H61" s="81" t="s">
        <v>67</v>
      </c>
      <c r="I61" s="81" t="s">
        <v>308</v>
      </c>
      <c r="J61" s="81">
        <v>180</v>
      </c>
      <c r="K61" s="81" t="s">
        <v>310</v>
      </c>
    </row>
    <row r="62" spans="1:11">
      <c r="A62" s="81" t="s">
        <v>402</v>
      </c>
      <c r="B62" s="81" t="s">
        <v>401</v>
      </c>
      <c r="C62" s="81">
        <v>2.79</v>
      </c>
      <c r="D62" s="81">
        <v>2.79</v>
      </c>
      <c r="E62" s="81">
        <v>3.18</v>
      </c>
      <c r="F62" s="81">
        <v>0.501</v>
      </c>
      <c r="G62" s="81">
        <v>0.622</v>
      </c>
      <c r="H62" s="81" t="s">
        <v>67</v>
      </c>
      <c r="I62" s="81" t="s">
        <v>308</v>
      </c>
      <c r="J62" s="81">
        <v>180</v>
      </c>
      <c r="K62" s="81" t="s">
        <v>310</v>
      </c>
    </row>
    <row r="63" spans="1:11">
      <c r="A63" s="81" t="s">
        <v>403</v>
      </c>
      <c r="B63" s="81" t="s">
        <v>401</v>
      </c>
      <c r="C63" s="81">
        <v>2.79</v>
      </c>
      <c r="D63" s="81">
        <v>2.79</v>
      </c>
      <c r="E63" s="81">
        <v>3.18</v>
      </c>
      <c r="F63" s="81">
        <v>0.501</v>
      </c>
      <c r="G63" s="81">
        <v>0.622</v>
      </c>
      <c r="H63" s="81" t="s">
        <v>67</v>
      </c>
      <c r="I63" s="81" t="s">
        <v>308</v>
      </c>
      <c r="J63" s="81">
        <v>180</v>
      </c>
      <c r="K63" s="81" t="s">
        <v>310</v>
      </c>
    </row>
    <row r="64" spans="1:11">
      <c r="A64" s="81" t="s">
        <v>404</v>
      </c>
      <c r="B64" s="81" t="s">
        <v>401</v>
      </c>
      <c r="C64" s="81">
        <v>2.79</v>
      </c>
      <c r="D64" s="81">
        <v>2.79</v>
      </c>
      <c r="E64" s="81">
        <v>3.18</v>
      </c>
      <c r="F64" s="81">
        <v>0.501</v>
      </c>
      <c r="G64" s="81">
        <v>0.622</v>
      </c>
      <c r="H64" s="81" t="s">
        <v>67</v>
      </c>
      <c r="I64" s="81" t="s">
        <v>308</v>
      </c>
      <c r="J64" s="81">
        <v>180</v>
      </c>
      <c r="K64" s="81" t="s">
        <v>310</v>
      </c>
    </row>
    <row r="65" spans="1:11">
      <c r="A65" s="81" t="s">
        <v>405</v>
      </c>
      <c r="B65" s="81" t="s">
        <v>401</v>
      </c>
      <c r="C65" s="81">
        <v>2.79</v>
      </c>
      <c r="D65" s="81">
        <v>2.79</v>
      </c>
      <c r="E65" s="81">
        <v>3.18</v>
      </c>
      <c r="F65" s="81">
        <v>0.501</v>
      </c>
      <c r="G65" s="81">
        <v>0.622</v>
      </c>
      <c r="H65" s="81" t="s">
        <v>67</v>
      </c>
      <c r="I65" s="81" t="s">
        <v>308</v>
      </c>
      <c r="J65" s="81">
        <v>180</v>
      </c>
      <c r="K65" s="81" t="s">
        <v>310</v>
      </c>
    </row>
    <row r="66" spans="1:11">
      <c r="A66" s="81" t="s">
        <v>406</v>
      </c>
      <c r="B66" s="81" t="s">
        <v>401</v>
      </c>
      <c r="C66" s="81">
        <v>2.79</v>
      </c>
      <c r="D66" s="81">
        <v>2.79</v>
      </c>
      <c r="E66" s="81">
        <v>3.18</v>
      </c>
      <c r="F66" s="81">
        <v>0.501</v>
      </c>
      <c r="G66" s="81">
        <v>0.622</v>
      </c>
      <c r="H66" s="81" t="s">
        <v>67</v>
      </c>
      <c r="I66" s="81" t="s">
        <v>308</v>
      </c>
      <c r="J66" s="81">
        <v>180</v>
      </c>
      <c r="K66" s="81" t="s">
        <v>310</v>
      </c>
    </row>
    <row r="67" spans="1:11">
      <c r="A67" s="81" t="s">
        <v>407</v>
      </c>
      <c r="B67" s="81" t="s">
        <v>401</v>
      </c>
      <c r="C67" s="81">
        <v>3.91</v>
      </c>
      <c r="D67" s="81">
        <v>3.91</v>
      </c>
      <c r="E67" s="81">
        <v>3.18</v>
      </c>
      <c r="F67" s="81">
        <v>0.501</v>
      </c>
      <c r="G67" s="81">
        <v>0.622</v>
      </c>
      <c r="H67" s="81" t="s">
        <v>67</v>
      </c>
      <c r="I67" s="81" t="s">
        <v>308</v>
      </c>
      <c r="J67" s="81">
        <v>180</v>
      </c>
      <c r="K67" s="81" t="s">
        <v>310</v>
      </c>
    </row>
    <row r="68" spans="1:11">
      <c r="A68" s="81" t="s">
        <v>408</v>
      </c>
      <c r="B68" s="81" t="s">
        <v>409</v>
      </c>
      <c r="C68" s="81">
        <v>2.79</v>
      </c>
      <c r="D68" s="81">
        <v>2.79</v>
      </c>
      <c r="E68" s="81">
        <v>3.18</v>
      </c>
      <c r="F68" s="81">
        <v>0.501</v>
      </c>
      <c r="G68" s="81">
        <v>0.622</v>
      </c>
      <c r="H68" s="81" t="s">
        <v>67</v>
      </c>
      <c r="I68" s="81" t="s">
        <v>312</v>
      </c>
      <c r="J68" s="81">
        <v>90</v>
      </c>
      <c r="K68" s="81" t="s">
        <v>313</v>
      </c>
    </row>
    <row r="69" spans="1:11">
      <c r="A69" s="81" t="s">
        <v>410</v>
      </c>
      <c r="B69" s="81" t="s">
        <v>409</v>
      </c>
      <c r="C69" s="81">
        <v>2.79</v>
      </c>
      <c r="D69" s="81">
        <v>2.79</v>
      </c>
      <c r="E69" s="81">
        <v>3.18</v>
      </c>
      <c r="F69" s="81">
        <v>0.501</v>
      </c>
      <c r="G69" s="81">
        <v>0.622</v>
      </c>
      <c r="H69" s="81" t="s">
        <v>67</v>
      </c>
      <c r="I69" s="81" t="s">
        <v>312</v>
      </c>
      <c r="J69" s="81">
        <v>90</v>
      </c>
      <c r="K69" s="81" t="s">
        <v>313</v>
      </c>
    </row>
    <row r="70" spans="1:11">
      <c r="A70" s="81" t="s">
        <v>411</v>
      </c>
      <c r="B70" s="81" t="s">
        <v>409</v>
      </c>
      <c r="C70" s="81">
        <v>2.79</v>
      </c>
      <c r="D70" s="81">
        <v>2.79</v>
      </c>
      <c r="E70" s="81">
        <v>3.18</v>
      </c>
      <c r="F70" s="81">
        <v>0.501</v>
      </c>
      <c r="G70" s="81">
        <v>0.622</v>
      </c>
      <c r="H70" s="81" t="s">
        <v>67</v>
      </c>
      <c r="I70" s="81" t="s">
        <v>312</v>
      </c>
      <c r="J70" s="81">
        <v>90</v>
      </c>
      <c r="K70" s="81" t="s">
        <v>313</v>
      </c>
    </row>
    <row r="71" spans="1:11">
      <c r="A71" s="81" t="s">
        <v>412</v>
      </c>
      <c r="B71" s="81" t="s">
        <v>409</v>
      </c>
      <c r="C71" s="81">
        <v>2.79</v>
      </c>
      <c r="D71" s="81">
        <v>2.79</v>
      </c>
      <c r="E71" s="81">
        <v>3.18</v>
      </c>
      <c r="F71" s="81">
        <v>0.501</v>
      </c>
      <c r="G71" s="81">
        <v>0.622</v>
      </c>
      <c r="H71" s="81" t="s">
        <v>67</v>
      </c>
      <c r="I71" s="81" t="s">
        <v>312</v>
      </c>
      <c r="J71" s="81">
        <v>90</v>
      </c>
      <c r="K71" s="81" t="s">
        <v>313</v>
      </c>
    </row>
    <row r="72" spans="1:11">
      <c r="A72" s="81" t="s">
        <v>413</v>
      </c>
      <c r="B72" s="81" t="s">
        <v>414</v>
      </c>
      <c r="C72" s="81">
        <v>2.79</v>
      </c>
      <c r="D72" s="81">
        <v>2.79</v>
      </c>
      <c r="E72" s="81">
        <v>3.18</v>
      </c>
      <c r="F72" s="81">
        <v>0.501</v>
      </c>
      <c r="G72" s="81">
        <v>0.622</v>
      </c>
      <c r="H72" s="81" t="s">
        <v>67</v>
      </c>
      <c r="I72" s="81" t="s">
        <v>315</v>
      </c>
      <c r="J72" s="81">
        <v>0</v>
      </c>
      <c r="K72" s="81" t="s">
        <v>316</v>
      </c>
    </row>
    <row r="73" spans="1:11">
      <c r="A73" s="81" t="s">
        <v>415</v>
      </c>
      <c r="B73" s="81" t="s">
        <v>414</v>
      </c>
      <c r="C73" s="81">
        <v>2.79</v>
      </c>
      <c r="D73" s="81">
        <v>2.79</v>
      </c>
      <c r="E73" s="81">
        <v>3.18</v>
      </c>
      <c r="F73" s="81">
        <v>0.501</v>
      </c>
      <c r="G73" s="81">
        <v>0.622</v>
      </c>
      <c r="H73" s="81" t="s">
        <v>67</v>
      </c>
      <c r="I73" s="81" t="s">
        <v>315</v>
      </c>
      <c r="J73" s="81">
        <v>0</v>
      </c>
      <c r="K73" s="81" t="s">
        <v>316</v>
      </c>
    </row>
    <row r="74" spans="1:11">
      <c r="A74" s="81" t="s">
        <v>416</v>
      </c>
      <c r="B74" s="81" t="s">
        <v>414</v>
      </c>
      <c r="C74" s="81">
        <v>2.79</v>
      </c>
      <c r="D74" s="81">
        <v>2.79</v>
      </c>
      <c r="E74" s="81">
        <v>3.18</v>
      </c>
      <c r="F74" s="81">
        <v>0.501</v>
      </c>
      <c r="G74" s="81">
        <v>0.622</v>
      </c>
      <c r="H74" s="81" t="s">
        <v>67</v>
      </c>
      <c r="I74" s="81" t="s">
        <v>315</v>
      </c>
      <c r="J74" s="81">
        <v>0</v>
      </c>
      <c r="K74" s="81" t="s">
        <v>316</v>
      </c>
    </row>
    <row r="75" spans="1:11">
      <c r="A75" s="81" t="s">
        <v>417</v>
      </c>
      <c r="B75" s="81" t="s">
        <v>414</v>
      </c>
      <c r="C75" s="81">
        <v>2.79</v>
      </c>
      <c r="D75" s="81">
        <v>2.79</v>
      </c>
      <c r="E75" s="81">
        <v>3.18</v>
      </c>
      <c r="F75" s="81">
        <v>0.501</v>
      </c>
      <c r="G75" s="81">
        <v>0.622</v>
      </c>
      <c r="H75" s="81" t="s">
        <v>67</v>
      </c>
      <c r="I75" s="81" t="s">
        <v>315</v>
      </c>
      <c r="J75" s="81">
        <v>0</v>
      </c>
      <c r="K75" s="81" t="s">
        <v>316</v>
      </c>
    </row>
    <row r="76" spans="1:11">
      <c r="A76" s="81" t="s">
        <v>418</v>
      </c>
      <c r="B76" s="81" t="s">
        <v>414</v>
      </c>
      <c r="C76" s="81">
        <v>2.79</v>
      </c>
      <c r="D76" s="81">
        <v>2.79</v>
      </c>
      <c r="E76" s="81">
        <v>3.18</v>
      </c>
      <c r="F76" s="81">
        <v>0.501</v>
      </c>
      <c r="G76" s="81">
        <v>0.622</v>
      </c>
      <c r="H76" s="81" t="s">
        <v>67</v>
      </c>
      <c r="I76" s="81" t="s">
        <v>315</v>
      </c>
      <c r="J76" s="81">
        <v>0</v>
      </c>
      <c r="K76" s="81" t="s">
        <v>316</v>
      </c>
    </row>
    <row r="77" spans="1:11">
      <c r="A77" s="81" t="s">
        <v>419</v>
      </c>
      <c r="B77" s="81" t="s">
        <v>414</v>
      </c>
      <c r="C77" s="81">
        <v>2.79</v>
      </c>
      <c r="D77" s="81">
        <v>2.79</v>
      </c>
      <c r="E77" s="81">
        <v>3.18</v>
      </c>
      <c r="F77" s="81">
        <v>0.501</v>
      </c>
      <c r="G77" s="81">
        <v>0.622</v>
      </c>
      <c r="H77" s="81" t="s">
        <v>67</v>
      </c>
      <c r="I77" s="81" t="s">
        <v>315</v>
      </c>
      <c r="J77" s="81">
        <v>0</v>
      </c>
      <c r="K77" s="81" t="s">
        <v>316</v>
      </c>
    </row>
    <row r="78" spans="1:11">
      <c r="A78" s="81" t="s">
        <v>420</v>
      </c>
      <c r="B78" s="81" t="s">
        <v>421</v>
      </c>
      <c r="C78" s="81">
        <v>2.79</v>
      </c>
      <c r="D78" s="81">
        <v>2.79</v>
      </c>
      <c r="E78" s="81">
        <v>3.18</v>
      </c>
      <c r="F78" s="81">
        <v>0.501</v>
      </c>
      <c r="G78" s="81">
        <v>0.622</v>
      </c>
      <c r="H78" s="81" t="s">
        <v>67</v>
      </c>
      <c r="I78" s="81" t="s">
        <v>318</v>
      </c>
      <c r="J78" s="81">
        <v>270</v>
      </c>
      <c r="K78" s="81" t="s">
        <v>319</v>
      </c>
    </row>
    <row r="79" spans="1:11">
      <c r="A79" s="81" t="s">
        <v>422</v>
      </c>
      <c r="B79" s="81" t="s">
        <v>421</v>
      </c>
      <c r="C79" s="81">
        <v>2.79</v>
      </c>
      <c r="D79" s="81">
        <v>2.79</v>
      </c>
      <c r="E79" s="81">
        <v>3.18</v>
      </c>
      <c r="F79" s="81">
        <v>0.501</v>
      </c>
      <c r="G79" s="81">
        <v>0.622</v>
      </c>
      <c r="H79" s="81" t="s">
        <v>67</v>
      </c>
      <c r="I79" s="81" t="s">
        <v>318</v>
      </c>
      <c r="J79" s="81">
        <v>270</v>
      </c>
      <c r="K79" s="81" t="s">
        <v>319</v>
      </c>
    </row>
    <row r="80" spans="1:11">
      <c r="A80" s="81" t="s">
        <v>423</v>
      </c>
      <c r="B80" s="81" t="s">
        <v>421</v>
      </c>
      <c r="C80" s="81">
        <v>2.79</v>
      </c>
      <c r="D80" s="81">
        <v>2.79</v>
      </c>
      <c r="E80" s="81">
        <v>3.18</v>
      </c>
      <c r="F80" s="81">
        <v>0.501</v>
      </c>
      <c r="G80" s="81">
        <v>0.622</v>
      </c>
      <c r="H80" s="81" t="s">
        <v>67</v>
      </c>
      <c r="I80" s="81" t="s">
        <v>318</v>
      </c>
      <c r="J80" s="81">
        <v>270</v>
      </c>
      <c r="K80" s="81" t="s">
        <v>319</v>
      </c>
    </row>
    <row r="81" spans="1:11">
      <c r="A81" s="81" t="s">
        <v>424</v>
      </c>
      <c r="B81" s="81" t="s">
        <v>421</v>
      </c>
      <c r="C81" s="81">
        <v>2.79</v>
      </c>
      <c r="D81" s="81">
        <v>2.79</v>
      </c>
      <c r="E81" s="81">
        <v>3.18</v>
      </c>
      <c r="F81" s="81">
        <v>0.501</v>
      </c>
      <c r="G81" s="81">
        <v>0.622</v>
      </c>
      <c r="H81" s="81" t="s">
        <v>67</v>
      </c>
      <c r="I81" s="81" t="s">
        <v>318</v>
      </c>
      <c r="J81" s="81">
        <v>270</v>
      </c>
      <c r="K81" s="81" t="s">
        <v>319</v>
      </c>
    </row>
    <row r="82" spans="1:11">
      <c r="A82" s="81" t="s">
        <v>425</v>
      </c>
      <c r="B82" s="81"/>
      <c r="C82" s="81"/>
      <c r="D82" s="81">
        <v>59.68</v>
      </c>
      <c r="E82" s="81">
        <v>3.18</v>
      </c>
      <c r="F82" s="81">
        <v>0.501</v>
      </c>
      <c r="G82" s="81">
        <v>0.622</v>
      </c>
      <c r="H82" s="81"/>
      <c r="I82" s="81"/>
      <c r="J82" s="81"/>
      <c r="K82" s="81"/>
    </row>
    <row r="83" spans="1:11">
      <c r="A83" s="81" t="s">
        <v>426</v>
      </c>
      <c r="B83" s="81"/>
      <c r="C83" s="81"/>
      <c r="D83" s="81">
        <v>16.73</v>
      </c>
      <c r="E83" s="81">
        <v>3.18</v>
      </c>
      <c r="F83" s="81">
        <v>0.501</v>
      </c>
      <c r="G83" s="81">
        <v>0.622</v>
      </c>
      <c r="H83" s="81"/>
      <c r="I83" s="81"/>
      <c r="J83" s="81"/>
      <c r="K83" s="81"/>
    </row>
    <row r="84" spans="1:11">
      <c r="A84" s="81" t="s">
        <v>427</v>
      </c>
      <c r="B84" s="81"/>
      <c r="C84" s="81"/>
      <c r="D84" s="81">
        <v>42.95</v>
      </c>
      <c r="E84" s="81">
        <v>3.18</v>
      </c>
      <c r="F84" s="81">
        <v>0.501</v>
      </c>
      <c r="G84" s="81">
        <v>0.622</v>
      </c>
      <c r="H84" s="81"/>
      <c r="I84" s="81"/>
      <c r="J84" s="81"/>
      <c r="K84" s="81"/>
    </row>
    <row r="86" spans="1:11">
      <c r="A86" s="77"/>
      <c r="B86" s="81" t="s">
        <v>118</v>
      </c>
      <c r="C86" s="81" t="s">
        <v>346</v>
      </c>
      <c r="D86" s="81" t="s">
        <v>362</v>
      </c>
    </row>
    <row r="87" spans="1:11">
      <c r="A87" s="81" t="s">
        <v>36</v>
      </c>
      <c r="B87" s="81"/>
      <c r="C87" s="81"/>
      <c r="D87" s="81"/>
    </row>
    <row r="89" spans="1:11">
      <c r="A89" s="77"/>
      <c r="B89" s="81" t="s">
        <v>118</v>
      </c>
      <c r="C89" s="81" t="s">
        <v>363</v>
      </c>
      <c r="D89" s="81" t="s">
        <v>364</v>
      </c>
      <c r="E89" s="81" t="s">
        <v>365</v>
      </c>
      <c r="F89" s="81" t="s">
        <v>366</v>
      </c>
      <c r="G89" s="81" t="s">
        <v>362</v>
      </c>
    </row>
    <row r="90" spans="1:11">
      <c r="A90" s="81" t="s">
        <v>331</v>
      </c>
      <c r="B90" s="81" t="s">
        <v>332</v>
      </c>
      <c r="C90" s="81">
        <v>7123.44</v>
      </c>
      <c r="D90" s="81">
        <v>5581.89</v>
      </c>
      <c r="E90" s="81">
        <v>1541.55</v>
      </c>
      <c r="F90" s="81">
        <v>0.78</v>
      </c>
      <c r="G90" s="81">
        <v>4</v>
      </c>
    </row>
    <row r="91" spans="1:11">
      <c r="A91" s="81" t="s">
        <v>333</v>
      </c>
      <c r="B91" s="81" t="s">
        <v>332</v>
      </c>
      <c r="C91" s="81">
        <v>9322.19</v>
      </c>
      <c r="D91" s="81">
        <v>7175.18</v>
      </c>
      <c r="E91" s="81">
        <v>2147.0100000000002</v>
      </c>
      <c r="F91" s="81">
        <v>0.77</v>
      </c>
      <c r="G91" s="81">
        <v>3.94</v>
      </c>
    </row>
    <row r="92" spans="1:11">
      <c r="A92" s="81" t="s">
        <v>334</v>
      </c>
      <c r="B92" s="81" t="s">
        <v>332</v>
      </c>
      <c r="C92" s="81">
        <v>5859.75</v>
      </c>
      <c r="D92" s="81">
        <v>4679.92</v>
      </c>
      <c r="E92" s="81">
        <v>1179.83</v>
      </c>
      <c r="F92" s="81">
        <v>0.8</v>
      </c>
      <c r="G92" s="81">
        <v>4.0599999999999996</v>
      </c>
    </row>
    <row r="93" spans="1:11">
      <c r="A93" s="81" t="s">
        <v>335</v>
      </c>
      <c r="B93" s="81" t="s">
        <v>332</v>
      </c>
      <c r="C93" s="81">
        <v>8916.5499999999993</v>
      </c>
      <c r="D93" s="81">
        <v>6905.18</v>
      </c>
      <c r="E93" s="81">
        <v>2011.37</v>
      </c>
      <c r="F93" s="81">
        <v>0.77</v>
      </c>
      <c r="G93" s="81">
        <v>3.96</v>
      </c>
    </row>
    <row r="94" spans="1:11">
      <c r="A94" s="81" t="s">
        <v>336</v>
      </c>
      <c r="B94" s="81" t="s">
        <v>332</v>
      </c>
      <c r="C94" s="81">
        <v>6410.18</v>
      </c>
      <c r="D94" s="81">
        <v>5118.57</v>
      </c>
      <c r="E94" s="81">
        <v>1291.6099999999999</v>
      </c>
      <c r="F94" s="81">
        <v>0.8</v>
      </c>
      <c r="G94" s="81">
        <v>4.05</v>
      </c>
    </row>
    <row r="96" spans="1:11">
      <c r="A96" s="77"/>
      <c r="B96" s="81" t="s">
        <v>118</v>
      </c>
      <c r="C96" s="81" t="s">
        <v>363</v>
      </c>
      <c r="D96" s="81" t="s">
        <v>362</v>
      </c>
    </row>
    <row r="97" spans="1:8">
      <c r="A97" s="81" t="s">
        <v>347</v>
      </c>
      <c r="B97" s="81" t="s">
        <v>367</v>
      </c>
      <c r="C97" s="81">
        <v>7204.5</v>
      </c>
      <c r="D97" s="81">
        <v>0.8</v>
      </c>
    </row>
    <row r="98" spans="1:8">
      <c r="A98" s="81" t="s">
        <v>348</v>
      </c>
      <c r="B98" s="81" t="s">
        <v>367</v>
      </c>
      <c r="C98" s="81">
        <v>6840.38</v>
      </c>
      <c r="D98" s="81">
        <v>0.8</v>
      </c>
    </row>
    <row r="99" spans="1:8">
      <c r="A99" s="81" t="s">
        <v>349</v>
      </c>
      <c r="B99" s="81" t="s">
        <v>367</v>
      </c>
      <c r="C99" s="81">
        <v>4367.37</v>
      </c>
      <c r="D99" s="81">
        <v>0.8</v>
      </c>
    </row>
    <row r="100" spans="1:8">
      <c r="A100" s="81" t="s">
        <v>350</v>
      </c>
      <c r="B100" s="81" t="s">
        <v>367</v>
      </c>
      <c r="C100" s="81">
        <v>6735.69</v>
      </c>
      <c r="D100" s="81">
        <v>0.8</v>
      </c>
    </row>
    <row r="101" spans="1:8">
      <c r="A101" s="81" t="s">
        <v>351</v>
      </c>
      <c r="B101" s="81" t="s">
        <v>367</v>
      </c>
      <c r="C101" s="81">
        <v>4588.93</v>
      </c>
      <c r="D101" s="81">
        <v>0.8</v>
      </c>
    </row>
    <row r="103" spans="1:8">
      <c r="A103" s="77"/>
      <c r="B103" s="81" t="s">
        <v>118</v>
      </c>
      <c r="C103" s="81" t="s">
        <v>368</v>
      </c>
      <c r="D103" s="81" t="s">
        <v>369</v>
      </c>
      <c r="E103" s="81" t="s">
        <v>370</v>
      </c>
      <c r="F103" s="81" t="s">
        <v>371</v>
      </c>
      <c r="G103" s="81" t="s">
        <v>337</v>
      </c>
      <c r="H103" s="81" t="s">
        <v>338</v>
      </c>
    </row>
    <row r="104" spans="1:8">
      <c r="A104" s="81" t="s">
        <v>339</v>
      </c>
      <c r="B104" s="81" t="s">
        <v>340</v>
      </c>
      <c r="C104" s="81">
        <v>0.54</v>
      </c>
      <c r="D104" s="81">
        <v>622</v>
      </c>
      <c r="E104" s="81">
        <v>0.41</v>
      </c>
      <c r="F104" s="81">
        <v>478.69</v>
      </c>
      <c r="G104" s="81">
        <v>1</v>
      </c>
      <c r="H104" s="81" t="s">
        <v>341</v>
      </c>
    </row>
    <row r="105" spans="1:8">
      <c r="A105" s="81" t="s">
        <v>342</v>
      </c>
      <c r="B105" s="81" t="s">
        <v>340</v>
      </c>
      <c r="C105" s="81">
        <v>0.54</v>
      </c>
      <c r="D105" s="81">
        <v>622</v>
      </c>
      <c r="E105" s="81">
        <v>0.52</v>
      </c>
      <c r="F105" s="81">
        <v>601.74</v>
      </c>
      <c r="G105" s="81">
        <v>1</v>
      </c>
      <c r="H105" s="81" t="s">
        <v>341</v>
      </c>
    </row>
    <row r="106" spans="1:8">
      <c r="A106" s="81" t="s">
        <v>343</v>
      </c>
      <c r="B106" s="81" t="s">
        <v>340</v>
      </c>
      <c r="C106" s="81">
        <v>0.54</v>
      </c>
      <c r="D106" s="81">
        <v>622</v>
      </c>
      <c r="E106" s="81">
        <v>0.35</v>
      </c>
      <c r="F106" s="81">
        <v>410.59</v>
      </c>
      <c r="G106" s="81">
        <v>1</v>
      </c>
      <c r="H106" s="81" t="s">
        <v>341</v>
      </c>
    </row>
    <row r="107" spans="1:8">
      <c r="A107" s="81" t="s">
        <v>344</v>
      </c>
      <c r="B107" s="81" t="s">
        <v>340</v>
      </c>
      <c r="C107" s="81">
        <v>0.54</v>
      </c>
      <c r="D107" s="81">
        <v>622</v>
      </c>
      <c r="E107" s="81">
        <v>0.5</v>
      </c>
      <c r="F107" s="81">
        <v>583.6</v>
      </c>
      <c r="G107" s="81">
        <v>1</v>
      </c>
      <c r="H107" s="81" t="s">
        <v>341</v>
      </c>
    </row>
    <row r="108" spans="1:8">
      <c r="A108" s="81" t="s">
        <v>345</v>
      </c>
      <c r="B108" s="81" t="s">
        <v>340</v>
      </c>
      <c r="C108" s="81">
        <v>0.54</v>
      </c>
      <c r="D108" s="81">
        <v>622</v>
      </c>
      <c r="E108" s="81">
        <v>0.39</v>
      </c>
      <c r="F108" s="81">
        <v>448.98</v>
      </c>
      <c r="G108" s="81">
        <v>1</v>
      </c>
      <c r="H108" s="81" t="s">
        <v>341</v>
      </c>
    </row>
    <row r="110" spans="1:8">
      <c r="A110" s="77"/>
      <c r="B110" s="81" t="s">
        <v>118</v>
      </c>
      <c r="C110" s="81" t="s">
        <v>428</v>
      </c>
      <c r="D110" s="81" t="s">
        <v>429</v>
      </c>
      <c r="E110" s="81" t="s">
        <v>430</v>
      </c>
      <c r="F110" s="81" t="s">
        <v>431</v>
      </c>
    </row>
    <row r="111" spans="1:8">
      <c r="A111" s="81" t="s">
        <v>432</v>
      </c>
      <c r="B111" s="81" t="s">
        <v>433</v>
      </c>
      <c r="C111" s="81" t="s">
        <v>434</v>
      </c>
      <c r="D111" s="81">
        <v>0</v>
      </c>
      <c r="E111" s="81">
        <v>0</v>
      </c>
      <c r="F111" s="81">
        <v>1</v>
      </c>
    </row>
    <row r="113" spans="1:8">
      <c r="A113" s="77"/>
      <c r="B113" s="81" t="s">
        <v>118</v>
      </c>
      <c r="C113" s="81" t="s">
        <v>435</v>
      </c>
      <c r="D113" s="81" t="s">
        <v>436</v>
      </c>
      <c r="E113" s="81" t="s">
        <v>437</v>
      </c>
      <c r="F113" s="81" t="s">
        <v>438</v>
      </c>
      <c r="G113" s="81" t="s">
        <v>439</v>
      </c>
    </row>
    <row r="114" spans="1:8">
      <c r="A114" s="81" t="s">
        <v>440</v>
      </c>
      <c r="B114" s="81" t="s">
        <v>441</v>
      </c>
      <c r="C114" s="81">
        <v>0.15</v>
      </c>
      <c r="D114" s="81">
        <v>845000</v>
      </c>
      <c r="E114" s="81">
        <v>0.8</v>
      </c>
      <c r="F114" s="81">
        <v>4.51</v>
      </c>
      <c r="G114" s="81">
        <v>0.57999999999999996</v>
      </c>
    </row>
    <row r="116" spans="1:8">
      <c r="A116" s="77"/>
      <c r="B116" s="81" t="s">
        <v>442</v>
      </c>
      <c r="C116" s="81" t="s">
        <v>443</v>
      </c>
      <c r="D116" s="81" t="s">
        <v>444</v>
      </c>
      <c r="E116" s="81" t="s">
        <v>445</v>
      </c>
      <c r="F116" s="81" t="s">
        <v>446</v>
      </c>
      <c r="G116" s="81" t="s">
        <v>447</v>
      </c>
      <c r="H116" s="81" t="s">
        <v>448</v>
      </c>
    </row>
    <row r="117" spans="1:8">
      <c r="A117" s="81" t="s">
        <v>449</v>
      </c>
      <c r="B117" s="81">
        <v>6778.0218999999997</v>
      </c>
      <c r="C117" s="81">
        <v>9.8260000000000005</v>
      </c>
      <c r="D117" s="81">
        <v>11.992900000000001</v>
      </c>
      <c r="E117" s="81">
        <v>0</v>
      </c>
      <c r="F117" s="81">
        <v>1E-4</v>
      </c>
      <c r="G117" s="81">
        <v>7874.1205</v>
      </c>
      <c r="H117" s="81">
        <v>2697.0277000000001</v>
      </c>
    </row>
    <row r="118" spans="1:8">
      <c r="A118" s="81" t="s">
        <v>450</v>
      </c>
      <c r="B118" s="81">
        <v>5476.5020999999997</v>
      </c>
      <c r="C118" s="81">
        <v>8.2159999999999993</v>
      </c>
      <c r="D118" s="81">
        <v>10.591200000000001</v>
      </c>
      <c r="E118" s="81">
        <v>0</v>
      </c>
      <c r="F118" s="81">
        <v>1E-4</v>
      </c>
      <c r="G118" s="81">
        <v>6955.5487000000003</v>
      </c>
      <c r="H118" s="81">
        <v>2205.5981999999999</v>
      </c>
    </row>
    <row r="119" spans="1:8">
      <c r="A119" s="81" t="s">
        <v>451</v>
      </c>
      <c r="B119" s="81">
        <v>4979.3545999999997</v>
      </c>
      <c r="C119" s="81">
        <v>8.0411000000000001</v>
      </c>
      <c r="D119" s="81">
        <v>11.488799999999999</v>
      </c>
      <c r="E119" s="81">
        <v>0</v>
      </c>
      <c r="F119" s="81">
        <v>1E-4</v>
      </c>
      <c r="G119" s="81">
        <v>7548.2848000000004</v>
      </c>
      <c r="H119" s="81">
        <v>2059.9515999999999</v>
      </c>
    </row>
    <row r="120" spans="1:8">
      <c r="A120" s="81" t="s">
        <v>452</v>
      </c>
      <c r="B120" s="81">
        <v>3674.7240000000002</v>
      </c>
      <c r="C120" s="81">
        <v>6.4124999999999996</v>
      </c>
      <c r="D120" s="81">
        <v>10.0358</v>
      </c>
      <c r="E120" s="81">
        <v>0</v>
      </c>
      <c r="F120" s="81">
        <v>1E-4</v>
      </c>
      <c r="G120" s="81">
        <v>6595.8978999999999</v>
      </c>
      <c r="H120" s="81">
        <v>1565.9378999999999</v>
      </c>
    </row>
    <row r="121" spans="1:8">
      <c r="A121" s="81" t="s">
        <v>288</v>
      </c>
      <c r="B121" s="81">
        <v>3783.2492999999999</v>
      </c>
      <c r="C121" s="81">
        <v>6.8197000000000001</v>
      </c>
      <c r="D121" s="81">
        <v>11.041399999999999</v>
      </c>
      <c r="E121" s="81">
        <v>0</v>
      </c>
      <c r="F121" s="81">
        <v>1E-4</v>
      </c>
      <c r="G121" s="81">
        <v>7257.7298000000001</v>
      </c>
      <c r="H121" s="81">
        <v>1633.0055</v>
      </c>
    </row>
    <row r="122" spans="1:8">
      <c r="A122" s="81" t="s">
        <v>453</v>
      </c>
      <c r="B122" s="81">
        <v>4181.6120000000001</v>
      </c>
      <c r="C122" s="81">
        <v>7.5829000000000004</v>
      </c>
      <c r="D122" s="81">
        <v>12.3512</v>
      </c>
      <c r="E122" s="81">
        <v>0</v>
      </c>
      <c r="F122" s="81">
        <v>1E-4</v>
      </c>
      <c r="G122" s="81">
        <v>8118.8095999999996</v>
      </c>
      <c r="H122" s="81">
        <v>1809.2736</v>
      </c>
    </row>
    <row r="123" spans="1:8">
      <c r="A123" s="81" t="s">
        <v>454</v>
      </c>
      <c r="B123" s="81">
        <v>4293.1261000000004</v>
      </c>
      <c r="C123" s="81">
        <v>7.7869000000000002</v>
      </c>
      <c r="D123" s="81">
        <v>12.6861</v>
      </c>
      <c r="E123" s="81">
        <v>0</v>
      </c>
      <c r="F123" s="81">
        <v>1E-4</v>
      </c>
      <c r="G123" s="81">
        <v>8339.0041999999994</v>
      </c>
      <c r="H123" s="81">
        <v>1857.6871000000001</v>
      </c>
    </row>
    <row r="124" spans="1:8">
      <c r="A124" s="81" t="s">
        <v>455</v>
      </c>
      <c r="B124" s="81">
        <v>4605.6943000000001</v>
      </c>
      <c r="C124" s="81">
        <v>8.3566000000000003</v>
      </c>
      <c r="D124" s="81">
        <v>13.6188</v>
      </c>
      <c r="E124" s="81">
        <v>0</v>
      </c>
      <c r="F124" s="81">
        <v>1E-4</v>
      </c>
      <c r="G124" s="81">
        <v>8952.0766000000003</v>
      </c>
      <c r="H124" s="81">
        <v>1993.2038</v>
      </c>
    </row>
    <row r="125" spans="1:8">
      <c r="A125" s="81" t="s">
        <v>456</v>
      </c>
      <c r="B125" s="81">
        <v>3651.3517000000002</v>
      </c>
      <c r="C125" s="81">
        <v>6.6074999999999999</v>
      </c>
      <c r="D125" s="81">
        <v>10.739800000000001</v>
      </c>
      <c r="E125" s="81">
        <v>0</v>
      </c>
      <c r="F125" s="81">
        <v>1E-4</v>
      </c>
      <c r="G125" s="81">
        <v>7059.5531000000001</v>
      </c>
      <c r="H125" s="81">
        <v>1578.5184999999999</v>
      </c>
    </row>
    <row r="126" spans="1:8">
      <c r="A126" s="81" t="s">
        <v>457</v>
      </c>
      <c r="B126" s="81">
        <v>3867.7599</v>
      </c>
      <c r="C126" s="81">
        <v>6.7752999999999997</v>
      </c>
      <c r="D126" s="81">
        <v>10.6477</v>
      </c>
      <c r="E126" s="81">
        <v>0</v>
      </c>
      <c r="F126" s="81">
        <v>1E-4</v>
      </c>
      <c r="G126" s="81">
        <v>6998.1706000000004</v>
      </c>
      <c r="H126" s="81">
        <v>1650.6847</v>
      </c>
    </row>
    <row r="127" spans="1:8">
      <c r="A127" s="81" t="s">
        <v>458</v>
      </c>
      <c r="B127" s="81">
        <v>4761.8895000000002</v>
      </c>
      <c r="C127" s="81">
        <v>7.7062999999999997</v>
      </c>
      <c r="D127" s="81">
        <v>11.0405</v>
      </c>
      <c r="E127" s="81">
        <v>0</v>
      </c>
      <c r="F127" s="81">
        <v>1E-4</v>
      </c>
      <c r="G127" s="81">
        <v>7253.8244999999997</v>
      </c>
      <c r="H127" s="81">
        <v>1971.5558000000001</v>
      </c>
    </row>
    <row r="128" spans="1:8">
      <c r="A128" s="81" t="s">
        <v>459</v>
      </c>
      <c r="B128" s="81">
        <v>6200.7371999999996</v>
      </c>
      <c r="C128" s="81">
        <v>9.2483000000000004</v>
      </c>
      <c r="D128" s="81">
        <v>11.815300000000001</v>
      </c>
      <c r="E128" s="81">
        <v>0</v>
      </c>
      <c r="F128" s="81">
        <v>1E-4</v>
      </c>
      <c r="G128" s="81">
        <v>7759.1175999999996</v>
      </c>
      <c r="H128" s="81">
        <v>2492.0925000000002</v>
      </c>
    </row>
    <row r="129" spans="1:19">
      <c r="A129" s="81"/>
      <c r="B129" s="81"/>
      <c r="C129" s="81"/>
      <c r="D129" s="81"/>
      <c r="E129" s="81"/>
      <c r="F129" s="81"/>
      <c r="G129" s="81"/>
      <c r="H129" s="81"/>
    </row>
    <row r="130" spans="1:19">
      <c r="A130" s="81" t="s">
        <v>460</v>
      </c>
      <c r="B130" s="81">
        <v>56254.022700000001</v>
      </c>
      <c r="C130" s="81">
        <v>93.378900000000002</v>
      </c>
      <c r="D130" s="81">
        <v>138.0497</v>
      </c>
      <c r="E130" s="81">
        <v>0</v>
      </c>
      <c r="F130" s="81">
        <v>1E-3</v>
      </c>
      <c r="G130" s="81">
        <v>90712.138000000006</v>
      </c>
      <c r="H130" s="81">
        <v>23514.536700000001</v>
      </c>
    </row>
    <row r="131" spans="1:19">
      <c r="A131" s="81" t="s">
        <v>461</v>
      </c>
      <c r="B131" s="81">
        <v>3651.3517000000002</v>
      </c>
      <c r="C131" s="81">
        <v>6.4124999999999996</v>
      </c>
      <c r="D131" s="81">
        <v>10.0358</v>
      </c>
      <c r="E131" s="81">
        <v>0</v>
      </c>
      <c r="F131" s="81">
        <v>1E-4</v>
      </c>
      <c r="G131" s="81">
        <v>6595.8978999999999</v>
      </c>
      <c r="H131" s="81">
        <v>1565.9378999999999</v>
      </c>
    </row>
    <row r="132" spans="1:19">
      <c r="A132" s="81" t="s">
        <v>462</v>
      </c>
      <c r="B132" s="81">
        <v>6778.0218999999997</v>
      </c>
      <c r="C132" s="81">
        <v>9.8260000000000005</v>
      </c>
      <c r="D132" s="81">
        <v>13.6188</v>
      </c>
      <c r="E132" s="81">
        <v>0</v>
      </c>
      <c r="F132" s="81">
        <v>1E-4</v>
      </c>
      <c r="G132" s="81">
        <v>8952.0766000000003</v>
      </c>
      <c r="H132" s="81">
        <v>2697.0277000000001</v>
      </c>
    </row>
    <row r="134" spans="1:19">
      <c r="A134" s="77"/>
      <c r="B134" s="81" t="s">
        <v>463</v>
      </c>
      <c r="C134" s="81" t="s">
        <v>464</v>
      </c>
      <c r="D134" s="81" t="s">
        <v>465</v>
      </c>
      <c r="E134" s="81" t="s">
        <v>466</v>
      </c>
      <c r="F134" s="81" t="s">
        <v>467</v>
      </c>
      <c r="G134" s="81" t="s">
        <v>468</v>
      </c>
      <c r="H134" s="81" t="s">
        <v>469</v>
      </c>
      <c r="I134" s="81" t="s">
        <v>470</v>
      </c>
      <c r="J134" s="81" t="s">
        <v>471</v>
      </c>
      <c r="K134" s="81" t="s">
        <v>472</v>
      </c>
      <c r="L134" s="81" t="s">
        <v>473</v>
      </c>
      <c r="M134" s="81" t="s">
        <v>474</v>
      </c>
      <c r="N134" s="81" t="s">
        <v>475</v>
      </c>
      <c r="O134" s="81" t="s">
        <v>476</v>
      </c>
      <c r="P134" s="81" t="s">
        <v>477</v>
      </c>
      <c r="Q134" s="81" t="s">
        <v>478</v>
      </c>
      <c r="R134" s="81" t="s">
        <v>479</v>
      </c>
      <c r="S134" s="81" t="s">
        <v>480</v>
      </c>
    </row>
    <row r="135" spans="1:19">
      <c r="A135" s="81" t="s">
        <v>449</v>
      </c>
      <c r="B135" s="82">
        <v>18271300000</v>
      </c>
      <c r="C135" s="81">
        <v>12700.281999999999</v>
      </c>
      <c r="D135" s="81" t="s">
        <v>535</v>
      </c>
      <c r="E135" s="81">
        <v>4950.0479999999998</v>
      </c>
      <c r="F135" s="81">
        <v>3712.5360000000001</v>
      </c>
      <c r="G135" s="81">
        <v>2523.6089999999999</v>
      </c>
      <c r="H135" s="81">
        <v>0</v>
      </c>
      <c r="I135" s="81">
        <v>0</v>
      </c>
      <c r="J135" s="81">
        <v>1514.0889999999999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1">
        <v>0</v>
      </c>
      <c r="S135" s="81">
        <v>0</v>
      </c>
    </row>
    <row r="136" spans="1:19">
      <c r="A136" s="81" t="s">
        <v>450</v>
      </c>
      <c r="B136" s="82">
        <v>16139800000</v>
      </c>
      <c r="C136" s="81">
        <v>11205.906000000001</v>
      </c>
      <c r="D136" s="81" t="s">
        <v>665</v>
      </c>
      <c r="E136" s="81">
        <v>4950.0479999999998</v>
      </c>
      <c r="F136" s="81">
        <v>3712.5360000000001</v>
      </c>
      <c r="G136" s="81">
        <v>2523.6089999999999</v>
      </c>
      <c r="H136" s="81">
        <v>0</v>
      </c>
      <c r="I136" s="81">
        <v>19.713000000000001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81">
        <v>0</v>
      </c>
      <c r="S136" s="81">
        <v>0</v>
      </c>
    </row>
    <row r="137" spans="1:19">
      <c r="A137" s="81" t="s">
        <v>451</v>
      </c>
      <c r="B137" s="82">
        <v>17515200000</v>
      </c>
      <c r="C137" s="81">
        <v>11374.807000000001</v>
      </c>
      <c r="D137" s="81" t="s">
        <v>666</v>
      </c>
      <c r="E137" s="81">
        <v>4950.0479999999998</v>
      </c>
      <c r="F137" s="81">
        <v>3712.5360000000001</v>
      </c>
      <c r="G137" s="81">
        <v>2523.6089999999999</v>
      </c>
      <c r="H137" s="81">
        <v>0</v>
      </c>
      <c r="I137" s="81">
        <v>188.614</v>
      </c>
      <c r="J137" s="81">
        <v>0</v>
      </c>
      <c r="K137" s="81">
        <v>0</v>
      </c>
      <c r="L137" s="81">
        <v>0</v>
      </c>
      <c r="M137" s="81">
        <v>0</v>
      </c>
      <c r="N137" s="81">
        <v>0</v>
      </c>
      <c r="O137" s="81">
        <v>0</v>
      </c>
      <c r="P137" s="81">
        <v>0</v>
      </c>
      <c r="Q137" s="81">
        <v>0</v>
      </c>
      <c r="R137" s="81">
        <v>0</v>
      </c>
      <c r="S137" s="81">
        <v>0</v>
      </c>
    </row>
    <row r="138" spans="1:19">
      <c r="A138" s="81" t="s">
        <v>452</v>
      </c>
      <c r="B138" s="82">
        <v>15305300000</v>
      </c>
      <c r="C138" s="81">
        <v>11941.825000000001</v>
      </c>
      <c r="D138" s="81" t="s">
        <v>667</v>
      </c>
      <c r="E138" s="81">
        <v>4950.0479999999998</v>
      </c>
      <c r="F138" s="81">
        <v>3712.5360000000001</v>
      </c>
      <c r="G138" s="81">
        <v>2523.6089999999999</v>
      </c>
      <c r="H138" s="81">
        <v>0</v>
      </c>
      <c r="I138" s="81">
        <v>755.63199999999995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1">
        <v>0</v>
      </c>
      <c r="S138" s="81">
        <v>0</v>
      </c>
    </row>
    <row r="139" spans="1:19">
      <c r="A139" s="81" t="s">
        <v>288</v>
      </c>
      <c r="B139" s="82">
        <v>16841000000</v>
      </c>
      <c r="C139" s="81">
        <v>15306.704</v>
      </c>
      <c r="D139" s="81" t="s">
        <v>603</v>
      </c>
      <c r="E139" s="81">
        <v>4950.0479999999998</v>
      </c>
      <c r="F139" s="81">
        <v>3712.5360000000001</v>
      </c>
      <c r="G139" s="81">
        <v>2523.6089999999999</v>
      </c>
      <c r="H139" s="81">
        <v>0</v>
      </c>
      <c r="I139" s="81">
        <v>4120.5110000000004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1">
        <v>0</v>
      </c>
      <c r="S139" s="81">
        <v>0</v>
      </c>
    </row>
    <row r="140" spans="1:19">
      <c r="A140" s="81" t="s">
        <v>453</v>
      </c>
      <c r="B140" s="82">
        <v>18839100000</v>
      </c>
      <c r="C140" s="81">
        <v>17324.522000000001</v>
      </c>
      <c r="D140" s="81" t="s">
        <v>604</v>
      </c>
      <c r="E140" s="81">
        <v>4950.0479999999998</v>
      </c>
      <c r="F140" s="81">
        <v>3712.5360000000001</v>
      </c>
      <c r="G140" s="81">
        <v>2523.6089999999999</v>
      </c>
      <c r="H140" s="81">
        <v>0</v>
      </c>
      <c r="I140" s="81">
        <v>6138.3289999999997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v>0</v>
      </c>
    </row>
    <row r="141" spans="1:19">
      <c r="A141" s="81" t="s">
        <v>454</v>
      </c>
      <c r="B141" s="82">
        <v>19350000000</v>
      </c>
      <c r="C141" s="81">
        <v>17376.381000000001</v>
      </c>
      <c r="D141" s="81" t="s">
        <v>605</v>
      </c>
      <c r="E141" s="81">
        <v>4950.0479999999998</v>
      </c>
      <c r="F141" s="81">
        <v>3712.5360000000001</v>
      </c>
      <c r="G141" s="81">
        <v>2523.6089999999999</v>
      </c>
      <c r="H141" s="81">
        <v>0</v>
      </c>
      <c r="I141" s="81">
        <v>6190.1880000000001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1">
        <v>0</v>
      </c>
      <c r="S141" s="81">
        <v>0</v>
      </c>
    </row>
    <row r="142" spans="1:19">
      <c r="A142" s="81" t="s">
        <v>455</v>
      </c>
      <c r="B142" s="82">
        <v>20772600000</v>
      </c>
      <c r="C142" s="81">
        <v>17281.487000000001</v>
      </c>
      <c r="D142" s="81" t="s">
        <v>606</v>
      </c>
      <c r="E142" s="81">
        <v>4950.0479999999998</v>
      </c>
      <c r="F142" s="81">
        <v>3712.5360000000001</v>
      </c>
      <c r="G142" s="81">
        <v>2523.6089999999999</v>
      </c>
      <c r="H142" s="81">
        <v>0</v>
      </c>
      <c r="I142" s="81">
        <v>6095.2939999999999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</row>
    <row r="143" spans="1:19">
      <c r="A143" s="81" t="s">
        <v>456</v>
      </c>
      <c r="B143" s="82">
        <v>16381200000</v>
      </c>
      <c r="C143" s="81">
        <v>15623.598</v>
      </c>
      <c r="D143" s="81" t="s">
        <v>607</v>
      </c>
      <c r="E143" s="81">
        <v>4950.0479999999998</v>
      </c>
      <c r="F143" s="81">
        <v>3712.5360000000001</v>
      </c>
      <c r="G143" s="81">
        <v>2523.6089999999999</v>
      </c>
      <c r="H143" s="81">
        <v>0</v>
      </c>
      <c r="I143" s="81">
        <v>4437.4049999999997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1">
        <v>0</v>
      </c>
      <c r="S143" s="81">
        <v>0</v>
      </c>
    </row>
    <row r="144" spans="1:19">
      <c r="A144" s="81" t="s">
        <v>457</v>
      </c>
      <c r="B144" s="82">
        <v>16238700000</v>
      </c>
      <c r="C144" s="81">
        <v>12700.281999999999</v>
      </c>
      <c r="D144" s="81" t="s">
        <v>608</v>
      </c>
      <c r="E144" s="81">
        <v>4950.0479999999998</v>
      </c>
      <c r="F144" s="81">
        <v>3712.5360000000001</v>
      </c>
      <c r="G144" s="81">
        <v>2523.6089999999999</v>
      </c>
      <c r="H144" s="81">
        <v>0</v>
      </c>
      <c r="I144" s="81">
        <v>0</v>
      </c>
      <c r="J144" s="81">
        <v>1514.0889999999999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1">
        <v>0</v>
      </c>
      <c r="S144" s="81">
        <v>0</v>
      </c>
    </row>
    <row r="145" spans="1:19">
      <c r="A145" s="81" t="s">
        <v>458</v>
      </c>
      <c r="B145" s="82">
        <v>16832000000</v>
      </c>
      <c r="C145" s="81">
        <v>12729.069</v>
      </c>
      <c r="D145" s="81" t="s">
        <v>668</v>
      </c>
      <c r="E145" s="81">
        <v>4950.0479999999998</v>
      </c>
      <c r="F145" s="81">
        <v>3712.5360000000001</v>
      </c>
      <c r="G145" s="81">
        <v>2523.6089999999999</v>
      </c>
      <c r="H145" s="81">
        <v>0</v>
      </c>
      <c r="I145" s="81">
        <v>28.786999999999999</v>
      </c>
      <c r="J145" s="81">
        <v>1514.0889999999999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</row>
    <row r="146" spans="1:19">
      <c r="A146" s="81" t="s">
        <v>459</v>
      </c>
      <c r="B146" s="82">
        <v>18004400000</v>
      </c>
      <c r="C146" s="81">
        <v>12700.281999999999</v>
      </c>
      <c r="D146" s="81" t="s">
        <v>609</v>
      </c>
      <c r="E146" s="81">
        <v>4950.0479999999998</v>
      </c>
      <c r="F146" s="81">
        <v>3712.5360000000001</v>
      </c>
      <c r="G146" s="81">
        <v>2523.6089999999999</v>
      </c>
      <c r="H146" s="81">
        <v>0</v>
      </c>
      <c r="I146" s="81">
        <v>0</v>
      </c>
      <c r="J146" s="81">
        <v>1514.0889999999999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1">
        <v>0</v>
      </c>
      <c r="S146" s="81">
        <v>0</v>
      </c>
    </row>
    <row r="147" spans="1:19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</row>
    <row r="148" spans="1:19">
      <c r="A148" s="81" t="s">
        <v>460</v>
      </c>
      <c r="B148" s="82">
        <v>210491000000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81">
        <v>0</v>
      </c>
      <c r="S148" s="81">
        <v>0</v>
      </c>
    </row>
    <row r="149" spans="1:19">
      <c r="A149" s="81" t="s">
        <v>461</v>
      </c>
      <c r="B149" s="82">
        <v>15305300000</v>
      </c>
      <c r="C149" s="81">
        <v>11205.906000000001</v>
      </c>
      <c r="D149" s="81"/>
      <c r="E149" s="81">
        <v>4950.0479999999998</v>
      </c>
      <c r="F149" s="81">
        <v>3712.5360000000001</v>
      </c>
      <c r="G149" s="81">
        <v>2523.6089999999999</v>
      </c>
      <c r="H149" s="81">
        <v>0</v>
      </c>
      <c r="I149" s="81">
        <v>0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81">
        <v>0</v>
      </c>
      <c r="S149" s="81">
        <v>0</v>
      </c>
    </row>
    <row r="150" spans="1:19">
      <c r="A150" s="81" t="s">
        <v>462</v>
      </c>
      <c r="B150" s="82">
        <v>20772600000</v>
      </c>
      <c r="C150" s="81">
        <v>17376.381000000001</v>
      </c>
      <c r="D150" s="81"/>
      <c r="E150" s="81">
        <v>4950.0479999999998</v>
      </c>
      <c r="F150" s="81">
        <v>3712.5360000000001</v>
      </c>
      <c r="G150" s="81">
        <v>2523.6089999999999</v>
      </c>
      <c r="H150" s="81">
        <v>0</v>
      </c>
      <c r="I150" s="81">
        <v>6190.1880000000001</v>
      </c>
      <c r="J150" s="81">
        <v>1514.0889999999999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1">
        <v>0</v>
      </c>
      <c r="S150" s="81">
        <v>0</v>
      </c>
    </row>
    <row r="152" spans="1:19">
      <c r="A152" s="77"/>
      <c r="B152" s="81" t="s">
        <v>493</v>
      </c>
      <c r="C152" s="81" t="s">
        <v>494</v>
      </c>
      <c r="D152" s="81" t="s">
        <v>495</v>
      </c>
      <c r="E152" s="81" t="s">
        <v>251</v>
      </c>
    </row>
    <row r="153" spans="1:19">
      <c r="A153" s="81" t="s">
        <v>496</v>
      </c>
      <c r="B153" s="81">
        <v>4387.84</v>
      </c>
      <c r="C153" s="81">
        <v>1534.35</v>
      </c>
      <c r="D153" s="81">
        <v>0</v>
      </c>
      <c r="E153" s="81">
        <v>5922.19</v>
      </c>
    </row>
    <row r="154" spans="1:19">
      <c r="A154" s="81" t="s">
        <v>497</v>
      </c>
      <c r="B154" s="81">
        <v>8.58</v>
      </c>
      <c r="C154" s="81">
        <v>3</v>
      </c>
      <c r="D154" s="81">
        <v>0</v>
      </c>
      <c r="E154" s="81">
        <v>11.59</v>
      </c>
    </row>
    <row r="155" spans="1:19">
      <c r="A155" s="81" t="s">
        <v>498</v>
      </c>
      <c r="B155" s="81">
        <v>8.58</v>
      </c>
      <c r="C155" s="81">
        <v>3</v>
      </c>
      <c r="D155" s="81">
        <v>0</v>
      </c>
      <c r="E155" s="81">
        <v>11.59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55"/>
  <sheetViews>
    <sheetView workbookViewId="0"/>
  </sheetViews>
  <sheetFormatPr defaultRowHeight="10.5"/>
  <cols>
    <col min="1" max="1" width="43.16406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352</v>
      </c>
      <c r="C1" s="81" t="s">
        <v>353</v>
      </c>
      <c r="D1" s="81" t="s">
        <v>354</v>
      </c>
    </row>
    <row r="2" spans="1:7">
      <c r="A2" s="81" t="s">
        <v>298</v>
      </c>
      <c r="B2" s="81">
        <v>359.37</v>
      </c>
      <c r="C2" s="81">
        <v>703.05</v>
      </c>
      <c r="D2" s="81">
        <v>703.05</v>
      </c>
    </row>
    <row r="3" spans="1:7">
      <c r="A3" s="81" t="s">
        <v>299</v>
      </c>
      <c r="B3" s="81">
        <v>359.37</v>
      </c>
      <c r="C3" s="81">
        <v>703.05</v>
      </c>
      <c r="D3" s="81">
        <v>703.05</v>
      </c>
    </row>
    <row r="4" spans="1:7">
      <c r="A4" s="81" t="s">
        <v>300</v>
      </c>
      <c r="B4" s="81">
        <v>878.11</v>
      </c>
      <c r="C4" s="81">
        <v>1717.89</v>
      </c>
      <c r="D4" s="81">
        <v>1717.89</v>
      </c>
    </row>
    <row r="5" spans="1:7">
      <c r="A5" s="81" t="s">
        <v>301</v>
      </c>
      <c r="B5" s="81">
        <v>878.11</v>
      </c>
      <c r="C5" s="81">
        <v>1717.89</v>
      </c>
      <c r="D5" s="81">
        <v>1717.89</v>
      </c>
    </row>
    <row r="7" spans="1:7">
      <c r="A7" s="77"/>
      <c r="B7" s="81" t="s">
        <v>355</v>
      </c>
    </row>
    <row r="8" spans="1:7">
      <c r="A8" s="81" t="s">
        <v>302</v>
      </c>
      <c r="B8" s="81">
        <v>511.16</v>
      </c>
    </row>
    <row r="9" spans="1:7">
      <c r="A9" s="81" t="s">
        <v>303</v>
      </c>
      <c r="B9" s="81">
        <v>511.16</v>
      </c>
    </row>
    <row r="10" spans="1:7">
      <c r="A10" s="81" t="s">
        <v>356</v>
      </c>
      <c r="B10" s="81">
        <v>0</v>
      </c>
    </row>
    <row r="12" spans="1:7">
      <c r="A12" s="77"/>
      <c r="B12" s="81" t="s">
        <v>373</v>
      </c>
      <c r="C12" s="81" t="s">
        <v>374</v>
      </c>
      <c r="D12" s="81" t="s">
        <v>375</v>
      </c>
      <c r="E12" s="81" t="s">
        <v>376</v>
      </c>
      <c r="F12" s="81" t="s">
        <v>377</v>
      </c>
      <c r="G12" s="81" t="s">
        <v>378</v>
      </c>
    </row>
    <row r="13" spans="1:7">
      <c r="A13" s="81" t="s">
        <v>73</v>
      </c>
      <c r="B13" s="81">
        <v>0</v>
      </c>
      <c r="C13" s="81">
        <v>143.33000000000001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7.95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56.69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23.77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65.790000000000006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49.53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12.31</v>
      </c>
      <c r="D24" s="81">
        <v>0</v>
      </c>
      <c r="E24" s="81">
        <v>0</v>
      </c>
      <c r="F24" s="81">
        <v>0</v>
      </c>
      <c r="G24" s="81">
        <v>17.649999999999999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203.73</v>
      </c>
      <c r="C28" s="81">
        <v>155.63999999999999</v>
      </c>
      <c r="D28" s="81">
        <v>0</v>
      </c>
      <c r="E28" s="81">
        <v>0</v>
      </c>
      <c r="F28" s="81">
        <v>0</v>
      </c>
      <c r="G28" s="81">
        <v>17.649999999999999</v>
      </c>
    </row>
    <row r="30" spans="1:10">
      <c r="A30" s="77"/>
      <c r="B30" s="81" t="s">
        <v>355</v>
      </c>
      <c r="C30" s="81" t="s">
        <v>2</v>
      </c>
      <c r="D30" s="81" t="s">
        <v>379</v>
      </c>
      <c r="E30" s="81" t="s">
        <v>380</v>
      </c>
      <c r="F30" s="81" t="s">
        <v>381</v>
      </c>
      <c r="G30" s="81" t="s">
        <v>382</v>
      </c>
      <c r="H30" s="81" t="s">
        <v>383</v>
      </c>
      <c r="I30" s="81" t="s">
        <v>384</v>
      </c>
      <c r="J30" s="81" t="s">
        <v>385</v>
      </c>
    </row>
    <row r="31" spans="1:10">
      <c r="A31" s="81" t="s">
        <v>386</v>
      </c>
      <c r="B31" s="81">
        <v>149.66</v>
      </c>
      <c r="C31" s="81" t="s">
        <v>3</v>
      </c>
      <c r="D31" s="81">
        <v>456.46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8.07</v>
      </c>
    </row>
    <row r="32" spans="1:10">
      <c r="A32" s="81" t="s">
        <v>387</v>
      </c>
      <c r="B32" s="81">
        <v>113.45</v>
      </c>
      <c r="C32" s="81" t="s">
        <v>3</v>
      </c>
      <c r="D32" s="81">
        <v>346.02</v>
      </c>
      <c r="E32" s="81">
        <v>1</v>
      </c>
      <c r="F32" s="81">
        <v>84.45</v>
      </c>
      <c r="G32" s="81">
        <v>20.64</v>
      </c>
      <c r="H32" s="81">
        <v>10.76</v>
      </c>
      <c r="I32" s="81">
        <v>18.59</v>
      </c>
      <c r="J32" s="81">
        <v>8.07</v>
      </c>
    </row>
    <row r="33" spans="1:10">
      <c r="A33" s="81" t="s">
        <v>388</v>
      </c>
      <c r="B33" s="81">
        <v>67.3</v>
      </c>
      <c r="C33" s="81" t="s">
        <v>3</v>
      </c>
      <c r="D33" s="81">
        <v>205.26</v>
      </c>
      <c r="E33" s="81">
        <v>1</v>
      </c>
      <c r="F33" s="81">
        <v>56.3</v>
      </c>
      <c r="G33" s="81">
        <v>11.16</v>
      </c>
      <c r="H33" s="81">
        <v>10.76</v>
      </c>
      <c r="I33" s="81">
        <v>18.59</v>
      </c>
      <c r="J33" s="81">
        <v>8.07</v>
      </c>
    </row>
    <row r="34" spans="1:10">
      <c r="A34" s="81" t="s">
        <v>389</v>
      </c>
      <c r="B34" s="81">
        <v>113.45</v>
      </c>
      <c r="C34" s="81" t="s">
        <v>3</v>
      </c>
      <c r="D34" s="81">
        <v>346.02</v>
      </c>
      <c r="E34" s="81">
        <v>1</v>
      </c>
      <c r="F34" s="81">
        <v>84.45</v>
      </c>
      <c r="G34" s="81">
        <v>16.73</v>
      </c>
      <c r="H34" s="81">
        <v>10.76</v>
      </c>
      <c r="I34" s="81">
        <v>18.59</v>
      </c>
      <c r="J34" s="81">
        <v>8.07</v>
      </c>
    </row>
    <row r="35" spans="1:10">
      <c r="A35" s="81" t="s">
        <v>390</v>
      </c>
      <c r="B35" s="81">
        <v>67.3</v>
      </c>
      <c r="C35" s="81" t="s">
        <v>3</v>
      </c>
      <c r="D35" s="81">
        <v>205.26</v>
      </c>
      <c r="E35" s="81">
        <v>1</v>
      </c>
      <c r="F35" s="81">
        <v>56.3</v>
      </c>
      <c r="G35" s="81">
        <v>11.16</v>
      </c>
      <c r="H35" s="81">
        <v>10.76</v>
      </c>
      <c r="I35" s="81">
        <v>18.59</v>
      </c>
      <c r="J35" s="81">
        <v>8.07</v>
      </c>
    </row>
    <row r="36" spans="1:10">
      <c r="A36" s="81" t="s">
        <v>391</v>
      </c>
      <c r="B36" s="81">
        <v>567.98</v>
      </c>
      <c r="C36" s="81" t="s">
        <v>67</v>
      </c>
      <c r="D36" s="81">
        <v>720.19</v>
      </c>
      <c r="E36" s="81">
        <v>1</v>
      </c>
      <c r="F36" s="81">
        <v>0</v>
      </c>
      <c r="G36" s="81">
        <v>0</v>
      </c>
      <c r="H36" s="81">
        <v>0</v>
      </c>
      <c r="I36" s="81"/>
      <c r="J36" s="81">
        <v>0</v>
      </c>
    </row>
    <row r="37" spans="1:10">
      <c r="A37" s="81" t="s">
        <v>251</v>
      </c>
      <c r="B37" s="81">
        <v>1079.1300000000001</v>
      </c>
      <c r="C37" s="81"/>
      <c r="D37" s="81">
        <v>2279.2199999999998</v>
      </c>
      <c r="E37" s="81"/>
      <c r="F37" s="81">
        <v>281.51</v>
      </c>
      <c r="G37" s="81">
        <v>59.68</v>
      </c>
      <c r="H37" s="81">
        <v>5.0967000000000002</v>
      </c>
      <c r="I37" s="81">
        <v>39.24</v>
      </c>
      <c r="J37" s="81">
        <v>3.8224999999999998</v>
      </c>
    </row>
    <row r="38" spans="1:10">
      <c r="A38" s="81" t="s">
        <v>392</v>
      </c>
      <c r="B38" s="81">
        <v>511.16</v>
      </c>
      <c r="C38" s="81"/>
      <c r="D38" s="81">
        <v>1559.03</v>
      </c>
      <c r="E38" s="81"/>
      <c r="F38" s="81">
        <v>281.51</v>
      </c>
      <c r="G38" s="81">
        <v>59.68</v>
      </c>
      <c r="H38" s="81">
        <v>10.76</v>
      </c>
      <c r="I38" s="81">
        <v>18.59</v>
      </c>
      <c r="J38" s="81">
        <v>8.07</v>
      </c>
    </row>
    <row r="39" spans="1:10">
      <c r="A39" s="81" t="s">
        <v>393</v>
      </c>
      <c r="B39" s="81">
        <v>567.98</v>
      </c>
      <c r="C39" s="81"/>
      <c r="D39" s="81">
        <v>720.19</v>
      </c>
      <c r="E39" s="81"/>
      <c r="F39" s="81">
        <v>0</v>
      </c>
      <c r="G39" s="81">
        <v>0</v>
      </c>
      <c r="H39" s="81">
        <v>0</v>
      </c>
      <c r="I39" s="81"/>
      <c r="J39" s="81">
        <v>0</v>
      </c>
    </row>
    <row r="41" spans="1:10">
      <c r="A41" s="77"/>
      <c r="B41" s="81" t="s">
        <v>52</v>
      </c>
      <c r="C41" s="81" t="s">
        <v>304</v>
      </c>
      <c r="D41" s="81" t="s">
        <v>357</v>
      </c>
      <c r="E41" s="81" t="s">
        <v>358</v>
      </c>
      <c r="F41" s="81" t="s">
        <v>359</v>
      </c>
      <c r="G41" s="81" t="s">
        <v>360</v>
      </c>
      <c r="H41" s="81" t="s">
        <v>361</v>
      </c>
      <c r="I41" s="81" t="s">
        <v>305</v>
      </c>
    </row>
    <row r="42" spans="1:10">
      <c r="A42" s="81" t="s">
        <v>306</v>
      </c>
      <c r="B42" s="81" t="s">
        <v>307</v>
      </c>
      <c r="C42" s="81">
        <v>0.3</v>
      </c>
      <c r="D42" s="81">
        <v>1.8620000000000001</v>
      </c>
      <c r="E42" s="81">
        <v>3.4</v>
      </c>
      <c r="F42" s="81">
        <v>149.66</v>
      </c>
      <c r="G42" s="81">
        <v>270</v>
      </c>
      <c r="H42" s="81">
        <v>180</v>
      </c>
      <c r="I42" s="81"/>
    </row>
    <row r="43" spans="1:10">
      <c r="A43" s="81" t="s">
        <v>308</v>
      </c>
      <c r="B43" s="81" t="s">
        <v>309</v>
      </c>
      <c r="C43" s="81">
        <v>0.08</v>
      </c>
      <c r="D43" s="81">
        <v>0.59099999999999997</v>
      </c>
      <c r="E43" s="81">
        <v>0.65</v>
      </c>
      <c r="F43" s="81">
        <v>84.45</v>
      </c>
      <c r="G43" s="81">
        <v>180</v>
      </c>
      <c r="H43" s="81">
        <v>90</v>
      </c>
      <c r="I43" s="81" t="s">
        <v>310</v>
      </c>
    </row>
    <row r="44" spans="1:10">
      <c r="A44" s="81" t="s">
        <v>311</v>
      </c>
      <c r="B44" s="81" t="s">
        <v>307</v>
      </c>
      <c r="C44" s="81">
        <v>0.3</v>
      </c>
      <c r="D44" s="81">
        <v>1.8620000000000001</v>
      </c>
      <c r="E44" s="81">
        <v>3.4</v>
      </c>
      <c r="F44" s="81">
        <v>113.45</v>
      </c>
      <c r="G44" s="81">
        <v>135</v>
      </c>
      <c r="H44" s="81">
        <v>180</v>
      </c>
      <c r="I44" s="81"/>
    </row>
    <row r="45" spans="1:10">
      <c r="A45" s="81" t="s">
        <v>312</v>
      </c>
      <c r="B45" s="81" t="s">
        <v>309</v>
      </c>
      <c r="C45" s="81">
        <v>0.08</v>
      </c>
      <c r="D45" s="81">
        <v>0.59099999999999997</v>
      </c>
      <c r="E45" s="81">
        <v>0.65</v>
      </c>
      <c r="F45" s="81">
        <v>56.3</v>
      </c>
      <c r="G45" s="81">
        <v>90</v>
      </c>
      <c r="H45" s="81">
        <v>90</v>
      </c>
      <c r="I45" s="81" t="s">
        <v>313</v>
      </c>
    </row>
    <row r="46" spans="1:10">
      <c r="A46" s="81" t="s">
        <v>314</v>
      </c>
      <c r="B46" s="81" t="s">
        <v>307</v>
      </c>
      <c r="C46" s="81">
        <v>0.3</v>
      </c>
      <c r="D46" s="81">
        <v>1.8620000000000001</v>
      </c>
      <c r="E46" s="81">
        <v>3.4</v>
      </c>
      <c r="F46" s="81">
        <v>67.3</v>
      </c>
      <c r="G46" s="81">
        <v>270</v>
      </c>
      <c r="H46" s="81">
        <v>180</v>
      </c>
      <c r="I46" s="81"/>
    </row>
    <row r="47" spans="1:10">
      <c r="A47" s="81" t="s">
        <v>315</v>
      </c>
      <c r="B47" s="81" t="s">
        <v>309</v>
      </c>
      <c r="C47" s="81">
        <v>0.08</v>
      </c>
      <c r="D47" s="81">
        <v>0.59099999999999997</v>
      </c>
      <c r="E47" s="81">
        <v>0.65</v>
      </c>
      <c r="F47" s="81">
        <v>84.45</v>
      </c>
      <c r="G47" s="81">
        <v>0</v>
      </c>
      <c r="H47" s="81">
        <v>90</v>
      </c>
      <c r="I47" s="81" t="s">
        <v>316</v>
      </c>
    </row>
    <row r="48" spans="1:10">
      <c r="A48" s="81" t="s">
        <v>317</v>
      </c>
      <c r="B48" s="81" t="s">
        <v>307</v>
      </c>
      <c r="C48" s="81">
        <v>0.3</v>
      </c>
      <c r="D48" s="81">
        <v>1.8620000000000001</v>
      </c>
      <c r="E48" s="81">
        <v>3.4</v>
      </c>
      <c r="F48" s="81">
        <v>113.45</v>
      </c>
      <c r="G48" s="81">
        <v>180</v>
      </c>
      <c r="H48" s="81">
        <v>180</v>
      </c>
      <c r="I48" s="81"/>
    </row>
    <row r="49" spans="1:11">
      <c r="A49" s="81" t="s">
        <v>318</v>
      </c>
      <c r="B49" s="81" t="s">
        <v>309</v>
      </c>
      <c r="C49" s="81">
        <v>0.08</v>
      </c>
      <c r="D49" s="81">
        <v>0.59099999999999997</v>
      </c>
      <c r="E49" s="81">
        <v>0.65</v>
      </c>
      <c r="F49" s="81">
        <v>56.3</v>
      </c>
      <c r="G49" s="81">
        <v>270</v>
      </c>
      <c r="H49" s="81">
        <v>90</v>
      </c>
      <c r="I49" s="81" t="s">
        <v>319</v>
      </c>
    </row>
    <row r="50" spans="1:11">
      <c r="A50" s="81" t="s">
        <v>320</v>
      </c>
      <c r="B50" s="81" t="s">
        <v>307</v>
      </c>
      <c r="C50" s="81">
        <v>0.3</v>
      </c>
      <c r="D50" s="81">
        <v>1.8620000000000001</v>
      </c>
      <c r="E50" s="81">
        <v>3.4</v>
      </c>
      <c r="F50" s="81">
        <v>67.3</v>
      </c>
      <c r="G50" s="81">
        <v>90</v>
      </c>
      <c r="H50" s="81">
        <v>180</v>
      </c>
      <c r="I50" s="81"/>
    </row>
    <row r="51" spans="1:11">
      <c r="A51" s="81" t="s">
        <v>321</v>
      </c>
      <c r="B51" s="81" t="s">
        <v>322</v>
      </c>
      <c r="C51" s="81">
        <v>0.3</v>
      </c>
      <c r="D51" s="81">
        <v>0.49299999999999999</v>
      </c>
      <c r="E51" s="81">
        <v>0.56000000000000005</v>
      </c>
      <c r="F51" s="81">
        <v>11.44</v>
      </c>
      <c r="G51" s="81">
        <v>270</v>
      </c>
      <c r="H51" s="81">
        <v>180</v>
      </c>
      <c r="I51" s="81"/>
    </row>
    <row r="52" spans="1:11">
      <c r="A52" s="81" t="s">
        <v>323</v>
      </c>
      <c r="B52" s="81" t="s">
        <v>322</v>
      </c>
      <c r="C52" s="81">
        <v>0.3</v>
      </c>
      <c r="D52" s="81">
        <v>0.49299999999999999</v>
      </c>
      <c r="E52" s="81">
        <v>0.56000000000000005</v>
      </c>
      <c r="F52" s="81">
        <v>16.97</v>
      </c>
      <c r="G52" s="81">
        <v>225</v>
      </c>
      <c r="H52" s="81">
        <v>180</v>
      </c>
      <c r="I52" s="81"/>
    </row>
    <row r="53" spans="1:11">
      <c r="A53" s="81" t="s">
        <v>324</v>
      </c>
      <c r="B53" s="81" t="s">
        <v>322</v>
      </c>
      <c r="C53" s="81">
        <v>0.3</v>
      </c>
      <c r="D53" s="81">
        <v>0.49299999999999999</v>
      </c>
      <c r="E53" s="81">
        <v>0.56000000000000005</v>
      </c>
      <c r="F53" s="81">
        <v>11.44</v>
      </c>
      <c r="G53" s="81">
        <v>45</v>
      </c>
      <c r="H53" s="81">
        <v>180</v>
      </c>
      <c r="I53" s="81"/>
    </row>
    <row r="54" spans="1:11">
      <c r="A54" s="81" t="s">
        <v>325</v>
      </c>
      <c r="B54" s="81" t="s">
        <v>322</v>
      </c>
      <c r="C54" s="81">
        <v>0.3</v>
      </c>
      <c r="D54" s="81">
        <v>0.49299999999999999</v>
      </c>
      <c r="E54" s="81">
        <v>0.56000000000000005</v>
      </c>
      <c r="F54" s="81">
        <v>16.97</v>
      </c>
      <c r="G54" s="81">
        <v>315</v>
      </c>
      <c r="H54" s="81">
        <v>180</v>
      </c>
      <c r="I54" s="81"/>
    </row>
    <row r="55" spans="1:11">
      <c r="A55" s="81" t="s">
        <v>326</v>
      </c>
      <c r="B55" s="81" t="s">
        <v>327</v>
      </c>
      <c r="C55" s="81">
        <v>0.22</v>
      </c>
      <c r="D55" s="81">
        <v>0.154</v>
      </c>
      <c r="E55" s="81">
        <v>0.16</v>
      </c>
      <c r="F55" s="81">
        <v>197.51</v>
      </c>
      <c r="G55" s="81">
        <v>0</v>
      </c>
      <c r="H55" s="81">
        <v>18.45</v>
      </c>
      <c r="I55" s="81"/>
    </row>
    <row r="56" spans="1:11">
      <c r="A56" s="81" t="s">
        <v>328</v>
      </c>
      <c r="B56" s="81" t="s">
        <v>327</v>
      </c>
      <c r="C56" s="81">
        <v>0.22</v>
      </c>
      <c r="D56" s="81">
        <v>0.154</v>
      </c>
      <c r="E56" s="81">
        <v>0.16</v>
      </c>
      <c r="F56" s="81">
        <v>101.87</v>
      </c>
      <c r="G56" s="81">
        <v>270</v>
      </c>
      <c r="H56" s="81">
        <v>18.45</v>
      </c>
      <c r="I56" s="81"/>
    </row>
    <row r="57" spans="1:11">
      <c r="A57" s="81" t="s">
        <v>329</v>
      </c>
      <c r="B57" s="81" t="s">
        <v>327</v>
      </c>
      <c r="C57" s="81">
        <v>0.22</v>
      </c>
      <c r="D57" s="81">
        <v>0.154</v>
      </c>
      <c r="E57" s="81">
        <v>0.16</v>
      </c>
      <c r="F57" s="81">
        <v>101.87</v>
      </c>
      <c r="G57" s="81">
        <v>90</v>
      </c>
      <c r="H57" s="81">
        <v>18.45</v>
      </c>
      <c r="I57" s="81"/>
    </row>
    <row r="58" spans="1:11">
      <c r="A58" s="81" t="s">
        <v>330</v>
      </c>
      <c r="B58" s="81" t="s">
        <v>327</v>
      </c>
      <c r="C58" s="81">
        <v>0.22</v>
      </c>
      <c r="D58" s="81">
        <v>0.154</v>
      </c>
      <c r="E58" s="81">
        <v>0.16</v>
      </c>
      <c r="F58" s="81">
        <v>197.51</v>
      </c>
      <c r="G58" s="81">
        <v>180</v>
      </c>
      <c r="H58" s="81">
        <v>18.45</v>
      </c>
      <c r="I58" s="81"/>
    </row>
    <row r="60" spans="1:11">
      <c r="A60" s="77"/>
      <c r="B60" s="81" t="s">
        <v>52</v>
      </c>
      <c r="C60" s="81" t="s">
        <v>394</v>
      </c>
      <c r="D60" s="81" t="s">
        <v>395</v>
      </c>
      <c r="E60" s="81" t="s">
        <v>396</v>
      </c>
      <c r="F60" s="81" t="s">
        <v>46</v>
      </c>
      <c r="G60" s="81" t="s">
        <v>397</v>
      </c>
      <c r="H60" s="81" t="s">
        <v>398</v>
      </c>
      <c r="I60" s="81" t="s">
        <v>399</v>
      </c>
      <c r="J60" s="81" t="s">
        <v>360</v>
      </c>
      <c r="K60" s="81" t="s">
        <v>305</v>
      </c>
    </row>
    <row r="61" spans="1:11">
      <c r="A61" s="81" t="s">
        <v>400</v>
      </c>
      <c r="B61" s="81" t="s">
        <v>401</v>
      </c>
      <c r="C61" s="81">
        <v>2.79</v>
      </c>
      <c r="D61" s="81">
        <v>2.79</v>
      </c>
      <c r="E61" s="81">
        <v>3.18</v>
      </c>
      <c r="F61" s="81">
        <v>0.501</v>
      </c>
      <c r="G61" s="81">
        <v>0.622</v>
      </c>
      <c r="H61" s="81" t="s">
        <v>67</v>
      </c>
      <c r="I61" s="81" t="s">
        <v>308</v>
      </c>
      <c r="J61" s="81">
        <v>180</v>
      </c>
      <c r="K61" s="81" t="s">
        <v>310</v>
      </c>
    </row>
    <row r="62" spans="1:11">
      <c r="A62" s="81" t="s">
        <v>402</v>
      </c>
      <c r="B62" s="81" t="s">
        <v>401</v>
      </c>
      <c r="C62" s="81">
        <v>2.79</v>
      </c>
      <c r="D62" s="81">
        <v>2.79</v>
      </c>
      <c r="E62" s="81">
        <v>3.18</v>
      </c>
      <c r="F62" s="81">
        <v>0.501</v>
      </c>
      <c r="G62" s="81">
        <v>0.622</v>
      </c>
      <c r="H62" s="81" t="s">
        <v>67</v>
      </c>
      <c r="I62" s="81" t="s">
        <v>308</v>
      </c>
      <c r="J62" s="81">
        <v>180</v>
      </c>
      <c r="K62" s="81" t="s">
        <v>310</v>
      </c>
    </row>
    <row r="63" spans="1:11">
      <c r="A63" s="81" t="s">
        <v>403</v>
      </c>
      <c r="B63" s="81" t="s">
        <v>401</v>
      </c>
      <c r="C63" s="81">
        <v>2.79</v>
      </c>
      <c r="D63" s="81">
        <v>2.79</v>
      </c>
      <c r="E63" s="81">
        <v>3.18</v>
      </c>
      <c r="F63" s="81">
        <v>0.501</v>
      </c>
      <c r="G63" s="81">
        <v>0.622</v>
      </c>
      <c r="H63" s="81" t="s">
        <v>67</v>
      </c>
      <c r="I63" s="81" t="s">
        <v>308</v>
      </c>
      <c r="J63" s="81">
        <v>180</v>
      </c>
      <c r="K63" s="81" t="s">
        <v>310</v>
      </c>
    </row>
    <row r="64" spans="1:11">
      <c r="A64" s="81" t="s">
        <v>404</v>
      </c>
      <c r="B64" s="81" t="s">
        <v>401</v>
      </c>
      <c r="C64" s="81">
        <v>2.79</v>
      </c>
      <c r="D64" s="81">
        <v>2.79</v>
      </c>
      <c r="E64" s="81">
        <v>3.18</v>
      </c>
      <c r="F64" s="81">
        <v>0.501</v>
      </c>
      <c r="G64" s="81">
        <v>0.622</v>
      </c>
      <c r="H64" s="81" t="s">
        <v>67</v>
      </c>
      <c r="I64" s="81" t="s">
        <v>308</v>
      </c>
      <c r="J64" s="81">
        <v>180</v>
      </c>
      <c r="K64" s="81" t="s">
        <v>310</v>
      </c>
    </row>
    <row r="65" spans="1:11">
      <c r="A65" s="81" t="s">
        <v>405</v>
      </c>
      <c r="B65" s="81" t="s">
        <v>401</v>
      </c>
      <c r="C65" s="81">
        <v>2.79</v>
      </c>
      <c r="D65" s="81">
        <v>2.79</v>
      </c>
      <c r="E65" s="81">
        <v>3.18</v>
      </c>
      <c r="F65" s="81">
        <v>0.501</v>
      </c>
      <c r="G65" s="81">
        <v>0.622</v>
      </c>
      <c r="H65" s="81" t="s">
        <v>67</v>
      </c>
      <c r="I65" s="81" t="s">
        <v>308</v>
      </c>
      <c r="J65" s="81">
        <v>180</v>
      </c>
      <c r="K65" s="81" t="s">
        <v>310</v>
      </c>
    </row>
    <row r="66" spans="1:11">
      <c r="A66" s="81" t="s">
        <v>406</v>
      </c>
      <c r="B66" s="81" t="s">
        <v>401</v>
      </c>
      <c r="C66" s="81">
        <v>2.79</v>
      </c>
      <c r="D66" s="81">
        <v>2.79</v>
      </c>
      <c r="E66" s="81">
        <v>3.18</v>
      </c>
      <c r="F66" s="81">
        <v>0.501</v>
      </c>
      <c r="G66" s="81">
        <v>0.622</v>
      </c>
      <c r="H66" s="81" t="s">
        <v>67</v>
      </c>
      <c r="I66" s="81" t="s">
        <v>308</v>
      </c>
      <c r="J66" s="81">
        <v>180</v>
      </c>
      <c r="K66" s="81" t="s">
        <v>310</v>
      </c>
    </row>
    <row r="67" spans="1:11">
      <c r="A67" s="81" t="s">
        <v>407</v>
      </c>
      <c r="B67" s="81" t="s">
        <v>401</v>
      </c>
      <c r="C67" s="81">
        <v>3.91</v>
      </c>
      <c r="D67" s="81">
        <v>3.91</v>
      </c>
      <c r="E67" s="81">
        <v>3.18</v>
      </c>
      <c r="F67" s="81">
        <v>0.501</v>
      </c>
      <c r="G67" s="81">
        <v>0.622</v>
      </c>
      <c r="H67" s="81" t="s">
        <v>67</v>
      </c>
      <c r="I67" s="81" t="s">
        <v>308</v>
      </c>
      <c r="J67" s="81">
        <v>180</v>
      </c>
      <c r="K67" s="81" t="s">
        <v>310</v>
      </c>
    </row>
    <row r="68" spans="1:11">
      <c r="A68" s="81" t="s">
        <v>408</v>
      </c>
      <c r="B68" s="81" t="s">
        <v>409</v>
      </c>
      <c r="C68" s="81">
        <v>2.79</v>
      </c>
      <c r="D68" s="81">
        <v>2.79</v>
      </c>
      <c r="E68" s="81">
        <v>3.18</v>
      </c>
      <c r="F68" s="81">
        <v>0.501</v>
      </c>
      <c r="G68" s="81">
        <v>0.622</v>
      </c>
      <c r="H68" s="81" t="s">
        <v>67</v>
      </c>
      <c r="I68" s="81" t="s">
        <v>312</v>
      </c>
      <c r="J68" s="81">
        <v>90</v>
      </c>
      <c r="K68" s="81" t="s">
        <v>313</v>
      </c>
    </row>
    <row r="69" spans="1:11">
      <c r="A69" s="81" t="s">
        <v>410</v>
      </c>
      <c r="B69" s="81" t="s">
        <v>409</v>
      </c>
      <c r="C69" s="81">
        <v>2.79</v>
      </c>
      <c r="D69" s="81">
        <v>2.79</v>
      </c>
      <c r="E69" s="81">
        <v>3.18</v>
      </c>
      <c r="F69" s="81">
        <v>0.501</v>
      </c>
      <c r="G69" s="81">
        <v>0.622</v>
      </c>
      <c r="H69" s="81" t="s">
        <v>67</v>
      </c>
      <c r="I69" s="81" t="s">
        <v>312</v>
      </c>
      <c r="J69" s="81">
        <v>90</v>
      </c>
      <c r="K69" s="81" t="s">
        <v>313</v>
      </c>
    </row>
    <row r="70" spans="1:11">
      <c r="A70" s="81" t="s">
        <v>411</v>
      </c>
      <c r="B70" s="81" t="s">
        <v>409</v>
      </c>
      <c r="C70" s="81">
        <v>2.79</v>
      </c>
      <c r="D70" s="81">
        <v>2.79</v>
      </c>
      <c r="E70" s="81">
        <v>3.18</v>
      </c>
      <c r="F70" s="81">
        <v>0.501</v>
      </c>
      <c r="G70" s="81">
        <v>0.622</v>
      </c>
      <c r="H70" s="81" t="s">
        <v>67</v>
      </c>
      <c r="I70" s="81" t="s">
        <v>312</v>
      </c>
      <c r="J70" s="81">
        <v>90</v>
      </c>
      <c r="K70" s="81" t="s">
        <v>313</v>
      </c>
    </row>
    <row r="71" spans="1:11">
      <c r="A71" s="81" t="s">
        <v>412</v>
      </c>
      <c r="B71" s="81" t="s">
        <v>409</v>
      </c>
      <c r="C71" s="81">
        <v>2.79</v>
      </c>
      <c r="D71" s="81">
        <v>2.79</v>
      </c>
      <c r="E71" s="81">
        <v>3.18</v>
      </c>
      <c r="F71" s="81">
        <v>0.501</v>
      </c>
      <c r="G71" s="81">
        <v>0.622</v>
      </c>
      <c r="H71" s="81" t="s">
        <v>67</v>
      </c>
      <c r="I71" s="81" t="s">
        <v>312</v>
      </c>
      <c r="J71" s="81">
        <v>90</v>
      </c>
      <c r="K71" s="81" t="s">
        <v>313</v>
      </c>
    </row>
    <row r="72" spans="1:11">
      <c r="A72" s="81" t="s">
        <v>413</v>
      </c>
      <c r="B72" s="81" t="s">
        <v>414</v>
      </c>
      <c r="C72" s="81">
        <v>2.79</v>
      </c>
      <c r="D72" s="81">
        <v>2.79</v>
      </c>
      <c r="E72" s="81">
        <v>3.18</v>
      </c>
      <c r="F72" s="81">
        <v>0.501</v>
      </c>
      <c r="G72" s="81">
        <v>0.622</v>
      </c>
      <c r="H72" s="81" t="s">
        <v>67</v>
      </c>
      <c r="I72" s="81" t="s">
        <v>315</v>
      </c>
      <c r="J72" s="81">
        <v>0</v>
      </c>
      <c r="K72" s="81" t="s">
        <v>316</v>
      </c>
    </row>
    <row r="73" spans="1:11">
      <c r="A73" s="81" t="s">
        <v>415</v>
      </c>
      <c r="B73" s="81" t="s">
        <v>414</v>
      </c>
      <c r="C73" s="81">
        <v>2.79</v>
      </c>
      <c r="D73" s="81">
        <v>2.79</v>
      </c>
      <c r="E73" s="81">
        <v>3.18</v>
      </c>
      <c r="F73" s="81">
        <v>0.501</v>
      </c>
      <c r="G73" s="81">
        <v>0.622</v>
      </c>
      <c r="H73" s="81" t="s">
        <v>67</v>
      </c>
      <c r="I73" s="81" t="s">
        <v>315</v>
      </c>
      <c r="J73" s="81">
        <v>0</v>
      </c>
      <c r="K73" s="81" t="s">
        <v>316</v>
      </c>
    </row>
    <row r="74" spans="1:11">
      <c r="A74" s="81" t="s">
        <v>416</v>
      </c>
      <c r="B74" s="81" t="s">
        <v>414</v>
      </c>
      <c r="C74" s="81">
        <v>2.79</v>
      </c>
      <c r="D74" s="81">
        <v>2.79</v>
      </c>
      <c r="E74" s="81">
        <v>3.18</v>
      </c>
      <c r="F74" s="81">
        <v>0.501</v>
      </c>
      <c r="G74" s="81">
        <v>0.622</v>
      </c>
      <c r="H74" s="81" t="s">
        <v>67</v>
      </c>
      <c r="I74" s="81" t="s">
        <v>315</v>
      </c>
      <c r="J74" s="81">
        <v>0</v>
      </c>
      <c r="K74" s="81" t="s">
        <v>316</v>
      </c>
    </row>
    <row r="75" spans="1:11">
      <c r="A75" s="81" t="s">
        <v>417</v>
      </c>
      <c r="B75" s="81" t="s">
        <v>414</v>
      </c>
      <c r="C75" s="81">
        <v>2.79</v>
      </c>
      <c r="D75" s="81">
        <v>2.79</v>
      </c>
      <c r="E75" s="81">
        <v>3.18</v>
      </c>
      <c r="F75" s="81">
        <v>0.501</v>
      </c>
      <c r="G75" s="81">
        <v>0.622</v>
      </c>
      <c r="H75" s="81" t="s">
        <v>67</v>
      </c>
      <c r="I75" s="81" t="s">
        <v>315</v>
      </c>
      <c r="J75" s="81">
        <v>0</v>
      </c>
      <c r="K75" s="81" t="s">
        <v>316</v>
      </c>
    </row>
    <row r="76" spans="1:11">
      <c r="A76" s="81" t="s">
        <v>418</v>
      </c>
      <c r="B76" s="81" t="s">
        <v>414</v>
      </c>
      <c r="C76" s="81">
        <v>2.79</v>
      </c>
      <c r="D76" s="81">
        <v>2.79</v>
      </c>
      <c r="E76" s="81">
        <v>3.18</v>
      </c>
      <c r="F76" s="81">
        <v>0.501</v>
      </c>
      <c r="G76" s="81">
        <v>0.622</v>
      </c>
      <c r="H76" s="81" t="s">
        <v>67</v>
      </c>
      <c r="I76" s="81" t="s">
        <v>315</v>
      </c>
      <c r="J76" s="81">
        <v>0</v>
      </c>
      <c r="K76" s="81" t="s">
        <v>316</v>
      </c>
    </row>
    <row r="77" spans="1:11">
      <c r="A77" s="81" t="s">
        <v>419</v>
      </c>
      <c r="B77" s="81" t="s">
        <v>414</v>
      </c>
      <c r="C77" s="81">
        <v>2.79</v>
      </c>
      <c r="D77" s="81">
        <v>2.79</v>
      </c>
      <c r="E77" s="81">
        <v>3.18</v>
      </c>
      <c r="F77" s="81">
        <v>0.501</v>
      </c>
      <c r="G77" s="81">
        <v>0.622</v>
      </c>
      <c r="H77" s="81" t="s">
        <v>67</v>
      </c>
      <c r="I77" s="81" t="s">
        <v>315</v>
      </c>
      <c r="J77" s="81">
        <v>0</v>
      </c>
      <c r="K77" s="81" t="s">
        <v>316</v>
      </c>
    </row>
    <row r="78" spans="1:11">
      <c r="A78" s="81" t="s">
        <v>420</v>
      </c>
      <c r="B78" s="81" t="s">
        <v>421</v>
      </c>
      <c r="C78" s="81">
        <v>2.79</v>
      </c>
      <c r="D78" s="81">
        <v>2.79</v>
      </c>
      <c r="E78" s="81">
        <v>3.18</v>
      </c>
      <c r="F78" s="81">
        <v>0.501</v>
      </c>
      <c r="G78" s="81">
        <v>0.622</v>
      </c>
      <c r="H78" s="81" t="s">
        <v>67</v>
      </c>
      <c r="I78" s="81" t="s">
        <v>318</v>
      </c>
      <c r="J78" s="81">
        <v>270</v>
      </c>
      <c r="K78" s="81" t="s">
        <v>319</v>
      </c>
    </row>
    <row r="79" spans="1:11">
      <c r="A79" s="81" t="s">
        <v>422</v>
      </c>
      <c r="B79" s="81" t="s">
        <v>421</v>
      </c>
      <c r="C79" s="81">
        <v>2.79</v>
      </c>
      <c r="D79" s="81">
        <v>2.79</v>
      </c>
      <c r="E79" s="81">
        <v>3.18</v>
      </c>
      <c r="F79" s="81">
        <v>0.501</v>
      </c>
      <c r="G79" s="81">
        <v>0.622</v>
      </c>
      <c r="H79" s="81" t="s">
        <v>67</v>
      </c>
      <c r="I79" s="81" t="s">
        <v>318</v>
      </c>
      <c r="J79" s="81">
        <v>270</v>
      </c>
      <c r="K79" s="81" t="s">
        <v>319</v>
      </c>
    </row>
    <row r="80" spans="1:11">
      <c r="A80" s="81" t="s">
        <v>423</v>
      </c>
      <c r="B80" s="81" t="s">
        <v>421</v>
      </c>
      <c r="C80" s="81">
        <v>2.79</v>
      </c>
      <c r="D80" s="81">
        <v>2.79</v>
      </c>
      <c r="E80" s="81">
        <v>3.18</v>
      </c>
      <c r="F80" s="81">
        <v>0.501</v>
      </c>
      <c r="G80" s="81">
        <v>0.622</v>
      </c>
      <c r="H80" s="81" t="s">
        <v>67</v>
      </c>
      <c r="I80" s="81" t="s">
        <v>318</v>
      </c>
      <c r="J80" s="81">
        <v>270</v>
      </c>
      <c r="K80" s="81" t="s">
        <v>319</v>
      </c>
    </row>
    <row r="81" spans="1:11">
      <c r="A81" s="81" t="s">
        <v>424</v>
      </c>
      <c r="B81" s="81" t="s">
        <v>421</v>
      </c>
      <c r="C81" s="81">
        <v>2.79</v>
      </c>
      <c r="D81" s="81">
        <v>2.79</v>
      </c>
      <c r="E81" s="81">
        <v>3.18</v>
      </c>
      <c r="F81" s="81">
        <v>0.501</v>
      </c>
      <c r="G81" s="81">
        <v>0.622</v>
      </c>
      <c r="H81" s="81" t="s">
        <v>67</v>
      </c>
      <c r="I81" s="81" t="s">
        <v>318</v>
      </c>
      <c r="J81" s="81">
        <v>270</v>
      </c>
      <c r="K81" s="81" t="s">
        <v>319</v>
      </c>
    </row>
    <row r="82" spans="1:11">
      <c r="A82" s="81" t="s">
        <v>425</v>
      </c>
      <c r="B82" s="81"/>
      <c r="C82" s="81"/>
      <c r="D82" s="81">
        <v>59.68</v>
      </c>
      <c r="E82" s="81">
        <v>3.18</v>
      </c>
      <c r="F82" s="81">
        <v>0.501</v>
      </c>
      <c r="G82" s="81">
        <v>0.622</v>
      </c>
      <c r="H82" s="81"/>
      <c r="I82" s="81"/>
      <c r="J82" s="81"/>
      <c r="K82" s="81"/>
    </row>
    <row r="83" spans="1:11">
      <c r="A83" s="81" t="s">
        <v>426</v>
      </c>
      <c r="B83" s="81"/>
      <c r="C83" s="81"/>
      <c r="D83" s="81">
        <v>16.73</v>
      </c>
      <c r="E83" s="81">
        <v>3.18</v>
      </c>
      <c r="F83" s="81">
        <v>0.501</v>
      </c>
      <c r="G83" s="81">
        <v>0.622</v>
      </c>
      <c r="H83" s="81"/>
      <c r="I83" s="81"/>
      <c r="J83" s="81"/>
      <c r="K83" s="81"/>
    </row>
    <row r="84" spans="1:11">
      <c r="A84" s="81" t="s">
        <v>427</v>
      </c>
      <c r="B84" s="81"/>
      <c r="C84" s="81"/>
      <c r="D84" s="81">
        <v>42.95</v>
      </c>
      <c r="E84" s="81">
        <v>3.18</v>
      </c>
      <c r="F84" s="81">
        <v>0.501</v>
      </c>
      <c r="G84" s="81">
        <v>0.622</v>
      </c>
      <c r="H84" s="81"/>
      <c r="I84" s="81"/>
      <c r="J84" s="81"/>
      <c r="K84" s="81"/>
    </row>
    <row r="86" spans="1:11">
      <c r="A86" s="77"/>
      <c r="B86" s="81" t="s">
        <v>118</v>
      </c>
      <c r="C86" s="81" t="s">
        <v>346</v>
      </c>
      <c r="D86" s="81" t="s">
        <v>362</v>
      </c>
    </row>
    <row r="87" spans="1:11">
      <c r="A87" s="81" t="s">
        <v>36</v>
      </c>
      <c r="B87" s="81"/>
      <c r="C87" s="81"/>
      <c r="D87" s="81"/>
    </row>
    <row r="89" spans="1:11">
      <c r="A89" s="77"/>
      <c r="B89" s="81" t="s">
        <v>118</v>
      </c>
      <c r="C89" s="81" t="s">
        <v>363</v>
      </c>
      <c r="D89" s="81" t="s">
        <v>364</v>
      </c>
      <c r="E89" s="81" t="s">
        <v>365</v>
      </c>
      <c r="F89" s="81" t="s">
        <v>366</v>
      </c>
      <c r="G89" s="81" t="s">
        <v>362</v>
      </c>
    </row>
    <row r="90" spans="1:11">
      <c r="A90" s="81" t="s">
        <v>331</v>
      </c>
      <c r="B90" s="81" t="s">
        <v>332</v>
      </c>
      <c r="C90" s="81">
        <v>6105.36</v>
      </c>
      <c r="D90" s="81">
        <v>4876.07</v>
      </c>
      <c r="E90" s="81">
        <v>1229.28</v>
      </c>
      <c r="F90" s="81">
        <v>0.8</v>
      </c>
      <c r="G90" s="81">
        <v>4.04</v>
      </c>
    </row>
    <row r="91" spans="1:11">
      <c r="A91" s="81" t="s">
        <v>333</v>
      </c>
      <c r="B91" s="81" t="s">
        <v>332</v>
      </c>
      <c r="C91" s="81">
        <v>9360.36</v>
      </c>
      <c r="D91" s="81">
        <v>7475.7</v>
      </c>
      <c r="E91" s="81">
        <v>1884.66</v>
      </c>
      <c r="F91" s="81">
        <v>0.8</v>
      </c>
      <c r="G91" s="81">
        <v>4.07</v>
      </c>
    </row>
    <row r="92" spans="1:11">
      <c r="A92" s="81" t="s">
        <v>334</v>
      </c>
      <c r="B92" s="81" t="s">
        <v>332</v>
      </c>
      <c r="C92" s="81">
        <v>5772.62</v>
      </c>
      <c r="D92" s="81">
        <v>4610.34</v>
      </c>
      <c r="E92" s="81">
        <v>1162.29</v>
      </c>
      <c r="F92" s="81">
        <v>0.8</v>
      </c>
      <c r="G92" s="81">
        <v>4.0599999999999996</v>
      </c>
    </row>
    <row r="93" spans="1:11">
      <c r="A93" s="81" t="s">
        <v>335</v>
      </c>
      <c r="B93" s="81" t="s">
        <v>332</v>
      </c>
      <c r="C93" s="81">
        <v>9075.44</v>
      </c>
      <c r="D93" s="81">
        <v>7248.15</v>
      </c>
      <c r="E93" s="81">
        <v>1827.29</v>
      </c>
      <c r="F93" s="81">
        <v>0.8</v>
      </c>
      <c r="G93" s="81">
        <v>4.0599999999999996</v>
      </c>
    </row>
    <row r="94" spans="1:11">
      <c r="A94" s="81" t="s">
        <v>336</v>
      </c>
      <c r="B94" s="81" t="s">
        <v>332</v>
      </c>
      <c r="C94" s="81">
        <v>6468.43</v>
      </c>
      <c r="D94" s="81">
        <v>5166.05</v>
      </c>
      <c r="E94" s="81">
        <v>1302.3800000000001</v>
      </c>
      <c r="F94" s="81">
        <v>0.8</v>
      </c>
      <c r="G94" s="81">
        <v>4.0599999999999996</v>
      </c>
    </row>
    <row r="96" spans="1:11">
      <c r="A96" s="77"/>
      <c r="B96" s="81" t="s">
        <v>118</v>
      </c>
      <c r="C96" s="81" t="s">
        <v>363</v>
      </c>
      <c r="D96" s="81" t="s">
        <v>362</v>
      </c>
    </row>
    <row r="97" spans="1:8">
      <c r="A97" s="81" t="s">
        <v>347</v>
      </c>
      <c r="B97" s="81" t="s">
        <v>367</v>
      </c>
      <c r="C97" s="81">
        <v>6285.67</v>
      </c>
      <c r="D97" s="81">
        <v>0.8</v>
      </c>
    </row>
    <row r="98" spans="1:8">
      <c r="A98" s="81" t="s">
        <v>348</v>
      </c>
      <c r="B98" s="81" t="s">
        <v>367</v>
      </c>
      <c r="C98" s="81">
        <v>6475.29</v>
      </c>
      <c r="D98" s="81">
        <v>0.8</v>
      </c>
    </row>
    <row r="99" spans="1:8">
      <c r="A99" s="81" t="s">
        <v>349</v>
      </c>
      <c r="B99" s="81" t="s">
        <v>367</v>
      </c>
      <c r="C99" s="81">
        <v>3920.73</v>
      </c>
      <c r="D99" s="81">
        <v>0.8</v>
      </c>
    </row>
    <row r="100" spans="1:8">
      <c r="A100" s="81" t="s">
        <v>350</v>
      </c>
      <c r="B100" s="81" t="s">
        <v>367</v>
      </c>
      <c r="C100" s="81">
        <v>6372.32</v>
      </c>
      <c r="D100" s="81">
        <v>0.8</v>
      </c>
    </row>
    <row r="101" spans="1:8">
      <c r="A101" s="81" t="s">
        <v>351</v>
      </c>
      <c r="B101" s="81" t="s">
        <v>367</v>
      </c>
      <c r="C101" s="81">
        <v>4172.1899999999996</v>
      </c>
      <c r="D101" s="81">
        <v>0.8</v>
      </c>
    </row>
    <row r="103" spans="1:8">
      <c r="A103" s="77"/>
      <c r="B103" s="81" t="s">
        <v>118</v>
      </c>
      <c r="C103" s="81" t="s">
        <v>368</v>
      </c>
      <c r="D103" s="81" t="s">
        <v>369</v>
      </c>
      <c r="E103" s="81" t="s">
        <v>370</v>
      </c>
      <c r="F103" s="81" t="s">
        <v>371</v>
      </c>
      <c r="G103" s="81" t="s">
        <v>337</v>
      </c>
      <c r="H103" s="81" t="s">
        <v>338</v>
      </c>
    </row>
    <row r="104" spans="1:8">
      <c r="A104" s="81" t="s">
        <v>339</v>
      </c>
      <c r="B104" s="81" t="s">
        <v>340</v>
      </c>
      <c r="C104" s="81">
        <v>0.54</v>
      </c>
      <c r="D104" s="81">
        <v>622</v>
      </c>
      <c r="E104" s="81">
        <v>0.37</v>
      </c>
      <c r="F104" s="81">
        <v>427.8</v>
      </c>
      <c r="G104" s="81">
        <v>1</v>
      </c>
      <c r="H104" s="81" t="s">
        <v>341</v>
      </c>
    </row>
    <row r="105" spans="1:8">
      <c r="A105" s="81" t="s">
        <v>342</v>
      </c>
      <c r="B105" s="81" t="s">
        <v>340</v>
      </c>
      <c r="C105" s="81">
        <v>0.54</v>
      </c>
      <c r="D105" s="81">
        <v>622</v>
      </c>
      <c r="E105" s="81">
        <v>0.56999999999999995</v>
      </c>
      <c r="F105" s="81">
        <v>655.88</v>
      </c>
      <c r="G105" s="81">
        <v>1</v>
      </c>
      <c r="H105" s="81" t="s">
        <v>341</v>
      </c>
    </row>
    <row r="106" spans="1:8">
      <c r="A106" s="81" t="s">
        <v>343</v>
      </c>
      <c r="B106" s="81" t="s">
        <v>340</v>
      </c>
      <c r="C106" s="81">
        <v>0.54</v>
      </c>
      <c r="D106" s="81">
        <v>622</v>
      </c>
      <c r="E106" s="81">
        <v>0.35</v>
      </c>
      <c r="F106" s="81">
        <v>404.49</v>
      </c>
      <c r="G106" s="81">
        <v>1</v>
      </c>
      <c r="H106" s="81" t="s">
        <v>341</v>
      </c>
    </row>
    <row r="107" spans="1:8">
      <c r="A107" s="81" t="s">
        <v>344</v>
      </c>
      <c r="B107" s="81" t="s">
        <v>340</v>
      </c>
      <c r="C107" s="81">
        <v>0.54</v>
      </c>
      <c r="D107" s="81">
        <v>622</v>
      </c>
      <c r="E107" s="81">
        <v>0.55000000000000004</v>
      </c>
      <c r="F107" s="81">
        <v>635.91999999999996</v>
      </c>
      <c r="G107" s="81">
        <v>1</v>
      </c>
      <c r="H107" s="81" t="s">
        <v>341</v>
      </c>
    </row>
    <row r="108" spans="1:8">
      <c r="A108" s="81" t="s">
        <v>345</v>
      </c>
      <c r="B108" s="81" t="s">
        <v>340</v>
      </c>
      <c r="C108" s="81">
        <v>0.54</v>
      </c>
      <c r="D108" s="81">
        <v>622</v>
      </c>
      <c r="E108" s="81">
        <v>0.39</v>
      </c>
      <c r="F108" s="81">
        <v>453.24</v>
      </c>
      <c r="G108" s="81">
        <v>1</v>
      </c>
      <c r="H108" s="81" t="s">
        <v>341</v>
      </c>
    </row>
    <row r="110" spans="1:8">
      <c r="A110" s="77"/>
      <c r="B110" s="81" t="s">
        <v>118</v>
      </c>
      <c r="C110" s="81" t="s">
        <v>428</v>
      </c>
      <c r="D110" s="81" t="s">
        <v>429</v>
      </c>
      <c r="E110" s="81" t="s">
        <v>430</v>
      </c>
      <c r="F110" s="81" t="s">
        <v>431</v>
      </c>
    </row>
    <row r="111" spans="1:8">
      <c r="A111" s="81" t="s">
        <v>432</v>
      </c>
      <c r="B111" s="81" t="s">
        <v>433</v>
      </c>
      <c r="C111" s="81" t="s">
        <v>434</v>
      </c>
      <c r="D111" s="81">
        <v>0</v>
      </c>
      <c r="E111" s="81">
        <v>0</v>
      </c>
      <c r="F111" s="81">
        <v>1</v>
      </c>
    </row>
    <row r="113" spans="1:8">
      <c r="A113" s="77"/>
      <c r="B113" s="81" t="s">
        <v>118</v>
      </c>
      <c r="C113" s="81" t="s">
        <v>435</v>
      </c>
      <c r="D113" s="81" t="s">
        <v>436</v>
      </c>
      <c r="E113" s="81" t="s">
        <v>437</v>
      </c>
      <c r="F113" s="81" t="s">
        <v>438</v>
      </c>
      <c r="G113" s="81" t="s">
        <v>439</v>
      </c>
    </row>
    <row r="114" spans="1:8">
      <c r="A114" s="81" t="s">
        <v>440</v>
      </c>
      <c r="B114" s="81" t="s">
        <v>441</v>
      </c>
      <c r="C114" s="81">
        <v>0.15</v>
      </c>
      <c r="D114" s="81">
        <v>845000</v>
      </c>
      <c r="E114" s="81">
        <v>0.8</v>
      </c>
      <c r="F114" s="81">
        <v>4.51</v>
      </c>
      <c r="G114" s="81">
        <v>0.57999999999999996</v>
      </c>
    </row>
    <row r="116" spans="1:8">
      <c r="A116" s="77"/>
      <c r="B116" s="81" t="s">
        <v>442</v>
      </c>
      <c r="C116" s="81" t="s">
        <v>443</v>
      </c>
      <c r="D116" s="81" t="s">
        <v>444</v>
      </c>
      <c r="E116" s="81" t="s">
        <v>445</v>
      </c>
      <c r="F116" s="81" t="s">
        <v>446</v>
      </c>
      <c r="G116" s="81" t="s">
        <v>447</v>
      </c>
      <c r="H116" s="81" t="s">
        <v>448</v>
      </c>
    </row>
    <row r="117" spans="1:8">
      <c r="A117" s="81" t="s">
        <v>449</v>
      </c>
      <c r="B117" s="81">
        <v>6319.9206000000004</v>
      </c>
      <c r="C117" s="81">
        <v>9.4437999999999995</v>
      </c>
      <c r="D117" s="81">
        <v>13.435600000000001</v>
      </c>
      <c r="E117" s="81">
        <v>0</v>
      </c>
      <c r="F117" s="81">
        <v>1E-4</v>
      </c>
      <c r="G117" s="81">
        <v>318488.20289999997</v>
      </c>
      <c r="H117" s="81">
        <v>2545.6801</v>
      </c>
    </row>
    <row r="118" spans="1:8">
      <c r="A118" s="81" t="s">
        <v>450</v>
      </c>
      <c r="B118" s="81">
        <v>5177.5641999999998</v>
      </c>
      <c r="C118" s="81">
        <v>7.9513999999999996</v>
      </c>
      <c r="D118" s="81">
        <v>11.783300000000001</v>
      </c>
      <c r="E118" s="81">
        <v>0</v>
      </c>
      <c r="F118" s="81">
        <v>1E-4</v>
      </c>
      <c r="G118" s="81">
        <v>279365.06920000003</v>
      </c>
      <c r="H118" s="81">
        <v>2106.2837</v>
      </c>
    </row>
    <row r="119" spans="1:8">
      <c r="A119" s="81" t="s">
        <v>451</v>
      </c>
      <c r="B119" s="81">
        <v>4976.7592000000004</v>
      </c>
      <c r="C119" s="81">
        <v>8.0878999999999994</v>
      </c>
      <c r="D119" s="81">
        <v>12.9353</v>
      </c>
      <c r="E119" s="81">
        <v>0</v>
      </c>
      <c r="F119" s="81">
        <v>1E-4</v>
      </c>
      <c r="G119" s="81">
        <v>306764.14899999998</v>
      </c>
      <c r="H119" s="81">
        <v>2067.6010000000001</v>
      </c>
    </row>
    <row r="120" spans="1:8">
      <c r="A120" s="81" t="s">
        <v>452</v>
      </c>
      <c r="B120" s="81">
        <v>4035.6253000000002</v>
      </c>
      <c r="C120" s="81">
        <v>6.8026999999999997</v>
      </c>
      <c r="D120" s="81">
        <v>11.3725</v>
      </c>
      <c r="E120" s="81">
        <v>0</v>
      </c>
      <c r="F120" s="81">
        <v>1E-4</v>
      </c>
      <c r="G120" s="81">
        <v>269741.717</v>
      </c>
      <c r="H120" s="81">
        <v>1700.2141999999999</v>
      </c>
    </row>
    <row r="121" spans="1:8">
      <c r="A121" s="81" t="s">
        <v>288</v>
      </c>
      <c r="B121" s="81">
        <v>3997.4767000000002</v>
      </c>
      <c r="C121" s="81">
        <v>6.9454000000000002</v>
      </c>
      <c r="D121" s="81">
        <v>12.0136</v>
      </c>
      <c r="E121" s="81">
        <v>0</v>
      </c>
      <c r="F121" s="81">
        <v>1E-4</v>
      </c>
      <c r="G121" s="81">
        <v>284982.42580000003</v>
      </c>
      <c r="H121" s="81">
        <v>1704.1534999999999</v>
      </c>
    </row>
    <row r="122" spans="1:8">
      <c r="A122" s="81" t="s">
        <v>453</v>
      </c>
      <c r="B122" s="81">
        <v>4087.6594</v>
      </c>
      <c r="C122" s="81">
        <v>7.1917999999999997</v>
      </c>
      <c r="D122" s="81">
        <v>12.6092</v>
      </c>
      <c r="E122" s="81">
        <v>0</v>
      </c>
      <c r="F122" s="81">
        <v>1E-4</v>
      </c>
      <c r="G122" s="81">
        <v>299123.80949999997</v>
      </c>
      <c r="H122" s="81">
        <v>1751.2739999999999</v>
      </c>
    </row>
    <row r="123" spans="1:8">
      <c r="A123" s="81" t="s">
        <v>454</v>
      </c>
      <c r="B123" s="81">
        <v>4304.5643</v>
      </c>
      <c r="C123" s="81">
        <v>7.5956999999999999</v>
      </c>
      <c r="D123" s="81">
        <v>13.3589</v>
      </c>
      <c r="E123" s="81">
        <v>0</v>
      </c>
      <c r="F123" s="81">
        <v>1E-4</v>
      </c>
      <c r="G123" s="81">
        <v>316911.22360000003</v>
      </c>
      <c r="H123" s="81">
        <v>1846.3563999999999</v>
      </c>
    </row>
    <row r="124" spans="1:8">
      <c r="A124" s="81" t="s">
        <v>455</v>
      </c>
      <c r="B124" s="81">
        <v>4492.1373999999996</v>
      </c>
      <c r="C124" s="81">
        <v>7.9279000000000002</v>
      </c>
      <c r="D124" s="81">
        <v>13.9453</v>
      </c>
      <c r="E124" s="81">
        <v>0</v>
      </c>
      <c r="F124" s="81">
        <v>1E-4</v>
      </c>
      <c r="G124" s="81">
        <v>330823.05930000002</v>
      </c>
      <c r="H124" s="81">
        <v>1926.9272000000001</v>
      </c>
    </row>
    <row r="125" spans="1:8">
      <c r="A125" s="81" t="s">
        <v>456</v>
      </c>
      <c r="B125" s="81">
        <v>3901.9519</v>
      </c>
      <c r="C125" s="81">
        <v>6.8509000000000002</v>
      </c>
      <c r="D125" s="81">
        <v>11.9849</v>
      </c>
      <c r="E125" s="81">
        <v>0</v>
      </c>
      <c r="F125" s="81">
        <v>1E-4</v>
      </c>
      <c r="G125" s="81">
        <v>284311.24099999998</v>
      </c>
      <c r="H125" s="81">
        <v>1670.3358000000001</v>
      </c>
    </row>
    <row r="126" spans="1:8">
      <c r="A126" s="81" t="s">
        <v>457</v>
      </c>
      <c r="B126" s="81">
        <v>4179.2240000000002</v>
      </c>
      <c r="C126" s="81">
        <v>7.1454000000000004</v>
      </c>
      <c r="D126" s="81">
        <v>12.1412</v>
      </c>
      <c r="E126" s="81">
        <v>0</v>
      </c>
      <c r="F126" s="81">
        <v>1E-4</v>
      </c>
      <c r="G126" s="81">
        <v>287990.96580000001</v>
      </c>
      <c r="H126" s="81">
        <v>1770.4435000000001</v>
      </c>
    </row>
    <row r="127" spans="1:8">
      <c r="A127" s="81" t="s">
        <v>458</v>
      </c>
      <c r="B127" s="81">
        <v>4780.0456999999997</v>
      </c>
      <c r="C127" s="81">
        <v>7.7625000000000002</v>
      </c>
      <c r="D127" s="81">
        <v>12.4033</v>
      </c>
      <c r="E127" s="81">
        <v>0</v>
      </c>
      <c r="F127" s="81">
        <v>1E-4</v>
      </c>
      <c r="G127" s="81">
        <v>294145.47690000001</v>
      </c>
      <c r="H127" s="81">
        <v>1985.3210999999999</v>
      </c>
    </row>
    <row r="128" spans="1:8">
      <c r="A128" s="81" t="s">
        <v>459</v>
      </c>
      <c r="B128" s="81">
        <v>5955.7260999999999</v>
      </c>
      <c r="C128" s="81">
        <v>9.0380000000000003</v>
      </c>
      <c r="D128" s="81">
        <v>13.1622</v>
      </c>
      <c r="E128" s="81">
        <v>0</v>
      </c>
      <c r="F128" s="81">
        <v>1E-4</v>
      </c>
      <c r="G128" s="81">
        <v>312034.53970000002</v>
      </c>
      <c r="H128" s="81">
        <v>2412.3667</v>
      </c>
    </row>
    <row r="129" spans="1:19">
      <c r="A129" s="81"/>
      <c r="B129" s="81"/>
      <c r="C129" s="81"/>
      <c r="D129" s="81"/>
      <c r="E129" s="81"/>
      <c r="F129" s="81"/>
      <c r="G129" s="81"/>
      <c r="H129" s="81"/>
    </row>
    <row r="130" spans="1:19">
      <c r="A130" s="81" t="s">
        <v>460</v>
      </c>
      <c r="B130" s="81">
        <v>56208.654699999999</v>
      </c>
      <c r="C130" s="81">
        <v>92.743399999999994</v>
      </c>
      <c r="D130" s="81">
        <v>151.14529999999999</v>
      </c>
      <c r="E130" s="81">
        <v>0</v>
      </c>
      <c r="F130" s="81">
        <v>1.1000000000000001E-3</v>
      </c>
      <c r="G130" s="82">
        <v>3584680</v>
      </c>
      <c r="H130" s="81">
        <v>23486.9571</v>
      </c>
    </row>
    <row r="131" spans="1:19">
      <c r="A131" s="81" t="s">
        <v>461</v>
      </c>
      <c r="B131" s="81">
        <v>3901.9519</v>
      </c>
      <c r="C131" s="81">
        <v>6.8026999999999997</v>
      </c>
      <c r="D131" s="81">
        <v>11.3725</v>
      </c>
      <c r="E131" s="81">
        <v>0</v>
      </c>
      <c r="F131" s="81">
        <v>1E-4</v>
      </c>
      <c r="G131" s="81">
        <v>269741.717</v>
      </c>
      <c r="H131" s="81">
        <v>1670.3358000000001</v>
      </c>
    </row>
    <row r="132" spans="1:19">
      <c r="A132" s="81" t="s">
        <v>462</v>
      </c>
      <c r="B132" s="81">
        <v>6319.9206000000004</v>
      </c>
      <c r="C132" s="81">
        <v>9.4437999999999995</v>
      </c>
      <c r="D132" s="81">
        <v>13.9453</v>
      </c>
      <c r="E132" s="81">
        <v>0</v>
      </c>
      <c r="F132" s="81">
        <v>1E-4</v>
      </c>
      <c r="G132" s="81">
        <v>330823.05930000002</v>
      </c>
      <c r="H132" s="81">
        <v>2545.6801</v>
      </c>
    </row>
    <row r="134" spans="1:19">
      <c r="A134" s="77"/>
      <c r="B134" s="81" t="s">
        <v>463</v>
      </c>
      <c r="C134" s="81" t="s">
        <v>464</v>
      </c>
      <c r="D134" s="81" t="s">
        <v>465</v>
      </c>
      <c r="E134" s="81" t="s">
        <v>466</v>
      </c>
      <c r="F134" s="81" t="s">
        <v>467</v>
      </c>
      <c r="G134" s="81" t="s">
        <v>468</v>
      </c>
      <c r="H134" s="81" t="s">
        <v>469</v>
      </c>
      <c r="I134" s="81" t="s">
        <v>470</v>
      </c>
      <c r="J134" s="81" t="s">
        <v>471</v>
      </c>
      <c r="K134" s="81" t="s">
        <v>472</v>
      </c>
      <c r="L134" s="81" t="s">
        <v>473</v>
      </c>
      <c r="M134" s="81" t="s">
        <v>474</v>
      </c>
      <c r="N134" s="81" t="s">
        <v>475</v>
      </c>
      <c r="O134" s="81" t="s">
        <v>476</v>
      </c>
      <c r="P134" s="81" t="s">
        <v>477</v>
      </c>
      <c r="Q134" s="81" t="s">
        <v>478</v>
      </c>
      <c r="R134" s="81" t="s">
        <v>479</v>
      </c>
      <c r="S134" s="81" t="s">
        <v>480</v>
      </c>
    </row>
    <row r="135" spans="1:19">
      <c r="A135" s="81" t="s">
        <v>449</v>
      </c>
      <c r="B135" s="82">
        <v>18100400000</v>
      </c>
      <c r="C135" s="81">
        <v>12754.002</v>
      </c>
      <c r="D135" s="81" t="s">
        <v>610</v>
      </c>
      <c r="E135" s="81">
        <v>4950.0479999999998</v>
      </c>
      <c r="F135" s="81">
        <v>3712.5360000000001</v>
      </c>
      <c r="G135" s="81">
        <v>2577.328</v>
      </c>
      <c r="H135" s="81">
        <v>0</v>
      </c>
      <c r="I135" s="81">
        <v>0</v>
      </c>
      <c r="J135" s="81">
        <v>1514.0889999999999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1">
        <v>0</v>
      </c>
      <c r="S135" s="81">
        <v>0</v>
      </c>
    </row>
    <row r="136" spans="1:19">
      <c r="A136" s="81" t="s">
        <v>450</v>
      </c>
      <c r="B136" s="82">
        <v>15877000000</v>
      </c>
      <c r="C136" s="81">
        <v>11494.934999999999</v>
      </c>
      <c r="D136" s="81" t="s">
        <v>669</v>
      </c>
      <c r="E136" s="81">
        <v>4950.0479999999998</v>
      </c>
      <c r="F136" s="81">
        <v>3712.5360000000001</v>
      </c>
      <c r="G136" s="81">
        <v>2577.328</v>
      </c>
      <c r="H136" s="81">
        <v>0</v>
      </c>
      <c r="I136" s="81">
        <v>255.023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81">
        <v>0</v>
      </c>
      <c r="S136" s="81">
        <v>0</v>
      </c>
    </row>
    <row r="137" spans="1:19">
      <c r="A137" s="81" t="s">
        <v>451</v>
      </c>
      <c r="B137" s="82">
        <v>17434100000</v>
      </c>
      <c r="C137" s="81">
        <v>12088.864</v>
      </c>
      <c r="D137" s="81" t="s">
        <v>594</v>
      </c>
      <c r="E137" s="81">
        <v>4950.0479999999998</v>
      </c>
      <c r="F137" s="81">
        <v>3712.5360000000001</v>
      </c>
      <c r="G137" s="81">
        <v>2577.328</v>
      </c>
      <c r="H137" s="81">
        <v>0</v>
      </c>
      <c r="I137" s="81">
        <v>848.95100000000002</v>
      </c>
      <c r="J137" s="81">
        <v>0</v>
      </c>
      <c r="K137" s="81">
        <v>0</v>
      </c>
      <c r="L137" s="81">
        <v>0</v>
      </c>
      <c r="M137" s="81">
        <v>0</v>
      </c>
      <c r="N137" s="81">
        <v>0</v>
      </c>
      <c r="O137" s="81">
        <v>0</v>
      </c>
      <c r="P137" s="81">
        <v>0</v>
      </c>
      <c r="Q137" s="81">
        <v>0</v>
      </c>
      <c r="R137" s="81">
        <v>0</v>
      </c>
      <c r="S137" s="81">
        <v>0</v>
      </c>
    </row>
    <row r="138" spans="1:19">
      <c r="A138" s="81" t="s">
        <v>452</v>
      </c>
      <c r="B138" s="82">
        <v>15330100000</v>
      </c>
      <c r="C138" s="81">
        <v>11621.404</v>
      </c>
      <c r="D138" s="81" t="s">
        <v>611</v>
      </c>
      <c r="E138" s="81">
        <v>4950.0479999999998</v>
      </c>
      <c r="F138" s="81">
        <v>3712.5360000000001</v>
      </c>
      <c r="G138" s="81">
        <v>2577.328</v>
      </c>
      <c r="H138" s="81">
        <v>0</v>
      </c>
      <c r="I138" s="81">
        <v>381.49099999999999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1">
        <v>0</v>
      </c>
      <c r="S138" s="81">
        <v>0</v>
      </c>
    </row>
    <row r="139" spans="1:19">
      <c r="A139" s="81" t="s">
        <v>288</v>
      </c>
      <c r="B139" s="82">
        <v>16196200000</v>
      </c>
      <c r="C139" s="81">
        <v>13136.706</v>
      </c>
      <c r="D139" s="81" t="s">
        <v>612</v>
      </c>
      <c r="E139" s="81">
        <v>4950.0479999999998</v>
      </c>
      <c r="F139" s="81">
        <v>3712.5360000000001</v>
      </c>
      <c r="G139" s="81">
        <v>2577.328</v>
      </c>
      <c r="H139" s="81">
        <v>0</v>
      </c>
      <c r="I139" s="81">
        <v>1896.7929999999999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1">
        <v>0</v>
      </c>
      <c r="S139" s="81">
        <v>0</v>
      </c>
    </row>
    <row r="140" spans="1:19">
      <c r="A140" s="81" t="s">
        <v>453</v>
      </c>
      <c r="B140" s="82">
        <v>16999900000</v>
      </c>
      <c r="C140" s="81">
        <v>16020.111000000001</v>
      </c>
      <c r="D140" s="81" t="s">
        <v>613</v>
      </c>
      <c r="E140" s="81">
        <v>4950.0479999999998</v>
      </c>
      <c r="F140" s="81">
        <v>3712.5360000000001</v>
      </c>
      <c r="G140" s="81">
        <v>2577.328</v>
      </c>
      <c r="H140" s="81">
        <v>0</v>
      </c>
      <c r="I140" s="81">
        <v>4780.1980000000003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v>0</v>
      </c>
    </row>
    <row r="141" spans="1:19">
      <c r="A141" s="81" t="s">
        <v>454</v>
      </c>
      <c r="B141" s="82">
        <v>18010800000</v>
      </c>
      <c r="C141" s="81">
        <v>16211.432000000001</v>
      </c>
      <c r="D141" s="81" t="s">
        <v>614</v>
      </c>
      <c r="E141" s="81">
        <v>4950.0479999999998</v>
      </c>
      <c r="F141" s="81">
        <v>3712.5360000000001</v>
      </c>
      <c r="G141" s="81">
        <v>2577.328</v>
      </c>
      <c r="H141" s="81">
        <v>0</v>
      </c>
      <c r="I141" s="81">
        <v>4971.5190000000002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1">
        <v>0</v>
      </c>
      <c r="S141" s="81">
        <v>0</v>
      </c>
    </row>
    <row r="142" spans="1:19">
      <c r="A142" s="81" t="s">
        <v>455</v>
      </c>
      <c r="B142" s="82">
        <v>18801500000</v>
      </c>
      <c r="C142" s="81">
        <v>15680.779</v>
      </c>
      <c r="D142" s="81" t="s">
        <v>615</v>
      </c>
      <c r="E142" s="81">
        <v>4950.0479999999998</v>
      </c>
      <c r="F142" s="81">
        <v>3712.5360000000001</v>
      </c>
      <c r="G142" s="81">
        <v>2577.328</v>
      </c>
      <c r="H142" s="81">
        <v>0</v>
      </c>
      <c r="I142" s="81">
        <v>4440.8670000000002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</row>
    <row r="143" spans="1:19">
      <c r="A143" s="81" t="s">
        <v>456</v>
      </c>
      <c r="B143" s="82">
        <v>16158100000</v>
      </c>
      <c r="C143" s="81">
        <v>14484.151</v>
      </c>
      <c r="D143" s="81" t="s">
        <v>616</v>
      </c>
      <c r="E143" s="81">
        <v>4950.0479999999998</v>
      </c>
      <c r="F143" s="81">
        <v>3712.5360000000001</v>
      </c>
      <c r="G143" s="81">
        <v>2577.328</v>
      </c>
      <c r="H143" s="81">
        <v>0</v>
      </c>
      <c r="I143" s="81">
        <v>3244.2379999999998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1">
        <v>0</v>
      </c>
      <c r="S143" s="81">
        <v>0</v>
      </c>
    </row>
    <row r="144" spans="1:19">
      <c r="A144" s="81" t="s">
        <v>457</v>
      </c>
      <c r="B144" s="82">
        <v>16367200000</v>
      </c>
      <c r="C144" s="81">
        <v>12699.071</v>
      </c>
      <c r="D144" s="81" t="s">
        <v>490</v>
      </c>
      <c r="E144" s="81">
        <v>4950.0479999999998</v>
      </c>
      <c r="F144" s="81">
        <v>3712.5360000000001</v>
      </c>
      <c r="G144" s="81">
        <v>2577.328</v>
      </c>
      <c r="H144" s="81">
        <v>0</v>
      </c>
      <c r="I144" s="81">
        <v>1459.1579999999999</v>
      </c>
      <c r="J144" s="81">
        <v>0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1">
        <v>0</v>
      </c>
      <c r="S144" s="81">
        <v>0</v>
      </c>
    </row>
    <row r="145" spans="1:19">
      <c r="A145" s="81" t="s">
        <v>458</v>
      </c>
      <c r="B145" s="82">
        <v>16717000000</v>
      </c>
      <c r="C145" s="81">
        <v>12754.002</v>
      </c>
      <c r="D145" s="81" t="s">
        <v>617</v>
      </c>
      <c r="E145" s="81">
        <v>4950.0479999999998</v>
      </c>
      <c r="F145" s="81">
        <v>3712.5360000000001</v>
      </c>
      <c r="G145" s="81">
        <v>2577.328</v>
      </c>
      <c r="H145" s="81">
        <v>0</v>
      </c>
      <c r="I145" s="81">
        <v>0</v>
      </c>
      <c r="J145" s="81">
        <v>1514.0889999999999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</row>
    <row r="146" spans="1:19">
      <c r="A146" s="81" t="s">
        <v>459</v>
      </c>
      <c r="B146" s="82">
        <v>17733700000</v>
      </c>
      <c r="C146" s="81">
        <v>12754.002</v>
      </c>
      <c r="D146" s="81" t="s">
        <v>565</v>
      </c>
      <c r="E146" s="81">
        <v>4950.0479999999998</v>
      </c>
      <c r="F146" s="81">
        <v>3712.5360000000001</v>
      </c>
      <c r="G146" s="81">
        <v>2577.328</v>
      </c>
      <c r="H146" s="81">
        <v>0</v>
      </c>
      <c r="I146" s="81">
        <v>0</v>
      </c>
      <c r="J146" s="81">
        <v>1514.0889999999999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1">
        <v>0</v>
      </c>
      <c r="S146" s="81">
        <v>0</v>
      </c>
    </row>
    <row r="147" spans="1:19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</row>
    <row r="148" spans="1:19">
      <c r="A148" s="81" t="s">
        <v>460</v>
      </c>
      <c r="B148" s="82">
        <v>203726000000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81">
        <v>0</v>
      </c>
      <c r="S148" s="81">
        <v>0</v>
      </c>
    </row>
    <row r="149" spans="1:19">
      <c r="A149" s="81" t="s">
        <v>461</v>
      </c>
      <c r="B149" s="82">
        <v>15330100000</v>
      </c>
      <c r="C149" s="81">
        <v>11494.934999999999</v>
      </c>
      <c r="D149" s="81"/>
      <c r="E149" s="81">
        <v>4950.0479999999998</v>
      </c>
      <c r="F149" s="81">
        <v>3712.5360000000001</v>
      </c>
      <c r="G149" s="81">
        <v>2577.328</v>
      </c>
      <c r="H149" s="81">
        <v>0</v>
      </c>
      <c r="I149" s="81">
        <v>0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81">
        <v>0</v>
      </c>
      <c r="S149" s="81">
        <v>0</v>
      </c>
    </row>
    <row r="150" spans="1:19">
      <c r="A150" s="81" t="s">
        <v>462</v>
      </c>
      <c r="B150" s="82">
        <v>18801500000</v>
      </c>
      <c r="C150" s="81">
        <v>16211.432000000001</v>
      </c>
      <c r="D150" s="81"/>
      <c r="E150" s="81">
        <v>4950.0479999999998</v>
      </c>
      <c r="F150" s="81">
        <v>3712.5360000000001</v>
      </c>
      <c r="G150" s="81">
        <v>2577.328</v>
      </c>
      <c r="H150" s="81">
        <v>0</v>
      </c>
      <c r="I150" s="81">
        <v>4971.5190000000002</v>
      </c>
      <c r="J150" s="81">
        <v>1514.0889999999999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1">
        <v>0</v>
      </c>
      <c r="S150" s="81">
        <v>0</v>
      </c>
    </row>
    <row r="152" spans="1:19">
      <c r="A152" s="77"/>
      <c r="B152" s="81" t="s">
        <v>493</v>
      </c>
      <c r="C152" s="81" t="s">
        <v>494</v>
      </c>
      <c r="D152" s="81" t="s">
        <v>495</v>
      </c>
      <c r="E152" s="81" t="s">
        <v>251</v>
      </c>
    </row>
    <row r="153" spans="1:19">
      <c r="A153" s="81" t="s">
        <v>496</v>
      </c>
      <c r="B153" s="81">
        <v>4313.13</v>
      </c>
      <c r="C153" s="81">
        <v>1248.73</v>
      </c>
      <c r="D153" s="81">
        <v>0</v>
      </c>
      <c r="E153" s="81">
        <v>5561.87</v>
      </c>
    </row>
    <row r="154" spans="1:19">
      <c r="A154" s="81" t="s">
        <v>497</v>
      </c>
      <c r="B154" s="81">
        <v>8.44</v>
      </c>
      <c r="C154" s="81">
        <v>2.44</v>
      </c>
      <c r="D154" s="81">
        <v>0</v>
      </c>
      <c r="E154" s="81">
        <v>10.88</v>
      </c>
    </row>
    <row r="155" spans="1:19">
      <c r="A155" s="81" t="s">
        <v>498</v>
      </c>
      <c r="B155" s="81">
        <v>8.44</v>
      </c>
      <c r="C155" s="81">
        <v>2.44</v>
      </c>
      <c r="D155" s="81">
        <v>0</v>
      </c>
      <c r="E155" s="81">
        <v>10.88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55"/>
  <sheetViews>
    <sheetView workbookViewId="0"/>
  </sheetViews>
  <sheetFormatPr defaultRowHeight="10.5"/>
  <cols>
    <col min="1" max="1" width="43.16406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352</v>
      </c>
      <c r="C1" s="81" t="s">
        <v>353</v>
      </c>
      <c r="D1" s="81" t="s">
        <v>354</v>
      </c>
    </row>
    <row r="2" spans="1:7">
      <c r="A2" s="81" t="s">
        <v>298</v>
      </c>
      <c r="B2" s="81">
        <v>446.13</v>
      </c>
      <c r="C2" s="81">
        <v>872.79</v>
      </c>
      <c r="D2" s="81">
        <v>872.79</v>
      </c>
    </row>
    <row r="3" spans="1:7">
      <c r="A3" s="81" t="s">
        <v>299</v>
      </c>
      <c r="B3" s="81">
        <v>446.13</v>
      </c>
      <c r="C3" s="81">
        <v>872.79</v>
      </c>
      <c r="D3" s="81">
        <v>872.79</v>
      </c>
    </row>
    <row r="4" spans="1:7">
      <c r="A4" s="81" t="s">
        <v>300</v>
      </c>
      <c r="B4" s="81">
        <v>958.37</v>
      </c>
      <c r="C4" s="81">
        <v>1874.89</v>
      </c>
      <c r="D4" s="81">
        <v>1874.89</v>
      </c>
    </row>
    <row r="5" spans="1:7">
      <c r="A5" s="81" t="s">
        <v>301</v>
      </c>
      <c r="B5" s="81">
        <v>958.37</v>
      </c>
      <c r="C5" s="81">
        <v>1874.89</v>
      </c>
      <c r="D5" s="81">
        <v>1874.89</v>
      </c>
    </row>
    <row r="7" spans="1:7">
      <c r="A7" s="77"/>
      <c r="B7" s="81" t="s">
        <v>355</v>
      </c>
    </row>
    <row r="8" spans="1:7">
      <c r="A8" s="81" t="s">
        <v>302</v>
      </c>
      <c r="B8" s="81">
        <v>511.16</v>
      </c>
    </row>
    <row r="9" spans="1:7">
      <c r="A9" s="81" t="s">
        <v>303</v>
      </c>
      <c r="B9" s="81">
        <v>511.16</v>
      </c>
    </row>
    <row r="10" spans="1:7">
      <c r="A10" s="81" t="s">
        <v>356</v>
      </c>
      <c r="B10" s="81">
        <v>0</v>
      </c>
    </row>
    <row r="12" spans="1:7">
      <c r="A12" s="77"/>
      <c r="B12" s="81" t="s">
        <v>373</v>
      </c>
      <c r="C12" s="81" t="s">
        <v>374</v>
      </c>
      <c r="D12" s="81" t="s">
        <v>375</v>
      </c>
      <c r="E12" s="81" t="s">
        <v>376</v>
      </c>
      <c r="F12" s="81" t="s">
        <v>377</v>
      </c>
      <c r="G12" s="81" t="s">
        <v>378</v>
      </c>
    </row>
    <row r="13" spans="1:7">
      <c r="A13" s="81" t="s">
        <v>73</v>
      </c>
      <c r="B13" s="81">
        <v>0</v>
      </c>
      <c r="C13" s="81">
        <v>232.55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5.14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56.69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23.75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65.790000000000006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49.55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12.65</v>
      </c>
      <c r="D24" s="81">
        <v>0</v>
      </c>
      <c r="E24" s="81">
        <v>0</v>
      </c>
      <c r="F24" s="81">
        <v>0</v>
      </c>
      <c r="G24" s="81">
        <v>17.649999999999999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200.93</v>
      </c>
      <c r="C28" s="81">
        <v>245.2</v>
      </c>
      <c r="D28" s="81">
        <v>0</v>
      </c>
      <c r="E28" s="81">
        <v>0</v>
      </c>
      <c r="F28" s="81">
        <v>0</v>
      </c>
      <c r="G28" s="81">
        <v>17.649999999999999</v>
      </c>
    </row>
    <row r="30" spans="1:10">
      <c r="A30" s="77"/>
      <c r="B30" s="81" t="s">
        <v>355</v>
      </c>
      <c r="C30" s="81" t="s">
        <v>2</v>
      </c>
      <c r="D30" s="81" t="s">
        <v>379</v>
      </c>
      <c r="E30" s="81" t="s">
        <v>380</v>
      </c>
      <c r="F30" s="81" t="s">
        <v>381</v>
      </c>
      <c r="G30" s="81" t="s">
        <v>382</v>
      </c>
      <c r="H30" s="81" t="s">
        <v>383</v>
      </c>
      <c r="I30" s="81" t="s">
        <v>384</v>
      </c>
      <c r="J30" s="81" t="s">
        <v>385</v>
      </c>
    </row>
    <row r="31" spans="1:10">
      <c r="A31" s="81" t="s">
        <v>386</v>
      </c>
      <c r="B31" s="81">
        <v>149.66</v>
      </c>
      <c r="C31" s="81" t="s">
        <v>3</v>
      </c>
      <c r="D31" s="81">
        <v>456.46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8.07</v>
      </c>
    </row>
    <row r="32" spans="1:10">
      <c r="A32" s="81" t="s">
        <v>387</v>
      </c>
      <c r="B32" s="81">
        <v>113.45</v>
      </c>
      <c r="C32" s="81" t="s">
        <v>3</v>
      </c>
      <c r="D32" s="81">
        <v>346.02</v>
      </c>
      <c r="E32" s="81">
        <v>1</v>
      </c>
      <c r="F32" s="81">
        <v>84.45</v>
      </c>
      <c r="G32" s="81">
        <v>20.64</v>
      </c>
      <c r="H32" s="81">
        <v>10.76</v>
      </c>
      <c r="I32" s="81">
        <v>18.59</v>
      </c>
      <c r="J32" s="81">
        <v>8.07</v>
      </c>
    </row>
    <row r="33" spans="1:10">
      <c r="A33" s="81" t="s">
        <v>388</v>
      </c>
      <c r="B33" s="81">
        <v>67.3</v>
      </c>
      <c r="C33" s="81" t="s">
        <v>3</v>
      </c>
      <c r="D33" s="81">
        <v>205.26</v>
      </c>
      <c r="E33" s="81">
        <v>1</v>
      </c>
      <c r="F33" s="81">
        <v>56.3</v>
      </c>
      <c r="G33" s="81">
        <v>11.16</v>
      </c>
      <c r="H33" s="81">
        <v>10.76</v>
      </c>
      <c r="I33" s="81">
        <v>18.59</v>
      </c>
      <c r="J33" s="81">
        <v>8.07</v>
      </c>
    </row>
    <row r="34" spans="1:10">
      <c r="A34" s="81" t="s">
        <v>389</v>
      </c>
      <c r="B34" s="81">
        <v>113.45</v>
      </c>
      <c r="C34" s="81" t="s">
        <v>3</v>
      </c>
      <c r="D34" s="81">
        <v>346.02</v>
      </c>
      <c r="E34" s="81">
        <v>1</v>
      </c>
      <c r="F34" s="81">
        <v>84.45</v>
      </c>
      <c r="G34" s="81">
        <v>16.73</v>
      </c>
      <c r="H34" s="81">
        <v>10.76</v>
      </c>
      <c r="I34" s="81">
        <v>18.59</v>
      </c>
      <c r="J34" s="81">
        <v>8.07</v>
      </c>
    </row>
    <row r="35" spans="1:10">
      <c r="A35" s="81" t="s">
        <v>390</v>
      </c>
      <c r="B35" s="81">
        <v>67.3</v>
      </c>
      <c r="C35" s="81" t="s">
        <v>3</v>
      </c>
      <c r="D35" s="81">
        <v>205.26</v>
      </c>
      <c r="E35" s="81">
        <v>1</v>
      </c>
      <c r="F35" s="81">
        <v>56.3</v>
      </c>
      <c r="G35" s="81">
        <v>11.16</v>
      </c>
      <c r="H35" s="81">
        <v>10.76</v>
      </c>
      <c r="I35" s="81">
        <v>18.59</v>
      </c>
      <c r="J35" s="81">
        <v>8.07</v>
      </c>
    </row>
    <row r="36" spans="1:10">
      <c r="A36" s="81" t="s">
        <v>391</v>
      </c>
      <c r="B36" s="81">
        <v>567.98</v>
      </c>
      <c r="C36" s="81" t="s">
        <v>67</v>
      </c>
      <c r="D36" s="81">
        <v>720.19</v>
      </c>
      <c r="E36" s="81">
        <v>1</v>
      </c>
      <c r="F36" s="81">
        <v>0</v>
      </c>
      <c r="G36" s="81">
        <v>0</v>
      </c>
      <c r="H36" s="81">
        <v>0</v>
      </c>
      <c r="I36" s="81"/>
      <c r="J36" s="81">
        <v>0</v>
      </c>
    </row>
    <row r="37" spans="1:10">
      <c r="A37" s="81" t="s">
        <v>251</v>
      </c>
      <c r="B37" s="81">
        <v>1079.1300000000001</v>
      </c>
      <c r="C37" s="81"/>
      <c r="D37" s="81">
        <v>2279.2199999999998</v>
      </c>
      <c r="E37" s="81"/>
      <c r="F37" s="81">
        <v>281.51</v>
      </c>
      <c r="G37" s="81">
        <v>59.68</v>
      </c>
      <c r="H37" s="81">
        <v>5.0967000000000002</v>
      </c>
      <c r="I37" s="81">
        <v>39.24</v>
      </c>
      <c r="J37" s="81">
        <v>3.8224999999999998</v>
      </c>
    </row>
    <row r="38" spans="1:10">
      <c r="A38" s="81" t="s">
        <v>392</v>
      </c>
      <c r="B38" s="81">
        <v>511.16</v>
      </c>
      <c r="C38" s="81"/>
      <c r="D38" s="81">
        <v>1559.03</v>
      </c>
      <c r="E38" s="81"/>
      <c r="F38" s="81">
        <v>281.51</v>
      </c>
      <c r="G38" s="81">
        <v>59.68</v>
      </c>
      <c r="H38" s="81">
        <v>10.76</v>
      </c>
      <c r="I38" s="81">
        <v>18.59</v>
      </c>
      <c r="J38" s="81">
        <v>8.07</v>
      </c>
    </row>
    <row r="39" spans="1:10">
      <c r="A39" s="81" t="s">
        <v>393</v>
      </c>
      <c r="B39" s="81">
        <v>567.98</v>
      </c>
      <c r="C39" s="81"/>
      <c r="D39" s="81">
        <v>720.19</v>
      </c>
      <c r="E39" s="81"/>
      <c r="F39" s="81">
        <v>0</v>
      </c>
      <c r="G39" s="81">
        <v>0</v>
      </c>
      <c r="H39" s="81">
        <v>0</v>
      </c>
      <c r="I39" s="81"/>
      <c r="J39" s="81">
        <v>0</v>
      </c>
    </row>
    <row r="41" spans="1:10">
      <c r="A41" s="77"/>
      <c r="B41" s="81" t="s">
        <v>52</v>
      </c>
      <c r="C41" s="81" t="s">
        <v>304</v>
      </c>
      <c r="D41" s="81" t="s">
        <v>357</v>
      </c>
      <c r="E41" s="81" t="s">
        <v>358</v>
      </c>
      <c r="F41" s="81" t="s">
        <v>359</v>
      </c>
      <c r="G41" s="81" t="s">
        <v>360</v>
      </c>
      <c r="H41" s="81" t="s">
        <v>361</v>
      </c>
      <c r="I41" s="81" t="s">
        <v>305</v>
      </c>
    </row>
    <row r="42" spans="1:10">
      <c r="A42" s="81" t="s">
        <v>306</v>
      </c>
      <c r="B42" s="81" t="s">
        <v>307</v>
      </c>
      <c r="C42" s="81">
        <v>0.3</v>
      </c>
      <c r="D42" s="81">
        <v>1.8620000000000001</v>
      </c>
      <c r="E42" s="81">
        <v>3.4</v>
      </c>
      <c r="F42" s="81">
        <v>149.66</v>
      </c>
      <c r="G42" s="81">
        <v>270</v>
      </c>
      <c r="H42" s="81">
        <v>180</v>
      </c>
      <c r="I42" s="81"/>
    </row>
    <row r="43" spans="1:10">
      <c r="A43" s="81" t="s">
        <v>308</v>
      </c>
      <c r="B43" s="81" t="s">
        <v>309</v>
      </c>
      <c r="C43" s="81">
        <v>0.08</v>
      </c>
      <c r="D43" s="81">
        <v>0.51200000000000001</v>
      </c>
      <c r="E43" s="81">
        <v>0.55000000000000004</v>
      </c>
      <c r="F43" s="81">
        <v>84.45</v>
      </c>
      <c r="G43" s="81">
        <v>180</v>
      </c>
      <c r="H43" s="81">
        <v>90</v>
      </c>
      <c r="I43" s="81" t="s">
        <v>310</v>
      </c>
    </row>
    <row r="44" spans="1:10">
      <c r="A44" s="81" t="s">
        <v>311</v>
      </c>
      <c r="B44" s="81" t="s">
        <v>307</v>
      </c>
      <c r="C44" s="81">
        <v>0.3</v>
      </c>
      <c r="D44" s="81">
        <v>1.8620000000000001</v>
      </c>
      <c r="E44" s="81">
        <v>3.4</v>
      </c>
      <c r="F44" s="81">
        <v>113.45</v>
      </c>
      <c r="G44" s="81">
        <v>135</v>
      </c>
      <c r="H44" s="81">
        <v>180</v>
      </c>
      <c r="I44" s="81"/>
    </row>
    <row r="45" spans="1:10">
      <c r="A45" s="81" t="s">
        <v>312</v>
      </c>
      <c r="B45" s="81" t="s">
        <v>309</v>
      </c>
      <c r="C45" s="81">
        <v>0.08</v>
      </c>
      <c r="D45" s="81">
        <v>0.51200000000000001</v>
      </c>
      <c r="E45" s="81">
        <v>0.55000000000000004</v>
      </c>
      <c r="F45" s="81">
        <v>56.3</v>
      </c>
      <c r="G45" s="81">
        <v>90</v>
      </c>
      <c r="H45" s="81">
        <v>90</v>
      </c>
      <c r="I45" s="81" t="s">
        <v>313</v>
      </c>
    </row>
    <row r="46" spans="1:10">
      <c r="A46" s="81" t="s">
        <v>314</v>
      </c>
      <c r="B46" s="81" t="s">
        <v>307</v>
      </c>
      <c r="C46" s="81">
        <v>0.3</v>
      </c>
      <c r="D46" s="81">
        <v>1.8620000000000001</v>
      </c>
      <c r="E46" s="81">
        <v>3.4</v>
      </c>
      <c r="F46" s="81">
        <v>67.3</v>
      </c>
      <c r="G46" s="81">
        <v>270</v>
      </c>
      <c r="H46" s="81">
        <v>180</v>
      </c>
      <c r="I46" s="81"/>
    </row>
    <row r="47" spans="1:10">
      <c r="A47" s="81" t="s">
        <v>315</v>
      </c>
      <c r="B47" s="81" t="s">
        <v>309</v>
      </c>
      <c r="C47" s="81">
        <v>0.08</v>
      </c>
      <c r="D47" s="81">
        <v>0.51200000000000001</v>
      </c>
      <c r="E47" s="81">
        <v>0.55000000000000004</v>
      </c>
      <c r="F47" s="81">
        <v>84.45</v>
      </c>
      <c r="G47" s="81">
        <v>0</v>
      </c>
      <c r="H47" s="81">
        <v>90</v>
      </c>
      <c r="I47" s="81" t="s">
        <v>316</v>
      </c>
    </row>
    <row r="48" spans="1:10">
      <c r="A48" s="81" t="s">
        <v>317</v>
      </c>
      <c r="B48" s="81" t="s">
        <v>307</v>
      </c>
      <c r="C48" s="81">
        <v>0.3</v>
      </c>
      <c r="D48" s="81">
        <v>1.8620000000000001</v>
      </c>
      <c r="E48" s="81">
        <v>3.4</v>
      </c>
      <c r="F48" s="81">
        <v>113.45</v>
      </c>
      <c r="G48" s="81">
        <v>180</v>
      </c>
      <c r="H48" s="81">
        <v>180</v>
      </c>
      <c r="I48" s="81"/>
    </row>
    <row r="49" spans="1:11">
      <c r="A49" s="81" t="s">
        <v>318</v>
      </c>
      <c r="B49" s="81" t="s">
        <v>309</v>
      </c>
      <c r="C49" s="81">
        <v>0.08</v>
      </c>
      <c r="D49" s="81">
        <v>0.51200000000000001</v>
      </c>
      <c r="E49" s="81">
        <v>0.55000000000000004</v>
      </c>
      <c r="F49" s="81">
        <v>56.3</v>
      </c>
      <c r="G49" s="81">
        <v>270</v>
      </c>
      <c r="H49" s="81">
        <v>90</v>
      </c>
      <c r="I49" s="81" t="s">
        <v>319</v>
      </c>
    </row>
    <row r="50" spans="1:11">
      <c r="A50" s="81" t="s">
        <v>320</v>
      </c>
      <c r="B50" s="81" t="s">
        <v>307</v>
      </c>
      <c r="C50" s="81">
        <v>0.3</v>
      </c>
      <c r="D50" s="81">
        <v>1.8620000000000001</v>
      </c>
      <c r="E50" s="81">
        <v>3.4</v>
      </c>
      <c r="F50" s="81">
        <v>67.3</v>
      </c>
      <c r="G50" s="81">
        <v>90</v>
      </c>
      <c r="H50" s="81">
        <v>180</v>
      </c>
      <c r="I50" s="81"/>
    </row>
    <row r="51" spans="1:11">
      <c r="A51" s="81" t="s">
        <v>321</v>
      </c>
      <c r="B51" s="81" t="s">
        <v>322</v>
      </c>
      <c r="C51" s="81">
        <v>0.3</v>
      </c>
      <c r="D51" s="81">
        <v>0.49299999999999999</v>
      </c>
      <c r="E51" s="81">
        <v>0.56000000000000005</v>
      </c>
      <c r="F51" s="81">
        <v>11.44</v>
      </c>
      <c r="G51" s="81">
        <v>270</v>
      </c>
      <c r="H51" s="81">
        <v>180</v>
      </c>
      <c r="I51" s="81"/>
    </row>
    <row r="52" spans="1:11">
      <c r="A52" s="81" t="s">
        <v>323</v>
      </c>
      <c r="B52" s="81" t="s">
        <v>322</v>
      </c>
      <c r="C52" s="81">
        <v>0.3</v>
      </c>
      <c r="D52" s="81">
        <v>0.49299999999999999</v>
      </c>
      <c r="E52" s="81">
        <v>0.56000000000000005</v>
      </c>
      <c r="F52" s="81">
        <v>16.97</v>
      </c>
      <c r="G52" s="81">
        <v>225</v>
      </c>
      <c r="H52" s="81">
        <v>180</v>
      </c>
      <c r="I52" s="81"/>
    </row>
    <row r="53" spans="1:11">
      <c r="A53" s="81" t="s">
        <v>324</v>
      </c>
      <c r="B53" s="81" t="s">
        <v>322</v>
      </c>
      <c r="C53" s="81">
        <v>0.3</v>
      </c>
      <c r="D53" s="81">
        <v>0.49299999999999999</v>
      </c>
      <c r="E53" s="81">
        <v>0.56000000000000005</v>
      </c>
      <c r="F53" s="81">
        <v>11.44</v>
      </c>
      <c r="G53" s="81">
        <v>45</v>
      </c>
      <c r="H53" s="81">
        <v>180</v>
      </c>
      <c r="I53" s="81"/>
    </row>
    <row r="54" spans="1:11">
      <c r="A54" s="81" t="s">
        <v>325</v>
      </c>
      <c r="B54" s="81" t="s">
        <v>322</v>
      </c>
      <c r="C54" s="81">
        <v>0.3</v>
      </c>
      <c r="D54" s="81">
        <v>0.49299999999999999</v>
      </c>
      <c r="E54" s="81">
        <v>0.56000000000000005</v>
      </c>
      <c r="F54" s="81">
        <v>16.97</v>
      </c>
      <c r="G54" s="81">
        <v>315</v>
      </c>
      <c r="H54" s="81">
        <v>180</v>
      </c>
      <c r="I54" s="81"/>
    </row>
    <row r="55" spans="1:11">
      <c r="A55" s="81" t="s">
        <v>326</v>
      </c>
      <c r="B55" s="81" t="s">
        <v>327</v>
      </c>
      <c r="C55" s="81">
        <v>0.22</v>
      </c>
      <c r="D55" s="81">
        <v>0.154</v>
      </c>
      <c r="E55" s="81">
        <v>0.16</v>
      </c>
      <c r="F55" s="81">
        <v>197.51</v>
      </c>
      <c r="G55" s="81">
        <v>0</v>
      </c>
      <c r="H55" s="81">
        <v>18.45</v>
      </c>
      <c r="I55" s="81"/>
    </row>
    <row r="56" spans="1:11">
      <c r="A56" s="81" t="s">
        <v>328</v>
      </c>
      <c r="B56" s="81" t="s">
        <v>327</v>
      </c>
      <c r="C56" s="81">
        <v>0.22</v>
      </c>
      <c r="D56" s="81">
        <v>0.154</v>
      </c>
      <c r="E56" s="81">
        <v>0.16</v>
      </c>
      <c r="F56" s="81">
        <v>101.87</v>
      </c>
      <c r="G56" s="81">
        <v>270</v>
      </c>
      <c r="H56" s="81">
        <v>18.45</v>
      </c>
      <c r="I56" s="81"/>
    </row>
    <row r="57" spans="1:11">
      <c r="A57" s="81" t="s">
        <v>329</v>
      </c>
      <c r="B57" s="81" t="s">
        <v>327</v>
      </c>
      <c r="C57" s="81">
        <v>0.22</v>
      </c>
      <c r="D57" s="81">
        <v>0.154</v>
      </c>
      <c r="E57" s="81">
        <v>0.16</v>
      </c>
      <c r="F57" s="81">
        <v>101.87</v>
      </c>
      <c r="G57" s="81">
        <v>90</v>
      </c>
      <c r="H57" s="81">
        <v>18.45</v>
      </c>
      <c r="I57" s="81"/>
    </row>
    <row r="58" spans="1:11">
      <c r="A58" s="81" t="s">
        <v>330</v>
      </c>
      <c r="B58" s="81" t="s">
        <v>327</v>
      </c>
      <c r="C58" s="81">
        <v>0.22</v>
      </c>
      <c r="D58" s="81">
        <v>0.154</v>
      </c>
      <c r="E58" s="81">
        <v>0.16</v>
      </c>
      <c r="F58" s="81">
        <v>197.51</v>
      </c>
      <c r="G58" s="81">
        <v>180</v>
      </c>
      <c r="H58" s="81">
        <v>18.45</v>
      </c>
      <c r="I58" s="81"/>
    </row>
    <row r="60" spans="1:11">
      <c r="A60" s="77"/>
      <c r="B60" s="81" t="s">
        <v>52</v>
      </c>
      <c r="C60" s="81" t="s">
        <v>394</v>
      </c>
      <c r="D60" s="81" t="s">
        <v>395</v>
      </c>
      <c r="E60" s="81" t="s">
        <v>396</v>
      </c>
      <c r="F60" s="81" t="s">
        <v>46</v>
      </c>
      <c r="G60" s="81" t="s">
        <v>397</v>
      </c>
      <c r="H60" s="81" t="s">
        <v>398</v>
      </c>
      <c r="I60" s="81" t="s">
        <v>399</v>
      </c>
      <c r="J60" s="81" t="s">
        <v>360</v>
      </c>
      <c r="K60" s="81" t="s">
        <v>305</v>
      </c>
    </row>
    <row r="61" spans="1:11">
      <c r="A61" s="81" t="s">
        <v>400</v>
      </c>
      <c r="B61" s="81" t="s">
        <v>401</v>
      </c>
      <c r="C61" s="81">
        <v>2.79</v>
      </c>
      <c r="D61" s="81">
        <v>2.79</v>
      </c>
      <c r="E61" s="81">
        <v>3.18</v>
      </c>
      <c r="F61" s="81">
        <v>0.501</v>
      </c>
      <c r="G61" s="81">
        <v>0.49</v>
      </c>
      <c r="H61" s="81" t="s">
        <v>67</v>
      </c>
      <c r="I61" s="81" t="s">
        <v>308</v>
      </c>
      <c r="J61" s="81">
        <v>180</v>
      </c>
      <c r="K61" s="81" t="s">
        <v>310</v>
      </c>
    </row>
    <row r="62" spans="1:11">
      <c r="A62" s="81" t="s">
        <v>402</v>
      </c>
      <c r="B62" s="81" t="s">
        <v>401</v>
      </c>
      <c r="C62" s="81">
        <v>2.79</v>
      </c>
      <c r="D62" s="81">
        <v>2.79</v>
      </c>
      <c r="E62" s="81">
        <v>3.18</v>
      </c>
      <c r="F62" s="81">
        <v>0.501</v>
      </c>
      <c r="G62" s="81">
        <v>0.49</v>
      </c>
      <c r="H62" s="81" t="s">
        <v>67</v>
      </c>
      <c r="I62" s="81" t="s">
        <v>308</v>
      </c>
      <c r="J62" s="81">
        <v>180</v>
      </c>
      <c r="K62" s="81" t="s">
        <v>310</v>
      </c>
    </row>
    <row r="63" spans="1:11">
      <c r="A63" s="81" t="s">
        <v>403</v>
      </c>
      <c r="B63" s="81" t="s">
        <v>401</v>
      </c>
      <c r="C63" s="81">
        <v>2.79</v>
      </c>
      <c r="D63" s="81">
        <v>2.79</v>
      </c>
      <c r="E63" s="81">
        <v>3.18</v>
      </c>
      <c r="F63" s="81">
        <v>0.501</v>
      </c>
      <c r="G63" s="81">
        <v>0.49</v>
      </c>
      <c r="H63" s="81" t="s">
        <v>67</v>
      </c>
      <c r="I63" s="81" t="s">
        <v>308</v>
      </c>
      <c r="J63" s="81">
        <v>180</v>
      </c>
      <c r="K63" s="81" t="s">
        <v>310</v>
      </c>
    </row>
    <row r="64" spans="1:11">
      <c r="A64" s="81" t="s">
        <v>404</v>
      </c>
      <c r="B64" s="81" t="s">
        <v>401</v>
      </c>
      <c r="C64" s="81">
        <v>2.79</v>
      </c>
      <c r="D64" s="81">
        <v>2.79</v>
      </c>
      <c r="E64" s="81">
        <v>3.18</v>
      </c>
      <c r="F64" s="81">
        <v>0.501</v>
      </c>
      <c r="G64" s="81">
        <v>0.49</v>
      </c>
      <c r="H64" s="81" t="s">
        <v>67</v>
      </c>
      <c r="I64" s="81" t="s">
        <v>308</v>
      </c>
      <c r="J64" s="81">
        <v>180</v>
      </c>
      <c r="K64" s="81" t="s">
        <v>310</v>
      </c>
    </row>
    <row r="65" spans="1:11">
      <c r="A65" s="81" t="s">
        <v>405</v>
      </c>
      <c r="B65" s="81" t="s">
        <v>401</v>
      </c>
      <c r="C65" s="81">
        <v>2.79</v>
      </c>
      <c r="D65" s="81">
        <v>2.79</v>
      </c>
      <c r="E65" s="81">
        <v>3.18</v>
      </c>
      <c r="F65" s="81">
        <v>0.501</v>
      </c>
      <c r="G65" s="81">
        <v>0.49</v>
      </c>
      <c r="H65" s="81" t="s">
        <v>67</v>
      </c>
      <c r="I65" s="81" t="s">
        <v>308</v>
      </c>
      <c r="J65" s="81">
        <v>180</v>
      </c>
      <c r="K65" s="81" t="s">
        <v>310</v>
      </c>
    </row>
    <row r="66" spans="1:11">
      <c r="A66" s="81" t="s">
        <v>406</v>
      </c>
      <c r="B66" s="81" t="s">
        <v>401</v>
      </c>
      <c r="C66" s="81">
        <v>2.79</v>
      </c>
      <c r="D66" s="81">
        <v>2.79</v>
      </c>
      <c r="E66" s="81">
        <v>3.18</v>
      </c>
      <c r="F66" s="81">
        <v>0.501</v>
      </c>
      <c r="G66" s="81">
        <v>0.49</v>
      </c>
      <c r="H66" s="81" t="s">
        <v>67</v>
      </c>
      <c r="I66" s="81" t="s">
        <v>308</v>
      </c>
      <c r="J66" s="81">
        <v>180</v>
      </c>
      <c r="K66" s="81" t="s">
        <v>310</v>
      </c>
    </row>
    <row r="67" spans="1:11">
      <c r="A67" s="81" t="s">
        <v>407</v>
      </c>
      <c r="B67" s="81" t="s">
        <v>401</v>
      </c>
      <c r="C67" s="81">
        <v>3.91</v>
      </c>
      <c r="D67" s="81">
        <v>3.91</v>
      </c>
      <c r="E67" s="81">
        <v>3.18</v>
      </c>
      <c r="F67" s="81">
        <v>0.501</v>
      </c>
      <c r="G67" s="81">
        <v>0.49</v>
      </c>
      <c r="H67" s="81" t="s">
        <v>67</v>
      </c>
      <c r="I67" s="81" t="s">
        <v>308</v>
      </c>
      <c r="J67" s="81">
        <v>180</v>
      </c>
      <c r="K67" s="81" t="s">
        <v>310</v>
      </c>
    </row>
    <row r="68" spans="1:11">
      <c r="A68" s="81" t="s">
        <v>408</v>
      </c>
      <c r="B68" s="81" t="s">
        <v>409</v>
      </c>
      <c r="C68" s="81">
        <v>2.79</v>
      </c>
      <c r="D68" s="81">
        <v>2.79</v>
      </c>
      <c r="E68" s="81">
        <v>3.18</v>
      </c>
      <c r="F68" s="81">
        <v>0.501</v>
      </c>
      <c r="G68" s="81">
        <v>0.49</v>
      </c>
      <c r="H68" s="81" t="s">
        <v>67</v>
      </c>
      <c r="I68" s="81" t="s">
        <v>312</v>
      </c>
      <c r="J68" s="81">
        <v>90</v>
      </c>
      <c r="K68" s="81" t="s">
        <v>313</v>
      </c>
    </row>
    <row r="69" spans="1:11">
      <c r="A69" s="81" t="s">
        <v>410</v>
      </c>
      <c r="B69" s="81" t="s">
        <v>409</v>
      </c>
      <c r="C69" s="81">
        <v>2.79</v>
      </c>
      <c r="D69" s="81">
        <v>2.79</v>
      </c>
      <c r="E69" s="81">
        <v>3.18</v>
      </c>
      <c r="F69" s="81">
        <v>0.501</v>
      </c>
      <c r="G69" s="81">
        <v>0.49</v>
      </c>
      <c r="H69" s="81" t="s">
        <v>67</v>
      </c>
      <c r="I69" s="81" t="s">
        <v>312</v>
      </c>
      <c r="J69" s="81">
        <v>90</v>
      </c>
      <c r="K69" s="81" t="s">
        <v>313</v>
      </c>
    </row>
    <row r="70" spans="1:11">
      <c r="A70" s="81" t="s">
        <v>411</v>
      </c>
      <c r="B70" s="81" t="s">
        <v>409</v>
      </c>
      <c r="C70" s="81">
        <v>2.79</v>
      </c>
      <c r="D70" s="81">
        <v>2.79</v>
      </c>
      <c r="E70" s="81">
        <v>3.18</v>
      </c>
      <c r="F70" s="81">
        <v>0.501</v>
      </c>
      <c r="G70" s="81">
        <v>0.49</v>
      </c>
      <c r="H70" s="81" t="s">
        <v>67</v>
      </c>
      <c r="I70" s="81" t="s">
        <v>312</v>
      </c>
      <c r="J70" s="81">
        <v>90</v>
      </c>
      <c r="K70" s="81" t="s">
        <v>313</v>
      </c>
    </row>
    <row r="71" spans="1:11">
      <c r="A71" s="81" t="s">
        <v>412</v>
      </c>
      <c r="B71" s="81" t="s">
        <v>409</v>
      </c>
      <c r="C71" s="81">
        <v>2.79</v>
      </c>
      <c r="D71" s="81">
        <v>2.79</v>
      </c>
      <c r="E71" s="81">
        <v>3.18</v>
      </c>
      <c r="F71" s="81">
        <v>0.501</v>
      </c>
      <c r="G71" s="81">
        <v>0.49</v>
      </c>
      <c r="H71" s="81" t="s">
        <v>67</v>
      </c>
      <c r="I71" s="81" t="s">
        <v>312</v>
      </c>
      <c r="J71" s="81">
        <v>90</v>
      </c>
      <c r="K71" s="81" t="s">
        <v>313</v>
      </c>
    </row>
    <row r="72" spans="1:11">
      <c r="A72" s="81" t="s">
        <v>413</v>
      </c>
      <c r="B72" s="81" t="s">
        <v>414</v>
      </c>
      <c r="C72" s="81">
        <v>2.79</v>
      </c>
      <c r="D72" s="81">
        <v>2.79</v>
      </c>
      <c r="E72" s="81">
        <v>3.18</v>
      </c>
      <c r="F72" s="81">
        <v>0.65100000000000002</v>
      </c>
      <c r="G72" s="81">
        <v>0.64</v>
      </c>
      <c r="H72" s="81" t="s">
        <v>67</v>
      </c>
      <c r="I72" s="81" t="s">
        <v>315</v>
      </c>
      <c r="J72" s="81">
        <v>0</v>
      </c>
      <c r="K72" s="81" t="s">
        <v>316</v>
      </c>
    </row>
    <row r="73" spans="1:11">
      <c r="A73" s="81" t="s">
        <v>415</v>
      </c>
      <c r="B73" s="81" t="s">
        <v>414</v>
      </c>
      <c r="C73" s="81">
        <v>2.79</v>
      </c>
      <c r="D73" s="81">
        <v>2.79</v>
      </c>
      <c r="E73" s="81">
        <v>3.18</v>
      </c>
      <c r="F73" s="81">
        <v>0.65100000000000002</v>
      </c>
      <c r="G73" s="81">
        <v>0.64</v>
      </c>
      <c r="H73" s="81" t="s">
        <v>67</v>
      </c>
      <c r="I73" s="81" t="s">
        <v>315</v>
      </c>
      <c r="J73" s="81">
        <v>0</v>
      </c>
      <c r="K73" s="81" t="s">
        <v>316</v>
      </c>
    </row>
    <row r="74" spans="1:11">
      <c r="A74" s="81" t="s">
        <v>416</v>
      </c>
      <c r="B74" s="81" t="s">
        <v>414</v>
      </c>
      <c r="C74" s="81">
        <v>2.79</v>
      </c>
      <c r="D74" s="81">
        <v>2.79</v>
      </c>
      <c r="E74" s="81">
        <v>3.18</v>
      </c>
      <c r="F74" s="81">
        <v>0.65100000000000002</v>
      </c>
      <c r="G74" s="81">
        <v>0.64</v>
      </c>
      <c r="H74" s="81" t="s">
        <v>67</v>
      </c>
      <c r="I74" s="81" t="s">
        <v>315</v>
      </c>
      <c r="J74" s="81">
        <v>0</v>
      </c>
      <c r="K74" s="81" t="s">
        <v>316</v>
      </c>
    </row>
    <row r="75" spans="1:11">
      <c r="A75" s="81" t="s">
        <v>417</v>
      </c>
      <c r="B75" s="81" t="s">
        <v>414</v>
      </c>
      <c r="C75" s="81">
        <v>2.79</v>
      </c>
      <c r="D75" s="81">
        <v>2.79</v>
      </c>
      <c r="E75" s="81">
        <v>3.18</v>
      </c>
      <c r="F75" s="81">
        <v>0.65100000000000002</v>
      </c>
      <c r="G75" s="81">
        <v>0.64</v>
      </c>
      <c r="H75" s="81" t="s">
        <v>67</v>
      </c>
      <c r="I75" s="81" t="s">
        <v>315</v>
      </c>
      <c r="J75" s="81">
        <v>0</v>
      </c>
      <c r="K75" s="81" t="s">
        <v>316</v>
      </c>
    </row>
    <row r="76" spans="1:11">
      <c r="A76" s="81" t="s">
        <v>418</v>
      </c>
      <c r="B76" s="81" t="s">
        <v>414</v>
      </c>
      <c r="C76" s="81">
        <v>2.79</v>
      </c>
      <c r="D76" s="81">
        <v>2.79</v>
      </c>
      <c r="E76" s="81">
        <v>3.18</v>
      </c>
      <c r="F76" s="81">
        <v>0.65100000000000002</v>
      </c>
      <c r="G76" s="81">
        <v>0.64</v>
      </c>
      <c r="H76" s="81" t="s">
        <v>67</v>
      </c>
      <c r="I76" s="81" t="s">
        <v>315</v>
      </c>
      <c r="J76" s="81">
        <v>0</v>
      </c>
      <c r="K76" s="81" t="s">
        <v>316</v>
      </c>
    </row>
    <row r="77" spans="1:11">
      <c r="A77" s="81" t="s">
        <v>419</v>
      </c>
      <c r="B77" s="81" t="s">
        <v>414</v>
      </c>
      <c r="C77" s="81">
        <v>2.79</v>
      </c>
      <c r="D77" s="81">
        <v>2.79</v>
      </c>
      <c r="E77" s="81">
        <v>3.18</v>
      </c>
      <c r="F77" s="81">
        <v>0.65100000000000002</v>
      </c>
      <c r="G77" s="81">
        <v>0.64</v>
      </c>
      <c r="H77" s="81" t="s">
        <v>67</v>
      </c>
      <c r="I77" s="81" t="s">
        <v>315</v>
      </c>
      <c r="J77" s="81">
        <v>0</v>
      </c>
      <c r="K77" s="81" t="s">
        <v>316</v>
      </c>
    </row>
    <row r="78" spans="1:11">
      <c r="A78" s="81" t="s">
        <v>420</v>
      </c>
      <c r="B78" s="81" t="s">
        <v>421</v>
      </c>
      <c r="C78" s="81">
        <v>2.79</v>
      </c>
      <c r="D78" s="81">
        <v>2.79</v>
      </c>
      <c r="E78" s="81">
        <v>3.18</v>
      </c>
      <c r="F78" s="81">
        <v>0.501</v>
      </c>
      <c r="G78" s="81">
        <v>0.49</v>
      </c>
      <c r="H78" s="81" t="s">
        <v>67</v>
      </c>
      <c r="I78" s="81" t="s">
        <v>318</v>
      </c>
      <c r="J78" s="81">
        <v>270</v>
      </c>
      <c r="K78" s="81" t="s">
        <v>319</v>
      </c>
    </row>
    <row r="79" spans="1:11">
      <c r="A79" s="81" t="s">
        <v>422</v>
      </c>
      <c r="B79" s="81" t="s">
        <v>421</v>
      </c>
      <c r="C79" s="81">
        <v>2.79</v>
      </c>
      <c r="D79" s="81">
        <v>2.79</v>
      </c>
      <c r="E79" s="81">
        <v>3.18</v>
      </c>
      <c r="F79" s="81">
        <v>0.501</v>
      </c>
      <c r="G79" s="81">
        <v>0.49</v>
      </c>
      <c r="H79" s="81" t="s">
        <v>67</v>
      </c>
      <c r="I79" s="81" t="s">
        <v>318</v>
      </c>
      <c r="J79" s="81">
        <v>270</v>
      </c>
      <c r="K79" s="81" t="s">
        <v>319</v>
      </c>
    </row>
    <row r="80" spans="1:11">
      <c r="A80" s="81" t="s">
        <v>423</v>
      </c>
      <c r="B80" s="81" t="s">
        <v>421</v>
      </c>
      <c r="C80" s="81">
        <v>2.79</v>
      </c>
      <c r="D80" s="81">
        <v>2.79</v>
      </c>
      <c r="E80" s="81">
        <v>3.18</v>
      </c>
      <c r="F80" s="81">
        <v>0.501</v>
      </c>
      <c r="G80" s="81">
        <v>0.49</v>
      </c>
      <c r="H80" s="81" t="s">
        <v>67</v>
      </c>
      <c r="I80" s="81" t="s">
        <v>318</v>
      </c>
      <c r="J80" s="81">
        <v>270</v>
      </c>
      <c r="K80" s="81" t="s">
        <v>319</v>
      </c>
    </row>
    <row r="81" spans="1:11">
      <c r="A81" s="81" t="s">
        <v>424</v>
      </c>
      <c r="B81" s="81" t="s">
        <v>421</v>
      </c>
      <c r="C81" s="81">
        <v>2.79</v>
      </c>
      <c r="D81" s="81">
        <v>2.79</v>
      </c>
      <c r="E81" s="81">
        <v>3.18</v>
      </c>
      <c r="F81" s="81">
        <v>0.501</v>
      </c>
      <c r="G81" s="81">
        <v>0.49</v>
      </c>
      <c r="H81" s="81" t="s">
        <v>67</v>
      </c>
      <c r="I81" s="81" t="s">
        <v>318</v>
      </c>
      <c r="J81" s="81">
        <v>270</v>
      </c>
      <c r="K81" s="81" t="s">
        <v>319</v>
      </c>
    </row>
    <row r="82" spans="1:11">
      <c r="A82" s="81" t="s">
        <v>425</v>
      </c>
      <c r="B82" s="81"/>
      <c r="C82" s="81"/>
      <c r="D82" s="81">
        <v>59.68</v>
      </c>
      <c r="E82" s="81">
        <v>3.18</v>
      </c>
      <c r="F82" s="81">
        <v>0.54300000000000004</v>
      </c>
      <c r="G82" s="81">
        <v>0.53200000000000003</v>
      </c>
      <c r="H82" s="81"/>
      <c r="I82" s="81"/>
      <c r="J82" s="81"/>
      <c r="K82" s="81"/>
    </row>
    <row r="83" spans="1:11">
      <c r="A83" s="81" t="s">
        <v>426</v>
      </c>
      <c r="B83" s="81"/>
      <c r="C83" s="81"/>
      <c r="D83" s="81">
        <v>16.73</v>
      </c>
      <c r="E83" s="81">
        <v>3.18</v>
      </c>
      <c r="F83" s="81">
        <v>0.65100000000000002</v>
      </c>
      <c r="G83" s="81">
        <v>0.64</v>
      </c>
      <c r="H83" s="81"/>
      <c r="I83" s="81"/>
      <c r="J83" s="81"/>
      <c r="K83" s="81"/>
    </row>
    <row r="84" spans="1:11">
      <c r="A84" s="81" t="s">
        <v>427</v>
      </c>
      <c r="B84" s="81"/>
      <c r="C84" s="81"/>
      <c r="D84" s="81">
        <v>42.95</v>
      </c>
      <c r="E84" s="81">
        <v>3.18</v>
      </c>
      <c r="F84" s="81">
        <v>0.501</v>
      </c>
      <c r="G84" s="81">
        <v>0.49</v>
      </c>
      <c r="H84" s="81"/>
      <c r="I84" s="81"/>
      <c r="J84" s="81"/>
      <c r="K84" s="81"/>
    </row>
    <row r="86" spans="1:11">
      <c r="A86" s="77"/>
      <c r="B86" s="81" t="s">
        <v>118</v>
      </c>
      <c r="C86" s="81" t="s">
        <v>346</v>
      </c>
      <c r="D86" s="81" t="s">
        <v>362</v>
      </c>
    </row>
    <row r="87" spans="1:11">
      <c r="A87" s="81" t="s">
        <v>36</v>
      </c>
      <c r="B87" s="81"/>
      <c r="C87" s="81"/>
      <c r="D87" s="81"/>
    </row>
    <row r="89" spans="1:11">
      <c r="A89" s="77"/>
      <c r="B89" s="81" t="s">
        <v>118</v>
      </c>
      <c r="C89" s="81" t="s">
        <v>363</v>
      </c>
      <c r="D89" s="81" t="s">
        <v>364</v>
      </c>
      <c r="E89" s="81" t="s">
        <v>365</v>
      </c>
      <c r="F89" s="81" t="s">
        <v>366</v>
      </c>
      <c r="G89" s="81" t="s">
        <v>362</v>
      </c>
    </row>
    <row r="90" spans="1:11">
      <c r="A90" s="81" t="s">
        <v>331</v>
      </c>
      <c r="B90" s="81" t="s">
        <v>332</v>
      </c>
      <c r="C90" s="81">
        <v>5155.29</v>
      </c>
      <c r="D90" s="81">
        <v>4117.3</v>
      </c>
      <c r="E90" s="81">
        <v>1037.99</v>
      </c>
      <c r="F90" s="81">
        <v>0.8</v>
      </c>
      <c r="G90" s="81">
        <v>4.05</v>
      </c>
    </row>
    <row r="91" spans="1:11">
      <c r="A91" s="81" t="s">
        <v>333</v>
      </c>
      <c r="B91" s="81" t="s">
        <v>332</v>
      </c>
      <c r="C91" s="81">
        <v>9279.94</v>
      </c>
      <c r="D91" s="81">
        <v>7360.19</v>
      </c>
      <c r="E91" s="81">
        <v>1919.74</v>
      </c>
      <c r="F91" s="81">
        <v>0.79</v>
      </c>
      <c r="G91" s="81">
        <v>4.03</v>
      </c>
    </row>
    <row r="92" spans="1:11">
      <c r="A92" s="81" t="s">
        <v>334</v>
      </c>
      <c r="B92" s="81" t="s">
        <v>332</v>
      </c>
      <c r="C92" s="81">
        <v>5623.31</v>
      </c>
      <c r="D92" s="81">
        <v>4491.09</v>
      </c>
      <c r="E92" s="81">
        <v>1132.22</v>
      </c>
      <c r="F92" s="81">
        <v>0.8</v>
      </c>
      <c r="G92" s="81">
        <v>4.0599999999999996</v>
      </c>
    </row>
    <row r="93" spans="1:11">
      <c r="A93" s="81" t="s">
        <v>335</v>
      </c>
      <c r="B93" s="81" t="s">
        <v>332</v>
      </c>
      <c r="C93" s="81">
        <v>9154.7199999999993</v>
      </c>
      <c r="D93" s="81">
        <v>7201.17</v>
      </c>
      <c r="E93" s="81">
        <v>1953.55</v>
      </c>
      <c r="F93" s="81">
        <v>0.79</v>
      </c>
      <c r="G93" s="81">
        <v>4</v>
      </c>
    </row>
    <row r="94" spans="1:11">
      <c r="A94" s="81" t="s">
        <v>336</v>
      </c>
      <c r="B94" s="81" t="s">
        <v>332</v>
      </c>
      <c r="C94" s="81">
        <v>5612.83</v>
      </c>
      <c r="D94" s="81">
        <v>4482.72</v>
      </c>
      <c r="E94" s="81">
        <v>1130.1099999999999</v>
      </c>
      <c r="F94" s="81">
        <v>0.8</v>
      </c>
      <c r="G94" s="81">
        <v>4.0599999999999996</v>
      </c>
    </row>
    <row r="96" spans="1:11">
      <c r="A96" s="77"/>
      <c r="B96" s="81" t="s">
        <v>118</v>
      </c>
      <c r="C96" s="81" t="s">
        <v>363</v>
      </c>
      <c r="D96" s="81" t="s">
        <v>362</v>
      </c>
    </row>
    <row r="97" spans="1:8">
      <c r="A97" s="81" t="s">
        <v>347</v>
      </c>
      <c r="B97" s="81" t="s">
        <v>367</v>
      </c>
      <c r="C97" s="81">
        <v>6667.89</v>
      </c>
      <c r="D97" s="81">
        <v>0.8</v>
      </c>
    </row>
    <row r="98" spans="1:8">
      <c r="A98" s="81" t="s">
        <v>348</v>
      </c>
      <c r="B98" s="81" t="s">
        <v>367</v>
      </c>
      <c r="C98" s="81">
        <v>7126.58</v>
      </c>
      <c r="D98" s="81">
        <v>0.8</v>
      </c>
    </row>
    <row r="99" spans="1:8">
      <c r="A99" s="81" t="s">
        <v>349</v>
      </c>
      <c r="B99" s="81" t="s">
        <v>367</v>
      </c>
      <c r="C99" s="81">
        <v>4307.22</v>
      </c>
      <c r="D99" s="81">
        <v>0.8</v>
      </c>
    </row>
    <row r="100" spans="1:8">
      <c r="A100" s="81" t="s">
        <v>350</v>
      </c>
      <c r="B100" s="81" t="s">
        <v>367</v>
      </c>
      <c r="C100" s="81">
        <v>7013.44</v>
      </c>
      <c r="D100" s="81">
        <v>0.8</v>
      </c>
    </row>
    <row r="101" spans="1:8">
      <c r="A101" s="81" t="s">
        <v>351</v>
      </c>
      <c r="B101" s="81" t="s">
        <v>367</v>
      </c>
      <c r="C101" s="81">
        <v>4303.07</v>
      </c>
      <c r="D101" s="81">
        <v>0.8</v>
      </c>
    </row>
    <row r="103" spans="1:8">
      <c r="A103" s="77"/>
      <c r="B103" s="81" t="s">
        <v>118</v>
      </c>
      <c r="C103" s="81" t="s">
        <v>368</v>
      </c>
      <c r="D103" s="81" t="s">
        <v>369</v>
      </c>
      <c r="E103" s="81" t="s">
        <v>370</v>
      </c>
      <c r="F103" s="81" t="s">
        <v>371</v>
      </c>
      <c r="G103" s="81" t="s">
        <v>337</v>
      </c>
      <c r="H103" s="81" t="s">
        <v>338</v>
      </c>
    </row>
    <row r="104" spans="1:8">
      <c r="A104" s="81" t="s">
        <v>339</v>
      </c>
      <c r="B104" s="81" t="s">
        <v>340</v>
      </c>
      <c r="C104" s="81">
        <v>0.54</v>
      </c>
      <c r="D104" s="81">
        <v>622</v>
      </c>
      <c r="E104" s="81">
        <v>0.31</v>
      </c>
      <c r="F104" s="81">
        <v>361.23</v>
      </c>
      <c r="G104" s="81">
        <v>1</v>
      </c>
      <c r="H104" s="81" t="s">
        <v>341</v>
      </c>
    </row>
    <row r="105" spans="1:8">
      <c r="A105" s="81" t="s">
        <v>342</v>
      </c>
      <c r="B105" s="81" t="s">
        <v>340</v>
      </c>
      <c r="C105" s="81">
        <v>0.54</v>
      </c>
      <c r="D105" s="81">
        <v>622</v>
      </c>
      <c r="E105" s="81">
        <v>0.55000000000000004</v>
      </c>
      <c r="F105" s="81">
        <v>640.47</v>
      </c>
      <c r="G105" s="81">
        <v>1</v>
      </c>
      <c r="H105" s="81" t="s">
        <v>341</v>
      </c>
    </row>
    <row r="106" spans="1:8">
      <c r="A106" s="81" t="s">
        <v>343</v>
      </c>
      <c r="B106" s="81" t="s">
        <v>340</v>
      </c>
      <c r="C106" s="81">
        <v>0.54</v>
      </c>
      <c r="D106" s="81">
        <v>622</v>
      </c>
      <c r="E106" s="81">
        <v>0.34</v>
      </c>
      <c r="F106" s="81">
        <v>394.03</v>
      </c>
      <c r="G106" s="81">
        <v>1</v>
      </c>
      <c r="H106" s="81" t="s">
        <v>341</v>
      </c>
    </row>
    <row r="107" spans="1:8">
      <c r="A107" s="81" t="s">
        <v>344</v>
      </c>
      <c r="B107" s="81" t="s">
        <v>340</v>
      </c>
      <c r="C107" s="81">
        <v>0.54</v>
      </c>
      <c r="D107" s="81">
        <v>622</v>
      </c>
      <c r="E107" s="81">
        <v>0.53</v>
      </c>
      <c r="F107" s="81">
        <v>620.45000000000005</v>
      </c>
      <c r="G107" s="81">
        <v>1</v>
      </c>
      <c r="H107" s="81" t="s">
        <v>341</v>
      </c>
    </row>
    <row r="108" spans="1:8">
      <c r="A108" s="81" t="s">
        <v>345</v>
      </c>
      <c r="B108" s="81" t="s">
        <v>340</v>
      </c>
      <c r="C108" s="81">
        <v>0.54</v>
      </c>
      <c r="D108" s="81">
        <v>622</v>
      </c>
      <c r="E108" s="81">
        <v>0.34</v>
      </c>
      <c r="F108" s="81">
        <v>393.29</v>
      </c>
      <c r="G108" s="81">
        <v>1</v>
      </c>
      <c r="H108" s="81" t="s">
        <v>341</v>
      </c>
    </row>
    <row r="110" spans="1:8">
      <c r="A110" s="77"/>
      <c r="B110" s="81" t="s">
        <v>118</v>
      </c>
      <c r="C110" s="81" t="s">
        <v>428</v>
      </c>
      <c r="D110" s="81" t="s">
        <v>429</v>
      </c>
      <c r="E110" s="81" t="s">
        <v>430</v>
      </c>
      <c r="F110" s="81" t="s">
        <v>431</v>
      </c>
    </row>
    <row r="111" spans="1:8">
      <c r="A111" s="81" t="s">
        <v>432</v>
      </c>
      <c r="B111" s="81" t="s">
        <v>433</v>
      </c>
      <c r="C111" s="81" t="s">
        <v>434</v>
      </c>
      <c r="D111" s="81">
        <v>0</v>
      </c>
      <c r="E111" s="81">
        <v>0</v>
      </c>
      <c r="F111" s="81">
        <v>1</v>
      </c>
    </row>
    <row r="113" spans="1:8">
      <c r="A113" s="77"/>
      <c r="B113" s="81" t="s">
        <v>118</v>
      </c>
      <c r="C113" s="81" t="s">
        <v>435</v>
      </c>
      <c r="D113" s="81" t="s">
        <v>436</v>
      </c>
      <c r="E113" s="81" t="s">
        <v>437</v>
      </c>
      <c r="F113" s="81" t="s">
        <v>438</v>
      </c>
      <c r="G113" s="81" t="s">
        <v>439</v>
      </c>
    </row>
    <row r="114" spans="1:8">
      <c r="A114" s="81" t="s">
        <v>440</v>
      </c>
      <c r="B114" s="81" t="s">
        <v>441</v>
      </c>
      <c r="C114" s="81">
        <v>0.15</v>
      </c>
      <c r="D114" s="81">
        <v>845000</v>
      </c>
      <c r="E114" s="81">
        <v>0.8</v>
      </c>
      <c r="F114" s="81">
        <v>4.51</v>
      </c>
      <c r="G114" s="81">
        <v>0.57999999999999996</v>
      </c>
    </row>
    <row r="116" spans="1:8">
      <c r="A116" s="77"/>
      <c r="B116" s="81" t="s">
        <v>442</v>
      </c>
      <c r="C116" s="81" t="s">
        <v>443</v>
      </c>
      <c r="D116" s="81" t="s">
        <v>444</v>
      </c>
      <c r="E116" s="81" t="s">
        <v>445</v>
      </c>
      <c r="F116" s="81" t="s">
        <v>446</v>
      </c>
      <c r="G116" s="81" t="s">
        <v>447</v>
      </c>
      <c r="H116" s="81" t="s">
        <v>448</v>
      </c>
    </row>
    <row r="117" spans="1:8">
      <c r="A117" s="81" t="s">
        <v>449</v>
      </c>
      <c r="B117" s="81">
        <v>6870.8810999999996</v>
      </c>
      <c r="C117" s="81">
        <v>9.9017999999999997</v>
      </c>
      <c r="D117" s="81">
        <v>11.9656</v>
      </c>
      <c r="E117" s="81">
        <v>0</v>
      </c>
      <c r="F117" s="81">
        <v>1E-4</v>
      </c>
      <c r="G117" s="81">
        <v>7855.8110999999999</v>
      </c>
      <c r="H117" s="81">
        <v>2728.3516</v>
      </c>
    </row>
    <row r="118" spans="1:8">
      <c r="A118" s="81" t="s">
        <v>450</v>
      </c>
      <c r="B118" s="81">
        <v>5832.6351000000004</v>
      </c>
      <c r="C118" s="81">
        <v>8.5280000000000005</v>
      </c>
      <c r="D118" s="81">
        <v>10.5564</v>
      </c>
      <c r="E118" s="81">
        <v>0</v>
      </c>
      <c r="F118" s="81">
        <v>1E-4</v>
      </c>
      <c r="G118" s="81">
        <v>6931.3698000000004</v>
      </c>
      <c r="H118" s="81">
        <v>2327.7840999999999</v>
      </c>
    </row>
    <row r="119" spans="1:8">
      <c r="A119" s="81" t="s">
        <v>451</v>
      </c>
      <c r="B119" s="81">
        <v>5575.7371000000003</v>
      </c>
      <c r="C119" s="81">
        <v>8.6328999999999994</v>
      </c>
      <c r="D119" s="81">
        <v>11.656000000000001</v>
      </c>
      <c r="E119" s="81">
        <v>0</v>
      </c>
      <c r="F119" s="81">
        <v>1E-4</v>
      </c>
      <c r="G119" s="81">
        <v>7656.3567999999996</v>
      </c>
      <c r="H119" s="81">
        <v>2271.1878999999999</v>
      </c>
    </row>
    <row r="120" spans="1:8">
      <c r="A120" s="81" t="s">
        <v>452</v>
      </c>
      <c r="B120" s="81">
        <v>4078.4434000000001</v>
      </c>
      <c r="C120" s="81">
        <v>6.8007999999999997</v>
      </c>
      <c r="D120" s="81">
        <v>10.1089</v>
      </c>
      <c r="E120" s="81">
        <v>0</v>
      </c>
      <c r="F120" s="81">
        <v>1E-4</v>
      </c>
      <c r="G120" s="81">
        <v>6642.6755000000003</v>
      </c>
      <c r="H120" s="81">
        <v>1707.7574999999999</v>
      </c>
    </row>
    <row r="121" spans="1:8">
      <c r="A121" s="81" t="s">
        <v>288</v>
      </c>
      <c r="B121" s="81">
        <v>3768.4413</v>
      </c>
      <c r="C121" s="81">
        <v>6.5984999999999996</v>
      </c>
      <c r="D121" s="81">
        <v>10.3649</v>
      </c>
      <c r="E121" s="81">
        <v>0</v>
      </c>
      <c r="F121" s="81">
        <v>1E-4</v>
      </c>
      <c r="G121" s="81">
        <v>6812.2646000000004</v>
      </c>
      <c r="H121" s="81">
        <v>1608.0209</v>
      </c>
    </row>
    <row r="122" spans="1:8">
      <c r="A122" s="81" t="s">
        <v>453</v>
      </c>
      <c r="B122" s="81">
        <v>3614.1880000000001</v>
      </c>
      <c r="C122" s="81">
        <v>6.5369000000000002</v>
      </c>
      <c r="D122" s="81">
        <v>10.6195</v>
      </c>
      <c r="E122" s="81">
        <v>0</v>
      </c>
      <c r="F122" s="81">
        <v>1E-4</v>
      </c>
      <c r="G122" s="81">
        <v>6980.4727999999996</v>
      </c>
      <c r="H122" s="81">
        <v>1562.13</v>
      </c>
    </row>
    <row r="123" spans="1:8">
      <c r="A123" s="81" t="s">
        <v>454</v>
      </c>
      <c r="B123" s="81">
        <v>3813.0751</v>
      </c>
      <c r="C123" s="81">
        <v>6.9080000000000004</v>
      </c>
      <c r="D123" s="81">
        <v>11.241199999999999</v>
      </c>
      <c r="E123" s="81">
        <v>0</v>
      </c>
      <c r="F123" s="81">
        <v>1E-4</v>
      </c>
      <c r="G123" s="81">
        <v>7389.1704</v>
      </c>
      <c r="H123" s="81">
        <v>1649.1885</v>
      </c>
    </row>
    <row r="124" spans="1:8">
      <c r="A124" s="81" t="s">
        <v>455</v>
      </c>
      <c r="B124" s="81">
        <v>3956.9351999999999</v>
      </c>
      <c r="C124" s="81">
        <v>7.1588000000000003</v>
      </c>
      <c r="D124" s="81">
        <v>11.632999999999999</v>
      </c>
      <c r="E124" s="81">
        <v>0</v>
      </c>
      <c r="F124" s="81">
        <v>1E-4</v>
      </c>
      <c r="G124" s="81">
        <v>7646.7003999999997</v>
      </c>
      <c r="H124" s="81">
        <v>1710.4619</v>
      </c>
    </row>
    <row r="125" spans="1:8">
      <c r="A125" s="81" t="s">
        <v>456</v>
      </c>
      <c r="B125" s="81">
        <v>3564.6016</v>
      </c>
      <c r="C125" s="81">
        <v>6.3451000000000004</v>
      </c>
      <c r="D125" s="81">
        <v>10.141500000000001</v>
      </c>
      <c r="E125" s="81">
        <v>0</v>
      </c>
      <c r="F125" s="81">
        <v>1E-4</v>
      </c>
      <c r="G125" s="81">
        <v>6665.9075000000003</v>
      </c>
      <c r="H125" s="81">
        <v>1530.9437</v>
      </c>
    </row>
    <row r="126" spans="1:8">
      <c r="A126" s="81" t="s">
        <v>457</v>
      </c>
      <c r="B126" s="81">
        <v>4073.1145999999999</v>
      </c>
      <c r="C126" s="81">
        <v>6.9512999999999998</v>
      </c>
      <c r="D126" s="81">
        <v>10.614699999999999</v>
      </c>
      <c r="E126" s="81">
        <v>0</v>
      </c>
      <c r="F126" s="81">
        <v>1E-4</v>
      </c>
      <c r="G126" s="81">
        <v>6975.7509</v>
      </c>
      <c r="H126" s="81">
        <v>1720.7619999999999</v>
      </c>
    </row>
    <row r="127" spans="1:8">
      <c r="A127" s="81" t="s">
        <v>458</v>
      </c>
      <c r="B127" s="81">
        <v>5172.2112999999999</v>
      </c>
      <c r="C127" s="81">
        <v>8.1021000000000001</v>
      </c>
      <c r="D127" s="81">
        <v>11.118399999999999</v>
      </c>
      <c r="E127" s="81">
        <v>0</v>
      </c>
      <c r="F127" s="81">
        <v>1E-4</v>
      </c>
      <c r="G127" s="81">
        <v>7303.7227999999996</v>
      </c>
      <c r="H127" s="81">
        <v>2115.7997999999998</v>
      </c>
    </row>
    <row r="128" spans="1:8">
      <c r="A128" s="81" t="s">
        <v>459</v>
      </c>
      <c r="B128" s="81">
        <v>6499.2426999999998</v>
      </c>
      <c r="C128" s="81">
        <v>9.5073000000000008</v>
      </c>
      <c r="D128" s="81">
        <v>11.777900000000001</v>
      </c>
      <c r="E128" s="81">
        <v>0</v>
      </c>
      <c r="F128" s="81">
        <v>1E-4</v>
      </c>
      <c r="G128" s="81">
        <v>7733.4405999999999</v>
      </c>
      <c r="H128" s="81">
        <v>2594.2656999999999</v>
      </c>
    </row>
    <row r="129" spans="1:19">
      <c r="A129" s="81"/>
      <c r="B129" s="81"/>
      <c r="C129" s="81"/>
      <c r="D129" s="81"/>
      <c r="E129" s="81"/>
      <c r="F129" s="81"/>
      <c r="G129" s="81"/>
      <c r="H129" s="81"/>
    </row>
    <row r="130" spans="1:19">
      <c r="A130" s="81" t="s">
        <v>460</v>
      </c>
      <c r="B130" s="81">
        <v>56819.506399999998</v>
      </c>
      <c r="C130" s="81">
        <v>91.971400000000003</v>
      </c>
      <c r="D130" s="81">
        <v>131.79810000000001</v>
      </c>
      <c r="E130" s="81">
        <v>0</v>
      </c>
      <c r="F130" s="81">
        <v>1E-3</v>
      </c>
      <c r="G130" s="81">
        <v>86593.643100000001</v>
      </c>
      <c r="H130" s="81">
        <v>23526.653600000001</v>
      </c>
    </row>
    <row r="131" spans="1:19">
      <c r="A131" s="81" t="s">
        <v>461</v>
      </c>
      <c r="B131" s="81">
        <v>3564.6016</v>
      </c>
      <c r="C131" s="81">
        <v>6.3451000000000004</v>
      </c>
      <c r="D131" s="81">
        <v>10.1089</v>
      </c>
      <c r="E131" s="81">
        <v>0</v>
      </c>
      <c r="F131" s="81">
        <v>1E-4</v>
      </c>
      <c r="G131" s="81">
        <v>6642.6755000000003</v>
      </c>
      <c r="H131" s="81">
        <v>1530.9437</v>
      </c>
    </row>
    <row r="132" spans="1:19">
      <c r="A132" s="81" t="s">
        <v>462</v>
      </c>
      <c r="B132" s="81">
        <v>6870.8810999999996</v>
      </c>
      <c r="C132" s="81">
        <v>9.9017999999999997</v>
      </c>
      <c r="D132" s="81">
        <v>11.9656</v>
      </c>
      <c r="E132" s="81">
        <v>0</v>
      </c>
      <c r="F132" s="81">
        <v>1E-4</v>
      </c>
      <c r="G132" s="81">
        <v>7855.8110999999999</v>
      </c>
      <c r="H132" s="81">
        <v>2728.3516</v>
      </c>
    </row>
    <row r="134" spans="1:19">
      <c r="A134" s="77"/>
      <c r="B134" s="81" t="s">
        <v>463</v>
      </c>
      <c r="C134" s="81" t="s">
        <v>464</v>
      </c>
      <c r="D134" s="81" t="s">
        <v>465</v>
      </c>
      <c r="E134" s="81" t="s">
        <v>466</v>
      </c>
      <c r="F134" s="81" t="s">
        <v>467</v>
      </c>
      <c r="G134" s="81" t="s">
        <v>468</v>
      </c>
      <c r="H134" s="81" t="s">
        <v>469</v>
      </c>
      <c r="I134" s="81" t="s">
        <v>470</v>
      </c>
      <c r="J134" s="81" t="s">
        <v>471</v>
      </c>
      <c r="K134" s="81" t="s">
        <v>472</v>
      </c>
      <c r="L134" s="81" t="s">
        <v>473</v>
      </c>
      <c r="M134" s="81" t="s">
        <v>474</v>
      </c>
      <c r="N134" s="81" t="s">
        <v>475</v>
      </c>
      <c r="O134" s="81" t="s">
        <v>476</v>
      </c>
      <c r="P134" s="81" t="s">
        <v>477</v>
      </c>
      <c r="Q134" s="81" t="s">
        <v>478</v>
      </c>
      <c r="R134" s="81" t="s">
        <v>479</v>
      </c>
      <c r="S134" s="81" t="s">
        <v>480</v>
      </c>
    </row>
    <row r="135" spans="1:19">
      <c r="A135" s="81" t="s">
        <v>449</v>
      </c>
      <c r="B135" s="82">
        <v>18228800000</v>
      </c>
      <c r="C135" s="81">
        <v>12586.143</v>
      </c>
      <c r="D135" s="81" t="s">
        <v>577</v>
      </c>
      <c r="E135" s="81">
        <v>4950.0479999999998</v>
      </c>
      <c r="F135" s="81">
        <v>3712.5360000000001</v>
      </c>
      <c r="G135" s="81">
        <v>2409.4699999999998</v>
      </c>
      <c r="H135" s="81">
        <v>0</v>
      </c>
      <c r="I135" s="81">
        <v>0</v>
      </c>
      <c r="J135" s="81">
        <v>1514.0889999999999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1">
        <v>0</v>
      </c>
      <c r="S135" s="81">
        <v>0</v>
      </c>
    </row>
    <row r="136" spans="1:19">
      <c r="A136" s="81" t="s">
        <v>450</v>
      </c>
      <c r="B136" s="82">
        <v>16083700000</v>
      </c>
      <c r="C136" s="81">
        <v>11106.201999999999</v>
      </c>
      <c r="D136" s="81" t="s">
        <v>618</v>
      </c>
      <c r="E136" s="81">
        <v>4950.0479999999998</v>
      </c>
      <c r="F136" s="81">
        <v>3712.5360000000001</v>
      </c>
      <c r="G136" s="81">
        <v>2409.4699999999998</v>
      </c>
      <c r="H136" s="81">
        <v>0</v>
      </c>
      <c r="I136" s="81">
        <v>34.148000000000003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81">
        <v>0</v>
      </c>
      <c r="S136" s="81">
        <v>0</v>
      </c>
    </row>
    <row r="137" spans="1:19">
      <c r="A137" s="81" t="s">
        <v>451</v>
      </c>
      <c r="B137" s="82">
        <v>17766000000</v>
      </c>
      <c r="C137" s="81">
        <v>11105.726000000001</v>
      </c>
      <c r="D137" s="81" t="s">
        <v>619</v>
      </c>
      <c r="E137" s="81">
        <v>4950.0479999999998</v>
      </c>
      <c r="F137" s="81">
        <v>3712.5360000000001</v>
      </c>
      <c r="G137" s="81">
        <v>2409.4699999999998</v>
      </c>
      <c r="H137" s="81">
        <v>0</v>
      </c>
      <c r="I137" s="81">
        <v>33.670999999999999</v>
      </c>
      <c r="J137" s="81">
        <v>0</v>
      </c>
      <c r="K137" s="81">
        <v>0</v>
      </c>
      <c r="L137" s="81">
        <v>0</v>
      </c>
      <c r="M137" s="81">
        <v>0</v>
      </c>
      <c r="N137" s="81">
        <v>0</v>
      </c>
      <c r="O137" s="81">
        <v>0</v>
      </c>
      <c r="P137" s="81">
        <v>0</v>
      </c>
      <c r="Q137" s="81">
        <v>0</v>
      </c>
      <c r="R137" s="81">
        <v>0</v>
      </c>
      <c r="S137" s="81">
        <v>0</v>
      </c>
    </row>
    <row r="138" spans="1:19">
      <c r="A138" s="81" t="s">
        <v>452</v>
      </c>
      <c r="B138" s="82">
        <v>15413800000</v>
      </c>
      <c r="C138" s="81">
        <v>11141.615</v>
      </c>
      <c r="D138" s="81" t="s">
        <v>620</v>
      </c>
      <c r="E138" s="81">
        <v>4950.0479999999998</v>
      </c>
      <c r="F138" s="81">
        <v>3712.5360000000001</v>
      </c>
      <c r="G138" s="81">
        <v>2409.4699999999998</v>
      </c>
      <c r="H138" s="81">
        <v>0</v>
      </c>
      <c r="I138" s="81">
        <v>69.561000000000007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1">
        <v>0</v>
      </c>
      <c r="S138" s="81">
        <v>0</v>
      </c>
    </row>
    <row r="139" spans="1:19">
      <c r="A139" s="81" t="s">
        <v>288</v>
      </c>
      <c r="B139" s="82">
        <v>15807300000</v>
      </c>
      <c r="C139" s="81">
        <v>12790.919</v>
      </c>
      <c r="D139" s="81" t="s">
        <v>537</v>
      </c>
      <c r="E139" s="81">
        <v>4950.0479999999998</v>
      </c>
      <c r="F139" s="81">
        <v>3712.5360000000001</v>
      </c>
      <c r="G139" s="81">
        <v>2409.4699999999998</v>
      </c>
      <c r="H139" s="81">
        <v>0</v>
      </c>
      <c r="I139" s="81">
        <v>1718.865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1">
        <v>0</v>
      </c>
      <c r="S139" s="81">
        <v>0</v>
      </c>
    </row>
    <row r="140" spans="1:19">
      <c r="A140" s="81" t="s">
        <v>453</v>
      </c>
      <c r="B140" s="82">
        <v>16197700000</v>
      </c>
      <c r="C140" s="81">
        <v>14854.812</v>
      </c>
      <c r="D140" s="81" t="s">
        <v>621</v>
      </c>
      <c r="E140" s="81">
        <v>4950.0479999999998</v>
      </c>
      <c r="F140" s="81">
        <v>3712.5360000000001</v>
      </c>
      <c r="G140" s="81">
        <v>2409.4699999999998</v>
      </c>
      <c r="H140" s="81">
        <v>0</v>
      </c>
      <c r="I140" s="81">
        <v>3782.7579999999998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v>0</v>
      </c>
    </row>
    <row r="141" spans="1:19">
      <c r="A141" s="81" t="s">
        <v>454</v>
      </c>
      <c r="B141" s="82">
        <v>17146000000</v>
      </c>
      <c r="C141" s="81">
        <v>16070.45</v>
      </c>
      <c r="D141" s="81" t="s">
        <v>622</v>
      </c>
      <c r="E141" s="81">
        <v>4950.0479999999998</v>
      </c>
      <c r="F141" s="81">
        <v>3712.5360000000001</v>
      </c>
      <c r="G141" s="81">
        <v>2409.4699999999998</v>
      </c>
      <c r="H141" s="81">
        <v>0</v>
      </c>
      <c r="I141" s="81">
        <v>4998.3959999999997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1">
        <v>0</v>
      </c>
      <c r="S141" s="81">
        <v>0</v>
      </c>
    </row>
    <row r="142" spans="1:19">
      <c r="A142" s="81" t="s">
        <v>455</v>
      </c>
      <c r="B142" s="82">
        <v>17743600000</v>
      </c>
      <c r="C142" s="81">
        <v>15310.425999999999</v>
      </c>
      <c r="D142" s="81" t="s">
        <v>623</v>
      </c>
      <c r="E142" s="81">
        <v>4950.0479999999998</v>
      </c>
      <c r="F142" s="81">
        <v>3712.5360000000001</v>
      </c>
      <c r="G142" s="81">
        <v>2409.4699999999998</v>
      </c>
      <c r="H142" s="81">
        <v>0</v>
      </c>
      <c r="I142" s="81">
        <v>4238.3720000000003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</row>
    <row r="143" spans="1:19">
      <c r="A143" s="81" t="s">
        <v>456</v>
      </c>
      <c r="B143" s="82">
        <v>15467700000</v>
      </c>
      <c r="C143" s="81">
        <v>14195.656000000001</v>
      </c>
      <c r="D143" s="81" t="s">
        <v>624</v>
      </c>
      <c r="E143" s="81">
        <v>4950.0479999999998</v>
      </c>
      <c r="F143" s="81">
        <v>3712.5360000000001</v>
      </c>
      <c r="G143" s="81">
        <v>2409.4699999999998</v>
      </c>
      <c r="H143" s="81">
        <v>0</v>
      </c>
      <c r="I143" s="81">
        <v>3123.6019999999999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1">
        <v>0</v>
      </c>
      <c r="S143" s="81">
        <v>0</v>
      </c>
    </row>
    <row r="144" spans="1:19">
      <c r="A144" s="81" t="s">
        <v>457</v>
      </c>
      <c r="B144" s="82">
        <v>16186700000</v>
      </c>
      <c r="C144" s="81">
        <v>12586.143</v>
      </c>
      <c r="D144" s="81" t="s">
        <v>585</v>
      </c>
      <c r="E144" s="81">
        <v>4950.0479999999998</v>
      </c>
      <c r="F144" s="81">
        <v>3712.5360000000001</v>
      </c>
      <c r="G144" s="81">
        <v>2409.4699999999998</v>
      </c>
      <c r="H144" s="81">
        <v>0</v>
      </c>
      <c r="I144" s="81">
        <v>0</v>
      </c>
      <c r="J144" s="81">
        <v>1514.0889999999999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1">
        <v>0</v>
      </c>
      <c r="S144" s="81">
        <v>0</v>
      </c>
    </row>
    <row r="145" spans="1:19">
      <c r="A145" s="81" t="s">
        <v>458</v>
      </c>
      <c r="B145" s="82">
        <v>16947700000</v>
      </c>
      <c r="C145" s="81">
        <v>12586.143</v>
      </c>
      <c r="D145" s="81" t="s">
        <v>586</v>
      </c>
      <c r="E145" s="81">
        <v>4950.0479999999998</v>
      </c>
      <c r="F145" s="81">
        <v>3712.5360000000001</v>
      </c>
      <c r="G145" s="81">
        <v>2409.4699999999998</v>
      </c>
      <c r="H145" s="81">
        <v>0</v>
      </c>
      <c r="I145" s="81">
        <v>0</v>
      </c>
      <c r="J145" s="81">
        <v>1514.0889999999999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</row>
    <row r="146" spans="1:19">
      <c r="A146" s="81" t="s">
        <v>459</v>
      </c>
      <c r="B146" s="82">
        <v>17944900000</v>
      </c>
      <c r="C146" s="81">
        <v>12586.143</v>
      </c>
      <c r="D146" s="81" t="s">
        <v>587</v>
      </c>
      <c r="E146" s="81">
        <v>4950.0479999999998</v>
      </c>
      <c r="F146" s="81">
        <v>3712.5360000000001</v>
      </c>
      <c r="G146" s="81">
        <v>2409.4699999999998</v>
      </c>
      <c r="H146" s="81">
        <v>0</v>
      </c>
      <c r="I146" s="81">
        <v>0</v>
      </c>
      <c r="J146" s="81">
        <v>1514.0889999999999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1">
        <v>0</v>
      </c>
      <c r="S146" s="81">
        <v>0</v>
      </c>
    </row>
    <row r="147" spans="1:19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</row>
    <row r="148" spans="1:19">
      <c r="A148" s="81" t="s">
        <v>460</v>
      </c>
      <c r="B148" s="82">
        <v>200934000000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81">
        <v>0</v>
      </c>
      <c r="S148" s="81">
        <v>0</v>
      </c>
    </row>
    <row r="149" spans="1:19">
      <c r="A149" s="81" t="s">
        <v>461</v>
      </c>
      <c r="B149" s="82">
        <v>15413800000</v>
      </c>
      <c r="C149" s="81">
        <v>11105.726000000001</v>
      </c>
      <c r="D149" s="81"/>
      <c r="E149" s="81">
        <v>4950.0479999999998</v>
      </c>
      <c r="F149" s="81">
        <v>3712.5360000000001</v>
      </c>
      <c r="G149" s="81">
        <v>2409.4699999999998</v>
      </c>
      <c r="H149" s="81">
        <v>0</v>
      </c>
      <c r="I149" s="81">
        <v>0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81">
        <v>0</v>
      </c>
      <c r="S149" s="81">
        <v>0</v>
      </c>
    </row>
    <row r="150" spans="1:19">
      <c r="A150" s="81" t="s">
        <v>462</v>
      </c>
      <c r="B150" s="82">
        <v>18228800000</v>
      </c>
      <c r="C150" s="81">
        <v>16070.45</v>
      </c>
      <c r="D150" s="81"/>
      <c r="E150" s="81">
        <v>4950.0479999999998</v>
      </c>
      <c r="F150" s="81">
        <v>3712.5360000000001</v>
      </c>
      <c r="G150" s="81">
        <v>2409.4699999999998</v>
      </c>
      <c r="H150" s="81">
        <v>0</v>
      </c>
      <c r="I150" s="81">
        <v>4998.3959999999997</v>
      </c>
      <c r="J150" s="81">
        <v>1514.0889999999999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1">
        <v>0</v>
      </c>
      <c r="S150" s="81">
        <v>0</v>
      </c>
    </row>
    <row r="152" spans="1:19">
      <c r="A152" s="77"/>
      <c r="B152" s="81" t="s">
        <v>493</v>
      </c>
      <c r="C152" s="81" t="s">
        <v>494</v>
      </c>
      <c r="D152" s="81" t="s">
        <v>495</v>
      </c>
      <c r="E152" s="81" t="s">
        <v>251</v>
      </c>
    </row>
    <row r="153" spans="1:19">
      <c r="A153" s="81" t="s">
        <v>496</v>
      </c>
      <c r="B153" s="81">
        <v>4176.79</v>
      </c>
      <c r="C153" s="81">
        <v>1930.14</v>
      </c>
      <c r="D153" s="81">
        <v>0</v>
      </c>
      <c r="E153" s="81">
        <v>6106.93</v>
      </c>
    </row>
    <row r="154" spans="1:19">
      <c r="A154" s="81" t="s">
        <v>497</v>
      </c>
      <c r="B154" s="81">
        <v>8.17</v>
      </c>
      <c r="C154" s="81">
        <v>3.78</v>
      </c>
      <c r="D154" s="81">
        <v>0</v>
      </c>
      <c r="E154" s="81">
        <v>11.95</v>
      </c>
    </row>
    <row r="155" spans="1:19">
      <c r="A155" s="81" t="s">
        <v>498</v>
      </c>
      <c r="B155" s="81">
        <v>8.17</v>
      </c>
      <c r="C155" s="81">
        <v>3.78</v>
      </c>
      <c r="D155" s="81">
        <v>0</v>
      </c>
      <c r="E155" s="81">
        <v>11.95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55"/>
  <sheetViews>
    <sheetView workbookViewId="0"/>
  </sheetViews>
  <sheetFormatPr defaultRowHeight="10.5"/>
  <cols>
    <col min="1" max="1" width="43.16406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352</v>
      </c>
      <c r="C1" s="81" t="s">
        <v>353</v>
      </c>
      <c r="D1" s="81" t="s">
        <v>354</v>
      </c>
    </row>
    <row r="2" spans="1:7">
      <c r="A2" s="81" t="s">
        <v>298</v>
      </c>
      <c r="B2" s="81">
        <v>640.72</v>
      </c>
      <c r="C2" s="81">
        <v>1253.46</v>
      </c>
      <c r="D2" s="81">
        <v>1253.46</v>
      </c>
    </row>
    <row r="3" spans="1:7">
      <c r="A3" s="81" t="s">
        <v>299</v>
      </c>
      <c r="B3" s="81">
        <v>640.72</v>
      </c>
      <c r="C3" s="81">
        <v>1253.46</v>
      </c>
      <c r="D3" s="81">
        <v>1253.46</v>
      </c>
    </row>
    <row r="4" spans="1:7">
      <c r="A4" s="81" t="s">
        <v>300</v>
      </c>
      <c r="B4" s="81">
        <v>1226.8900000000001</v>
      </c>
      <c r="C4" s="81">
        <v>2400.21</v>
      </c>
      <c r="D4" s="81">
        <v>2400.21</v>
      </c>
    </row>
    <row r="5" spans="1:7">
      <c r="A5" s="81" t="s">
        <v>301</v>
      </c>
      <c r="B5" s="81">
        <v>1226.8900000000001</v>
      </c>
      <c r="C5" s="81">
        <v>2400.21</v>
      </c>
      <c r="D5" s="81">
        <v>2400.21</v>
      </c>
    </row>
    <row r="7" spans="1:7">
      <c r="A7" s="77"/>
      <c r="B7" s="81" t="s">
        <v>355</v>
      </c>
    </row>
    <row r="8" spans="1:7">
      <c r="A8" s="81" t="s">
        <v>302</v>
      </c>
      <c r="B8" s="81">
        <v>511.16</v>
      </c>
    </row>
    <row r="9" spans="1:7">
      <c r="A9" s="81" t="s">
        <v>303</v>
      </c>
      <c r="B9" s="81">
        <v>511.16</v>
      </c>
    </row>
    <row r="10" spans="1:7">
      <c r="A10" s="81" t="s">
        <v>356</v>
      </c>
      <c r="B10" s="81">
        <v>0</v>
      </c>
    </row>
    <row r="12" spans="1:7">
      <c r="A12" s="77"/>
      <c r="B12" s="81" t="s">
        <v>373</v>
      </c>
      <c r="C12" s="81" t="s">
        <v>374</v>
      </c>
      <c r="D12" s="81" t="s">
        <v>375</v>
      </c>
      <c r="E12" s="81" t="s">
        <v>376</v>
      </c>
      <c r="F12" s="81" t="s">
        <v>377</v>
      </c>
      <c r="G12" s="81" t="s">
        <v>378</v>
      </c>
    </row>
    <row r="13" spans="1:7">
      <c r="A13" s="81" t="s">
        <v>73</v>
      </c>
      <c r="B13" s="81">
        <v>0</v>
      </c>
      <c r="C13" s="81">
        <v>415.02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3.01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56.69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23.61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65.790000000000006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63.48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13.11</v>
      </c>
      <c r="D24" s="81">
        <v>0</v>
      </c>
      <c r="E24" s="81">
        <v>0</v>
      </c>
      <c r="F24" s="81">
        <v>0</v>
      </c>
      <c r="G24" s="81">
        <v>17.649999999999999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212.59</v>
      </c>
      <c r="C28" s="81">
        <v>428.12</v>
      </c>
      <c r="D28" s="81">
        <v>0</v>
      </c>
      <c r="E28" s="81">
        <v>0</v>
      </c>
      <c r="F28" s="81">
        <v>0</v>
      </c>
      <c r="G28" s="81">
        <v>17.649999999999999</v>
      </c>
    </row>
    <row r="30" spans="1:10">
      <c r="A30" s="77"/>
      <c r="B30" s="81" t="s">
        <v>355</v>
      </c>
      <c r="C30" s="81" t="s">
        <v>2</v>
      </c>
      <c r="D30" s="81" t="s">
        <v>379</v>
      </c>
      <c r="E30" s="81" t="s">
        <v>380</v>
      </c>
      <c r="F30" s="81" t="s">
        <v>381</v>
      </c>
      <c r="G30" s="81" t="s">
        <v>382</v>
      </c>
      <c r="H30" s="81" t="s">
        <v>383</v>
      </c>
      <c r="I30" s="81" t="s">
        <v>384</v>
      </c>
      <c r="J30" s="81" t="s">
        <v>385</v>
      </c>
    </row>
    <row r="31" spans="1:10">
      <c r="A31" s="81" t="s">
        <v>386</v>
      </c>
      <c r="B31" s="81">
        <v>149.66</v>
      </c>
      <c r="C31" s="81" t="s">
        <v>3</v>
      </c>
      <c r="D31" s="81">
        <v>456.46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8.07</v>
      </c>
    </row>
    <row r="32" spans="1:10">
      <c r="A32" s="81" t="s">
        <v>387</v>
      </c>
      <c r="B32" s="81">
        <v>113.45</v>
      </c>
      <c r="C32" s="81" t="s">
        <v>3</v>
      </c>
      <c r="D32" s="81">
        <v>346.02</v>
      </c>
      <c r="E32" s="81">
        <v>1</v>
      </c>
      <c r="F32" s="81">
        <v>84.45</v>
      </c>
      <c r="G32" s="81">
        <v>20.64</v>
      </c>
      <c r="H32" s="81">
        <v>10.76</v>
      </c>
      <c r="I32" s="81">
        <v>18.59</v>
      </c>
      <c r="J32" s="81">
        <v>8.07</v>
      </c>
    </row>
    <row r="33" spans="1:10">
      <c r="A33" s="81" t="s">
        <v>388</v>
      </c>
      <c r="B33" s="81">
        <v>67.3</v>
      </c>
      <c r="C33" s="81" t="s">
        <v>3</v>
      </c>
      <c r="D33" s="81">
        <v>205.26</v>
      </c>
      <c r="E33" s="81">
        <v>1</v>
      </c>
      <c r="F33" s="81">
        <v>56.3</v>
      </c>
      <c r="G33" s="81">
        <v>11.16</v>
      </c>
      <c r="H33" s="81">
        <v>10.76</v>
      </c>
      <c r="I33" s="81">
        <v>18.59</v>
      </c>
      <c r="J33" s="81">
        <v>8.07</v>
      </c>
    </row>
    <row r="34" spans="1:10">
      <c r="A34" s="81" t="s">
        <v>389</v>
      </c>
      <c r="B34" s="81">
        <v>113.45</v>
      </c>
      <c r="C34" s="81" t="s">
        <v>3</v>
      </c>
      <c r="D34" s="81">
        <v>346.02</v>
      </c>
      <c r="E34" s="81">
        <v>1</v>
      </c>
      <c r="F34" s="81">
        <v>84.45</v>
      </c>
      <c r="G34" s="81">
        <v>16.73</v>
      </c>
      <c r="H34" s="81">
        <v>10.76</v>
      </c>
      <c r="I34" s="81">
        <v>18.59</v>
      </c>
      <c r="J34" s="81">
        <v>8.07</v>
      </c>
    </row>
    <row r="35" spans="1:10">
      <c r="A35" s="81" t="s">
        <v>390</v>
      </c>
      <c r="B35" s="81">
        <v>67.3</v>
      </c>
      <c r="C35" s="81" t="s">
        <v>3</v>
      </c>
      <c r="D35" s="81">
        <v>205.26</v>
      </c>
      <c r="E35" s="81">
        <v>1</v>
      </c>
      <c r="F35" s="81">
        <v>56.3</v>
      </c>
      <c r="G35" s="81">
        <v>11.16</v>
      </c>
      <c r="H35" s="81">
        <v>10.76</v>
      </c>
      <c r="I35" s="81">
        <v>18.59</v>
      </c>
      <c r="J35" s="81">
        <v>8.07</v>
      </c>
    </row>
    <row r="36" spans="1:10">
      <c r="A36" s="81" t="s">
        <v>391</v>
      </c>
      <c r="B36" s="81">
        <v>567.98</v>
      </c>
      <c r="C36" s="81" t="s">
        <v>67</v>
      </c>
      <c r="D36" s="81">
        <v>720.19</v>
      </c>
      <c r="E36" s="81">
        <v>1</v>
      </c>
      <c r="F36" s="81">
        <v>0</v>
      </c>
      <c r="G36" s="81">
        <v>0</v>
      </c>
      <c r="H36" s="81">
        <v>0</v>
      </c>
      <c r="I36" s="81"/>
      <c r="J36" s="81">
        <v>0</v>
      </c>
    </row>
    <row r="37" spans="1:10">
      <c r="A37" s="81" t="s">
        <v>251</v>
      </c>
      <c r="B37" s="81">
        <v>1079.1300000000001</v>
      </c>
      <c r="C37" s="81"/>
      <c r="D37" s="81">
        <v>2279.2199999999998</v>
      </c>
      <c r="E37" s="81"/>
      <c r="F37" s="81">
        <v>281.51</v>
      </c>
      <c r="G37" s="81">
        <v>59.68</v>
      </c>
      <c r="H37" s="81">
        <v>5.0967000000000002</v>
      </c>
      <c r="I37" s="81">
        <v>39.24</v>
      </c>
      <c r="J37" s="81">
        <v>3.8224999999999998</v>
      </c>
    </row>
    <row r="38" spans="1:10">
      <c r="A38" s="81" t="s">
        <v>392</v>
      </c>
      <c r="B38" s="81">
        <v>511.16</v>
      </c>
      <c r="C38" s="81"/>
      <c r="D38" s="81">
        <v>1559.03</v>
      </c>
      <c r="E38" s="81"/>
      <c r="F38" s="81">
        <v>281.51</v>
      </c>
      <c r="G38" s="81">
        <v>59.68</v>
      </c>
      <c r="H38" s="81">
        <v>10.76</v>
      </c>
      <c r="I38" s="81">
        <v>18.59</v>
      </c>
      <c r="J38" s="81">
        <v>8.07</v>
      </c>
    </row>
    <row r="39" spans="1:10">
      <c r="A39" s="81" t="s">
        <v>393</v>
      </c>
      <c r="B39" s="81">
        <v>567.98</v>
      </c>
      <c r="C39" s="81"/>
      <c r="D39" s="81">
        <v>720.19</v>
      </c>
      <c r="E39" s="81"/>
      <c r="F39" s="81">
        <v>0</v>
      </c>
      <c r="G39" s="81">
        <v>0</v>
      </c>
      <c r="H39" s="81">
        <v>0</v>
      </c>
      <c r="I39" s="81"/>
      <c r="J39" s="81">
        <v>0</v>
      </c>
    </row>
    <row r="41" spans="1:10">
      <c r="A41" s="77"/>
      <c r="B41" s="81" t="s">
        <v>52</v>
      </c>
      <c r="C41" s="81" t="s">
        <v>304</v>
      </c>
      <c r="D41" s="81" t="s">
        <v>357</v>
      </c>
      <c r="E41" s="81" t="s">
        <v>358</v>
      </c>
      <c r="F41" s="81" t="s">
        <v>359</v>
      </c>
      <c r="G41" s="81" t="s">
        <v>360</v>
      </c>
      <c r="H41" s="81" t="s">
        <v>361</v>
      </c>
      <c r="I41" s="81" t="s">
        <v>305</v>
      </c>
    </row>
    <row r="42" spans="1:10">
      <c r="A42" s="81" t="s">
        <v>306</v>
      </c>
      <c r="B42" s="81" t="s">
        <v>307</v>
      </c>
      <c r="C42" s="81">
        <v>0.3</v>
      </c>
      <c r="D42" s="81">
        <v>1.8620000000000001</v>
      </c>
      <c r="E42" s="81">
        <v>3.4</v>
      </c>
      <c r="F42" s="81">
        <v>149.66</v>
      </c>
      <c r="G42" s="81">
        <v>270</v>
      </c>
      <c r="H42" s="81">
        <v>180</v>
      </c>
      <c r="I42" s="81"/>
    </row>
    <row r="43" spans="1:10">
      <c r="A43" s="81" t="s">
        <v>308</v>
      </c>
      <c r="B43" s="81" t="s">
        <v>309</v>
      </c>
      <c r="C43" s="81">
        <v>0.08</v>
      </c>
      <c r="D43" s="81">
        <v>0.45400000000000001</v>
      </c>
      <c r="E43" s="81">
        <v>0.49</v>
      </c>
      <c r="F43" s="81">
        <v>84.45</v>
      </c>
      <c r="G43" s="81">
        <v>180</v>
      </c>
      <c r="H43" s="81">
        <v>90</v>
      </c>
      <c r="I43" s="81" t="s">
        <v>310</v>
      </c>
    </row>
    <row r="44" spans="1:10">
      <c r="A44" s="81" t="s">
        <v>311</v>
      </c>
      <c r="B44" s="81" t="s">
        <v>307</v>
      </c>
      <c r="C44" s="81">
        <v>0.3</v>
      </c>
      <c r="D44" s="81">
        <v>1.8620000000000001</v>
      </c>
      <c r="E44" s="81">
        <v>3.4</v>
      </c>
      <c r="F44" s="81">
        <v>113.45</v>
      </c>
      <c r="G44" s="81">
        <v>135</v>
      </c>
      <c r="H44" s="81">
        <v>180</v>
      </c>
      <c r="I44" s="81"/>
    </row>
    <row r="45" spans="1:10">
      <c r="A45" s="81" t="s">
        <v>312</v>
      </c>
      <c r="B45" s="81" t="s">
        <v>309</v>
      </c>
      <c r="C45" s="81">
        <v>0.08</v>
      </c>
      <c r="D45" s="81">
        <v>0.45400000000000001</v>
      </c>
      <c r="E45" s="81">
        <v>0.49</v>
      </c>
      <c r="F45" s="81">
        <v>56.3</v>
      </c>
      <c r="G45" s="81">
        <v>90</v>
      </c>
      <c r="H45" s="81">
        <v>90</v>
      </c>
      <c r="I45" s="81" t="s">
        <v>313</v>
      </c>
    </row>
    <row r="46" spans="1:10">
      <c r="A46" s="81" t="s">
        <v>314</v>
      </c>
      <c r="B46" s="81" t="s">
        <v>307</v>
      </c>
      <c r="C46" s="81">
        <v>0.3</v>
      </c>
      <c r="D46" s="81">
        <v>1.8620000000000001</v>
      </c>
      <c r="E46" s="81">
        <v>3.4</v>
      </c>
      <c r="F46" s="81">
        <v>67.3</v>
      </c>
      <c r="G46" s="81">
        <v>270</v>
      </c>
      <c r="H46" s="81">
        <v>180</v>
      </c>
      <c r="I46" s="81"/>
    </row>
    <row r="47" spans="1:10">
      <c r="A47" s="81" t="s">
        <v>315</v>
      </c>
      <c r="B47" s="81" t="s">
        <v>309</v>
      </c>
      <c r="C47" s="81">
        <v>0.08</v>
      </c>
      <c r="D47" s="81">
        <v>0.45400000000000001</v>
      </c>
      <c r="E47" s="81">
        <v>0.49</v>
      </c>
      <c r="F47" s="81">
        <v>84.45</v>
      </c>
      <c r="G47" s="81">
        <v>0</v>
      </c>
      <c r="H47" s="81">
        <v>90</v>
      </c>
      <c r="I47" s="81" t="s">
        <v>316</v>
      </c>
    </row>
    <row r="48" spans="1:10">
      <c r="A48" s="81" t="s">
        <v>317</v>
      </c>
      <c r="B48" s="81" t="s">
        <v>307</v>
      </c>
      <c r="C48" s="81">
        <v>0.3</v>
      </c>
      <c r="D48" s="81">
        <v>1.8620000000000001</v>
      </c>
      <c r="E48" s="81">
        <v>3.4</v>
      </c>
      <c r="F48" s="81">
        <v>113.45</v>
      </c>
      <c r="G48" s="81">
        <v>180</v>
      </c>
      <c r="H48" s="81">
        <v>180</v>
      </c>
      <c r="I48" s="81"/>
    </row>
    <row r="49" spans="1:11">
      <c r="A49" s="81" t="s">
        <v>318</v>
      </c>
      <c r="B49" s="81" t="s">
        <v>309</v>
      </c>
      <c r="C49" s="81">
        <v>0.08</v>
      </c>
      <c r="D49" s="81">
        <v>0.45400000000000001</v>
      </c>
      <c r="E49" s="81">
        <v>0.49</v>
      </c>
      <c r="F49" s="81">
        <v>56.3</v>
      </c>
      <c r="G49" s="81">
        <v>270</v>
      </c>
      <c r="H49" s="81">
        <v>90</v>
      </c>
      <c r="I49" s="81" t="s">
        <v>319</v>
      </c>
    </row>
    <row r="50" spans="1:11">
      <c r="A50" s="81" t="s">
        <v>320</v>
      </c>
      <c r="B50" s="81" t="s">
        <v>307</v>
      </c>
      <c r="C50" s="81">
        <v>0.3</v>
      </c>
      <c r="D50" s="81">
        <v>1.8620000000000001</v>
      </c>
      <c r="E50" s="81">
        <v>3.4</v>
      </c>
      <c r="F50" s="81">
        <v>67.3</v>
      </c>
      <c r="G50" s="81">
        <v>90</v>
      </c>
      <c r="H50" s="81">
        <v>180</v>
      </c>
      <c r="I50" s="81"/>
    </row>
    <row r="51" spans="1:11">
      <c r="A51" s="81" t="s">
        <v>321</v>
      </c>
      <c r="B51" s="81" t="s">
        <v>322</v>
      </c>
      <c r="C51" s="81">
        <v>0.3</v>
      </c>
      <c r="D51" s="81">
        <v>0.36299999999999999</v>
      </c>
      <c r="E51" s="81">
        <v>0.4</v>
      </c>
      <c r="F51" s="81">
        <v>11.44</v>
      </c>
      <c r="G51" s="81">
        <v>270</v>
      </c>
      <c r="H51" s="81">
        <v>180</v>
      </c>
      <c r="I51" s="81"/>
    </row>
    <row r="52" spans="1:11">
      <c r="A52" s="81" t="s">
        <v>323</v>
      </c>
      <c r="B52" s="81" t="s">
        <v>322</v>
      </c>
      <c r="C52" s="81">
        <v>0.3</v>
      </c>
      <c r="D52" s="81">
        <v>0.36299999999999999</v>
      </c>
      <c r="E52" s="81">
        <v>0.4</v>
      </c>
      <c r="F52" s="81">
        <v>16.97</v>
      </c>
      <c r="G52" s="81">
        <v>225</v>
      </c>
      <c r="H52" s="81">
        <v>180</v>
      </c>
      <c r="I52" s="81"/>
    </row>
    <row r="53" spans="1:11">
      <c r="A53" s="81" t="s">
        <v>324</v>
      </c>
      <c r="B53" s="81" t="s">
        <v>322</v>
      </c>
      <c r="C53" s="81">
        <v>0.3</v>
      </c>
      <c r="D53" s="81">
        <v>0.36299999999999999</v>
      </c>
      <c r="E53" s="81">
        <v>0.4</v>
      </c>
      <c r="F53" s="81">
        <v>11.44</v>
      </c>
      <c r="G53" s="81">
        <v>45</v>
      </c>
      <c r="H53" s="81">
        <v>180</v>
      </c>
      <c r="I53" s="81"/>
    </row>
    <row r="54" spans="1:11">
      <c r="A54" s="81" t="s">
        <v>325</v>
      </c>
      <c r="B54" s="81" t="s">
        <v>322</v>
      </c>
      <c r="C54" s="81">
        <v>0.3</v>
      </c>
      <c r="D54" s="81">
        <v>0.36299999999999999</v>
      </c>
      <c r="E54" s="81">
        <v>0.4</v>
      </c>
      <c r="F54" s="81">
        <v>16.97</v>
      </c>
      <c r="G54" s="81">
        <v>315</v>
      </c>
      <c r="H54" s="81">
        <v>180</v>
      </c>
      <c r="I54" s="81"/>
    </row>
    <row r="55" spans="1:11">
      <c r="A55" s="81" t="s">
        <v>326</v>
      </c>
      <c r="B55" s="81" t="s">
        <v>327</v>
      </c>
      <c r="C55" s="81">
        <v>0.22</v>
      </c>
      <c r="D55" s="81">
        <v>0.154</v>
      </c>
      <c r="E55" s="81">
        <v>0.16</v>
      </c>
      <c r="F55" s="81">
        <v>197.51</v>
      </c>
      <c r="G55" s="81">
        <v>0</v>
      </c>
      <c r="H55" s="81">
        <v>18.45</v>
      </c>
      <c r="I55" s="81"/>
    </row>
    <row r="56" spans="1:11">
      <c r="A56" s="81" t="s">
        <v>328</v>
      </c>
      <c r="B56" s="81" t="s">
        <v>327</v>
      </c>
      <c r="C56" s="81">
        <v>0.22</v>
      </c>
      <c r="D56" s="81">
        <v>0.154</v>
      </c>
      <c r="E56" s="81">
        <v>0.16</v>
      </c>
      <c r="F56" s="81">
        <v>101.87</v>
      </c>
      <c r="G56" s="81">
        <v>270</v>
      </c>
      <c r="H56" s="81">
        <v>18.45</v>
      </c>
      <c r="I56" s="81"/>
    </row>
    <row r="57" spans="1:11">
      <c r="A57" s="81" t="s">
        <v>329</v>
      </c>
      <c r="B57" s="81" t="s">
        <v>327</v>
      </c>
      <c r="C57" s="81">
        <v>0.22</v>
      </c>
      <c r="D57" s="81">
        <v>0.154</v>
      </c>
      <c r="E57" s="81">
        <v>0.16</v>
      </c>
      <c r="F57" s="81">
        <v>101.87</v>
      </c>
      <c r="G57" s="81">
        <v>90</v>
      </c>
      <c r="H57" s="81">
        <v>18.45</v>
      </c>
      <c r="I57" s="81"/>
    </row>
    <row r="58" spans="1:11">
      <c r="A58" s="81" t="s">
        <v>330</v>
      </c>
      <c r="B58" s="81" t="s">
        <v>327</v>
      </c>
      <c r="C58" s="81">
        <v>0.22</v>
      </c>
      <c r="D58" s="81">
        <v>0.154</v>
      </c>
      <c r="E58" s="81">
        <v>0.16</v>
      </c>
      <c r="F58" s="81">
        <v>197.51</v>
      </c>
      <c r="G58" s="81">
        <v>180</v>
      </c>
      <c r="H58" s="81">
        <v>18.45</v>
      </c>
      <c r="I58" s="81"/>
    </row>
    <row r="60" spans="1:11">
      <c r="A60" s="77"/>
      <c r="B60" s="81" t="s">
        <v>52</v>
      </c>
      <c r="C60" s="81" t="s">
        <v>394</v>
      </c>
      <c r="D60" s="81" t="s">
        <v>395</v>
      </c>
      <c r="E60" s="81" t="s">
        <v>396</v>
      </c>
      <c r="F60" s="81" t="s">
        <v>46</v>
      </c>
      <c r="G60" s="81" t="s">
        <v>397</v>
      </c>
      <c r="H60" s="81" t="s">
        <v>398</v>
      </c>
      <c r="I60" s="81" t="s">
        <v>399</v>
      </c>
      <c r="J60" s="81" t="s">
        <v>360</v>
      </c>
      <c r="K60" s="81" t="s">
        <v>305</v>
      </c>
    </row>
    <row r="61" spans="1:11">
      <c r="A61" s="81" t="s">
        <v>400</v>
      </c>
      <c r="B61" s="81" t="s">
        <v>401</v>
      </c>
      <c r="C61" s="81">
        <v>2.79</v>
      </c>
      <c r="D61" s="81">
        <v>2.79</v>
      </c>
      <c r="E61" s="81">
        <v>2.58</v>
      </c>
      <c r="F61" s="81">
        <v>0.504</v>
      </c>
      <c r="G61" s="81">
        <v>0.49</v>
      </c>
      <c r="H61" s="81" t="s">
        <v>67</v>
      </c>
      <c r="I61" s="81" t="s">
        <v>308</v>
      </c>
      <c r="J61" s="81">
        <v>180</v>
      </c>
      <c r="K61" s="81" t="s">
        <v>310</v>
      </c>
    </row>
    <row r="62" spans="1:11">
      <c r="A62" s="81" t="s">
        <v>402</v>
      </c>
      <c r="B62" s="81" t="s">
        <v>401</v>
      </c>
      <c r="C62" s="81">
        <v>2.79</v>
      </c>
      <c r="D62" s="81">
        <v>2.79</v>
      </c>
      <c r="E62" s="81">
        <v>2.58</v>
      </c>
      <c r="F62" s="81">
        <v>0.504</v>
      </c>
      <c r="G62" s="81">
        <v>0.49</v>
      </c>
      <c r="H62" s="81" t="s">
        <v>67</v>
      </c>
      <c r="I62" s="81" t="s">
        <v>308</v>
      </c>
      <c r="J62" s="81">
        <v>180</v>
      </c>
      <c r="K62" s="81" t="s">
        <v>310</v>
      </c>
    </row>
    <row r="63" spans="1:11">
      <c r="A63" s="81" t="s">
        <v>403</v>
      </c>
      <c r="B63" s="81" t="s">
        <v>401</v>
      </c>
      <c r="C63" s="81">
        <v>2.79</v>
      </c>
      <c r="D63" s="81">
        <v>2.79</v>
      </c>
      <c r="E63" s="81">
        <v>2.58</v>
      </c>
      <c r="F63" s="81">
        <v>0.504</v>
      </c>
      <c r="G63" s="81">
        <v>0.49</v>
      </c>
      <c r="H63" s="81" t="s">
        <v>67</v>
      </c>
      <c r="I63" s="81" t="s">
        <v>308</v>
      </c>
      <c r="J63" s="81">
        <v>180</v>
      </c>
      <c r="K63" s="81" t="s">
        <v>310</v>
      </c>
    </row>
    <row r="64" spans="1:11">
      <c r="A64" s="81" t="s">
        <v>404</v>
      </c>
      <c r="B64" s="81" t="s">
        <v>401</v>
      </c>
      <c r="C64" s="81">
        <v>2.79</v>
      </c>
      <c r="D64" s="81">
        <v>2.79</v>
      </c>
      <c r="E64" s="81">
        <v>2.58</v>
      </c>
      <c r="F64" s="81">
        <v>0.504</v>
      </c>
      <c r="G64" s="81">
        <v>0.49</v>
      </c>
      <c r="H64" s="81" t="s">
        <v>67</v>
      </c>
      <c r="I64" s="81" t="s">
        <v>308</v>
      </c>
      <c r="J64" s="81">
        <v>180</v>
      </c>
      <c r="K64" s="81" t="s">
        <v>310</v>
      </c>
    </row>
    <row r="65" spans="1:11">
      <c r="A65" s="81" t="s">
        <v>405</v>
      </c>
      <c r="B65" s="81" t="s">
        <v>401</v>
      </c>
      <c r="C65" s="81">
        <v>2.79</v>
      </c>
      <c r="D65" s="81">
        <v>2.79</v>
      </c>
      <c r="E65" s="81">
        <v>2.58</v>
      </c>
      <c r="F65" s="81">
        <v>0.504</v>
      </c>
      <c r="G65" s="81">
        <v>0.49</v>
      </c>
      <c r="H65" s="81" t="s">
        <v>67</v>
      </c>
      <c r="I65" s="81" t="s">
        <v>308</v>
      </c>
      <c r="J65" s="81">
        <v>180</v>
      </c>
      <c r="K65" s="81" t="s">
        <v>310</v>
      </c>
    </row>
    <row r="66" spans="1:11">
      <c r="A66" s="81" t="s">
        <v>406</v>
      </c>
      <c r="B66" s="81" t="s">
        <v>401</v>
      </c>
      <c r="C66" s="81">
        <v>2.79</v>
      </c>
      <c r="D66" s="81">
        <v>2.79</v>
      </c>
      <c r="E66" s="81">
        <v>2.58</v>
      </c>
      <c r="F66" s="81">
        <v>0.504</v>
      </c>
      <c r="G66" s="81">
        <v>0.49</v>
      </c>
      <c r="H66" s="81" t="s">
        <v>67</v>
      </c>
      <c r="I66" s="81" t="s">
        <v>308</v>
      </c>
      <c r="J66" s="81">
        <v>180</v>
      </c>
      <c r="K66" s="81" t="s">
        <v>310</v>
      </c>
    </row>
    <row r="67" spans="1:11">
      <c r="A67" s="81" t="s">
        <v>407</v>
      </c>
      <c r="B67" s="81" t="s">
        <v>401</v>
      </c>
      <c r="C67" s="81">
        <v>3.91</v>
      </c>
      <c r="D67" s="81">
        <v>3.91</v>
      </c>
      <c r="E67" s="81">
        <v>2.58</v>
      </c>
      <c r="F67" s="81">
        <v>0.504</v>
      </c>
      <c r="G67" s="81">
        <v>0.49</v>
      </c>
      <c r="H67" s="81" t="s">
        <v>67</v>
      </c>
      <c r="I67" s="81" t="s">
        <v>308</v>
      </c>
      <c r="J67" s="81">
        <v>180</v>
      </c>
      <c r="K67" s="81" t="s">
        <v>310</v>
      </c>
    </row>
    <row r="68" spans="1:11">
      <c r="A68" s="81" t="s">
        <v>408</v>
      </c>
      <c r="B68" s="81" t="s">
        <v>409</v>
      </c>
      <c r="C68" s="81">
        <v>2.79</v>
      </c>
      <c r="D68" s="81">
        <v>2.79</v>
      </c>
      <c r="E68" s="81">
        <v>2.58</v>
      </c>
      <c r="F68" s="81">
        <v>0.504</v>
      </c>
      <c r="G68" s="81">
        <v>0.49</v>
      </c>
      <c r="H68" s="81" t="s">
        <v>67</v>
      </c>
      <c r="I68" s="81" t="s">
        <v>312</v>
      </c>
      <c r="J68" s="81">
        <v>90</v>
      </c>
      <c r="K68" s="81" t="s">
        <v>313</v>
      </c>
    </row>
    <row r="69" spans="1:11">
      <c r="A69" s="81" t="s">
        <v>410</v>
      </c>
      <c r="B69" s="81" t="s">
        <v>409</v>
      </c>
      <c r="C69" s="81">
        <v>2.79</v>
      </c>
      <c r="D69" s="81">
        <v>2.79</v>
      </c>
      <c r="E69" s="81">
        <v>2.58</v>
      </c>
      <c r="F69" s="81">
        <v>0.504</v>
      </c>
      <c r="G69" s="81">
        <v>0.49</v>
      </c>
      <c r="H69" s="81" t="s">
        <v>67</v>
      </c>
      <c r="I69" s="81" t="s">
        <v>312</v>
      </c>
      <c r="J69" s="81">
        <v>90</v>
      </c>
      <c r="K69" s="81" t="s">
        <v>313</v>
      </c>
    </row>
    <row r="70" spans="1:11">
      <c r="A70" s="81" t="s">
        <v>411</v>
      </c>
      <c r="B70" s="81" t="s">
        <v>409</v>
      </c>
      <c r="C70" s="81">
        <v>2.79</v>
      </c>
      <c r="D70" s="81">
        <v>2.79</v>
      </c>
      <c r="E70" s="81">
        <v>2.58</v>
      </c>
      <c r="F70" s="81">
        <v>0.504</v>
      </c>
      <c r="G70" s="81">
        <v>0.49</v>
      </c>
      <c r="H70" s="81" t="s">
        <v>67</v>
      </c>
      <c r="I70" s="81" t="s">
        <v>312</v>
      </c>
      <c r="J70" s="81">
        <v>90</v>
      </c>
      <c r="K70" s="81" t="s">
        <v>313</v>
      </c>
    </row>
    <row r="71" spans="1:11">
      <c r="A71" s="81" t="s">
        <v>412</v>
      </c>
      <c r="B71" s="81" t="s">
        <v>409</v>
      </c>
      <c r="C71" s="81">
        <v>2.79</v>
      </c>
      <c r="D71" s="81">
        <v>2.79</v>
      </c>
      <c r="E71" s="81">
        <v>2.58</v>
      </c>
      <c r="F71" s="81">
        <v>0.504</v>
      </c>
      <c r="G71" s="81">
        <v>0.49</v>
      </c>
      <c r="H71" s="81" t="s">
        <v>67</v>
      </c>
      <c r="I71" s="81" t="s">
        <v>312</v>
      </c>
      <c r="J71" s="81">
        <v>90</v>
      </c>
      <c r="K71" s="81" t="s">
        <v>313</v>
      </c>
    </row>
    <row r="72" spans="1:11">
      <c r="A72" s="81" t="s">
        <v>413</v>
      </c>
      <c r="B72" s="81" t="s">
        <v>414</v>
      </c>
      <c r="C72" s="81">
        <v>2.79</v>
      </c>
      <c r="D72" s="81">
        <v>2.79</v>
      </c>
      <c r="E72" s="81">
        <v>2.58</v>
      </c>
      <c r="F72" s="81">
        <v>0.65400000000000003</v>
      </c>
      <c r="G72" s="81">
        <v>0.64</v>
      </c>
      <c r="H72" s="81" t="s">
        <v>67</v>
      </c>
      <c r="I72" s="81" t="s">
        <v>315</v>
      </c>
      <c r="J72" s="81">
        <v>0</v>
      </c>
      <c r="K72" s="81" t="s">
        <v>316</v>
      </c>
    </row>
    <row r="73" spans="1:11">
      <c r="A73" s="81" t="s">
        <v>415</v>
      </c>
      <c r="B73" s="81" t="s">
        <v>414</v>
      </c>
      <c r="C73" s="81">
        <v>2.79</v>
      </c>
      <c r="D73" s="81">
        <v>2.79</v>
      </c>
      <c r="E73" s="81">
        <v>2.58</v>
      </c>
      <c r="F73" s="81">
        <v>0.65400000000000003</v>
      </c>
      <c r="G73" s="81">
        <v>0.64</v>
      </c>
      <c r="H73" s="81" t="s">
        <v>67</v>
      </c>
      <c r="I73" s="81" t="s">
        <v>315</v>
      </c>
      <c r="J73" s="81">
        <v>0</v>
      </c>
      <c r="K73" s="81" t="s">
        <v>316</v>
      </c>
    </row>
    <row r="74" spans="1:11">
      <c r="A74" s="81" t="s">
        <v>416</v>
      </c>
      <c r="B74" s="81" t="s">
        <v>414</v>
      </c>
      <c r="C74" s="81">
        <v>2.79</v>
      </c>
      <c r="D74" s="81">
        <v>2.79</v>
      </c>
      <c r="E74" s="81">
        <v>2.58</v>
      </c>
      <c r="F74" s="81">
        <v>0.65400000000000003</v>
      </c>
      <c r="G74" s="81">
        <v>0.64</v>
      </c>
      <c r="H74" s="81" t="s">
        <v>67</v>
      </c>
      <c r="I74" s="81" t="s">
        <v>315</v>
      </c>
      <c r="J74" s="81">
        <v>0</v>
      </c>
      <c r="K74" s="81" t="s">
        <v>316</v>
      </c>
    </row>
    <row r="75" spans="1:11">
      <c r="A75" s="81" t="s">
        <v>417</v>
      </c>
      <c r="B75" s="81" t="s">
        <v>414</v>
      </c>
      <c r="C75" s="81">
        <v>2.79</v>
      </c>
      <c r="D75" s="81">
        <v>2.79</v>
      </c>
      <c r="E75" s="81">
        <v>2.58</v>
      </c>
      <c r="F75" s="81">
        <v>0.65400000000000003</v>
      </c>
      <c r="G75" s="81">
        <v>0.64</v>
      </c>
      <c r="H75" s="81" t="s">
        <v>67</v>
      </c>
      <c r="I75" s="81" t="s">
        <v>315</v>
      </c>
      <c r="J75" s="81">
        <v>0</v>
      </c>
      <c r="K75" s="81" t="s">
        <v>316</v>
      </c>
    </row>
    <row r="76" spans="1:11">
      <c r="A76" s="81" t="s">
        <v>418</v>
      </c>
      <c r="B76" s="81" t="s">
        <v>414</v>
      </c>
      <c r="C76" s="81">
        <v>2.79</v>
      </c>
      <c r="D76" s="81">
        <v>2.79</v>
      </c>
      <c r="E76" s="81">
        <v>2.58</v>
      </c>
      <c r="F76" s="81">
        <v>0.65400000000000003</v>
      </c>
      <c r="G76" s="81">
        <v>0.64</v>
      </c>
      <c r="H76" s="81" t="s">
        <v>67</v>
      </c>
      <c r="I76" s="81" t="s">
        <v>315</v>
      </c>
      <c r="J76" s="81">
        <v>0</v>
      </c>
      <c r="K76" s="81" t="s">
        <v>316</v>
      </c>
    </row>
    <row r="77" spans="1:11">
      <c r="A77" s="81" t="s">
        <v>419</v>
      </c>
      <c r="B77" s="81" t="s">
        <v>414</v>
      </c>
      <c r="C77" s="81">
        <v>2.79</v>
      </c>
      <c r="D77" s="81">
        <v>2.79</v>
      </c>
      <c r="E77" s="81">
        <v>2.58</v>
      </c>
      <c r="F77" s="81">
        <v>0.65400000000000003</v>
      </c>
      <c r="G77" s="81">
        <v>0.64</v>
      </c>
      <c r="H77" s="81" t="s">
        <v>67</v>
      </c>
      <c r="I77" s="81" t="s">
        <v>315</v>
      </c>
      <c r="J77" s="81">
        <v>0</v>
      </c>
      <c r="K77" s="81" t="s">
        <v>316</v>
      </c>
    </row>
    <row r="78" spans="1:11">
      <c r="A78" s="81" t="s">
        <v>420</v>
      </c>
      <c r="B78" s="81" t="s">
        <v>421</v>
      </c>
      <c r="C78" s="81">
        <v>2.79</v>
      </c>
      <c r="D78" s="81">
        <v>2.79</v>
      </c>
      <c r="E78" s="81">
        <v>2.58</v>
      </c>
      <c r="F78" s="81">
        <v>0.504</v>
      </c>
      <c r="G78" s="81">
        <v>0.49</v>
      </c>
      <c r="H78" s="81" t="s">
        <v>67</v>
      </c>
      <c r="I78" s="81" t="s">
        <v>318</v>
      </c>
      <c r="J78" s="81">
        <v>270</v>
      </c>
      <c r="K78" s="81" t="s">
        <v>319</v>
      </c>
    </row>
    <row r="79" spans="1:11">
      <c r="A79" s="81" t="s">
        <v>422</v>
      </c>
      <c r="B79" s="81" t="s">
        <v>421</v>
      </c>
      <c r="C79" s="81">
        <v>2.79</v>
      </c>
      <c r="D79" s="81">
        <v>2.79</v>
      </c>
      <c r="E79" s="81">
        <v>2.58</v>
      </c>
      <c r="F79" s="81">
        <v>0.504</v>
      </c>
      <c r="G79" s="81">
        <v>0.49</v>
      </c>
      <c r="H79" s="81" t="s">
        <v>67</v>
      </c>
      <c r="I79" s="81" t="s">
        <v>318</v>
      </c>
      <c r="J79" s="81">
        <v>270</v>
      </c>
      <c r="K79" s="81" t="s">
        <v>319</v>
      </c>
    </row>
    <row r="80" spans="1:11">
      <c r="A80" s="81" t="s">
        <v>423</v>
      </c>
      <c r="B80" s="81" t="s">
        <v>421</v>
      </c>
      <c r="C80" s="81">
        <v>2.79</v>
      </c>
      <c r="D80" s="81">
        <v>2.79</v>
      </c>
      <c r="E80" s="81">
        <v>2.58</v>
      </c>
      <c r="F80" s="81">
        <v>0.504</v>
      </c>
      <c r="G80" s="81">
        <v>0.49</v>
      </c>
      <c r="H80" s="81" t="s">
        <v>67</v>
      </c>
      <c r="I80" s="81" t="s">
        <v>318</v>
      </c>
      <c r="J80" s="81">
        <v>270</v>
      </c>
      <c r="K80" s="81" t="s">
        <v>319</v>
      </c>
    </row>
    <row r="81" spans="1:11">
      <c r="A81" s="81" t="s">
        <v>424</v>
      </c>
      <c r="B81" s="81" t="s">
        <v>421</v>
      </c>
      <c r="C81" s="81">
        <v>2.79</v>
      </c>
      <c r="D81" s="81">
        <v>2.79</v>
      </c>
      <c r="E81" s="81">
        <v>2.58</v>
      </c>
      <c r="F81" s="81">
        <v>0.504</v>
      </c>
      <c r="G81" s="81">
        <v>0.49</v>
      </c>
      <c r="H81" s="81" t="s">
        <v>67</v>
      </c>
      <c r="I81" s="81" t="s">
        <v>318</v>
      </c>
      <c r="J81" s="81">
        <v>270</v>
      </c>
      <c r="K81" s="81" t="s">
        <v>319</v>
      </c>
    </row>
    <row r="82" spans="1:11">
      <c r="A82" s="81" t="s">
        <v>425</v>
      </c>
      <c r="B82" s="81"/>
      <c r="C82" s="81"/>
      <c r="D82" s="81">
        <v>59.68</v>
      </c>
      <c r="E82" s="81">
        <v>2.58</v>
      </c>
      <c r="F82" s="81">
        <v>0.54600000000000004</v>
      </c>
      <c r="G82" s="81">
        <v>0.53200000000000003</v>
      </c>
      <c r="H82" s="81"/>
      <c r="I82" s="81"/>
      <c r="J82" s="81"/>
      <c r="K82" s="81"/>
    </row>
    <row r="83" spans="1:11">
      <c r="A83" s="81" t="s">
        <v>426</v>
      </c>
      <c r="B83" s="81"/>
      <c r="C83" s="81"/>
      <c r="D83" s="81">
        <v>16.73</v>
      </c>
      <c r="E83" s="81">
        <v>2.58</v>
      </c>
      <c r="F83" s="81">
        <v>0.65400000000000003</v>
      </c>
      <c r="G83" s="81">
        <v>0.64</v>
      </c>
      <c r="H83" s="81"/>
      <c r="I83" s="81"/>
      <c r="J83" s="81"/>
      <c r="K83" s="81"/>
    </row>
    <row r="84" spans="1:11">
      <c r="A84" s="81" t="s">
        <v>427</v>
      </c>
      <c r="B84" s="81"/>
      <c r="C84" s="81"/>
      <c r="D84" s="81">
        <v>42.95</v>
      </c>
      <c r="E84" s="81">
        <v>2.58</v>
      </c>
      <c r="F84" s="81">
        <v>0.504</v>
      </c>
      <c r="G84" s="81">
        <v>0.49</v>
      </c>
      <c r="H84" s="81"/>
      <c r="I84" s="81"/>
      <c r="J84" s="81"/>
      <c r="K84" s="81"/>
    </row>
    <row r="86" spans="1:11">
      <c r="A86" s="77"/>
      <c r="B86" s="81" t="s">
        <v>118</v>
      </c>
      <c r="C86" s="81" t="s">
        <v>346</v>
      </c>
      <c r="D86" s="81" t="s">
        <v>362</v>
      </c>
    </row>
    <row r="87" spans="1:11">
      <c r="A87" s="81" t="s">
        <v>36</v>
      </c>
      <c r="B87" s="81"/>
      <c r="C87" s="81"/>
      <c r="D87" s="81"/>
    </row>
    <row r="89" spans="1:11">
      <c r="A89" s="77"/>
      <c r="B89" s="81" t="s">
        <v>118</v>
      </c>
      <c r="C89" s="81" t="s">
        <v>363</v>
      </c>
      <c r="D89" s="81" t="s">
        <v>364</v>
      </c>
      <c r="E89" s="81" t="s">
        <v>365</v>
      </c>
      <c r="F89" s="81" t="s">
        <v>366</v>
      </c>
      <c r="G89" s="81" t="s">
        <v>362</v>
      </c>
    </row>
    <row r="90" spans="1:11">
      <c r="A90" s="81" t="s">
        <v>331</v>
      </c>
      <c r="B90" s="81" t="s">
        <v>332</v>
      </c>
      <c r="C90" s="81">
        <v>4778.9399999999996</v>
      </c>
      <c r="D90" s="81">
        <v>3816.73</v>
      </c>
      <c r="E90" s="81">
        <v>962.21</v>
      </c>
      <c r="F90" s="81">
        <v>0.8</v>
      </c>
      <c r="G90" s="81">
        <v>4.0599999999999996</v>
      </c>
    </row>
    <row r="91" spans="1:11">
      <c r="A91" s="81" t="s">
        <v>333</v>
      </c>
      <c r="B91" s="81" t="s">
        <v>332</v>
      </c>
      <c r="C91" s="81">
        <v>11312.66</v>
      </c>
      <c r="D91" s="81">
        <v>9034.92</v>
      </c>
      <c r="E91" s="81">
        <v>2277.7399999999998</v>
      </c>
      <c r="F91" s="81">
        <v>0.8</v>
      </c>
      <c r="G91" s="81">
        <v>4.05</v>
      </c>
    </row>
    <row r="92" spans="1:11">
      <c r="A92" s="81" t="s">
        <v>334</v>
      </c>
      <c r="B92" s="81" t="s">
        <v>332</v>
      </c>
      <c r="C92" s="81">
        <v>6965.94</v>
      </c>
      <c r="D92" s="81">
        <v>5563.39</v>
      </c>
      <c r="E92" s="81">
        <v>1402.56</v>
      </c>
      <c r="F92" s="81">
        <v>0.8</v>
      </c>
      <c r="G92" s="81">
        <v>4.05</v>
      </c>
    </row>
    <row r="93" spans="1:11">
      <c r="A93" s="81" t="s">
        <v>335</v>
      </c>
      <c r="B93" s="81" t="s">
        <v>332</v>
      </c>
      <c r="C93" s="81">
        <v>11044.76</v>
      </c>
      <c r="D93" s="81">
        <v>8820.9500000000007</v>
      </c>
      <c r="E93" s="81">
        <v>2223.8000000000002</v>
      </c>
      <c r="F93" s="81">
        <v>0.8</v>
      </c>
      <c r="G93" s="81">
        <v>4.0599999999999996</v>
      </c>
    </row>
    <row r="94" spans="1:11">
      <c r="A94" s="81" t="s">
        <v>336</v>
      </c>
      <c r="B94" s="81" t="s">
        <v>332</v>
      </c>
      <c r="C94" s="81">
        <v>6965.94</v>
      </c>
      <c r="D94" s="81">
        <v>5563.39</v>
      </c>
      <c r="E94" s="81">
        <v>1402.56</v>
      </c>
      <c r="F94" s="81">
        <v>0.8</v>
      </c>
      <c r="G94" s="81">
        <v>4.05</v>
      </c>
    </row>
    <row r="96" spans="1:11">
      <c r="A96" s="77"/>
      <c r="B96" s="81" t="s">
        <v>118</v>
      </c>
      <c r="C96" s="81" t="s">
        <v>363</v>
      </c>
      <c r="D96" s="81" t="s">
        <v>362</v>
      </c>
    </row>
    <row r="97" spans="1:8">
      <c r="A97" s="81" t="s">
        <v>347</v>
      </c>
      <c r="B97" s="81" t="s">
        <v>367</v>
      </c>
      <c r="C97" s="81">
        <v>8045.71</v>
      </c>
      <c r="D97" s="81">
        <v>0.8</v>
      </c>
    </row>
    <row r="98" spans="1:8">
      <c r="A98" s="81" t="s">
        <v>348</v>
      </c>
      <c r="B98" s="81" t="s">
        <v>367</v>
      </c>
      <c r="C98" s="81">
        <v>9252.92</v>
      </c>
      <c r="D98" s="81">
        <v>0.8</v>
      </c>
    </row>
    <row r="99" spans="1:8">
      <c r="A99" s="81" t="s">
        <v>349</v>
      </c>
      <c r="B99" s="81" t="s">
        <v>367</v>
      </c>
      <c r="C99" s="81">
        <v>5593.61</v>
      </c>
      <c r="D99" s="81">
        <v>0.8</v>
      </c>
    </row>
    <row r="100" spans="1:8">
      <c r="A100" s="81" t="s">
        <v>350</v>
      </c>
      <c r="B100" s="81" t="s">
        <v>367</v>
      </c>
      <c r="C100" s="81">
        <v>9143.0499999999993</v>
      </c>
      <c r="D100" s="81">
        <v>0.8</v>
      </c>
    </row>
    <row r="101" spans="1:8">
      <c r="A101" s="81" t="s">
        <v>351</v>
      </c>
      <c r="B101" s="81" t="s">
        <v>367</v>
      </c>
      <c r="C101" s="81">
        <v>5593.61</v>
      </c>
      <c r="D101" s="81">
        <v>0.8</v>
      </c>
    </row>
    <row r="103" spans="1:8">
      <c r="A103" s="77"/>
      <c r="B103" s="81" t="s">
        <v>118</v>
      </c>
      <c r="C103" s="81" t="s">
        <v>368</v>
      </c>
      <c r="D103" s="81" t="s">
        <v>369</v>
      </c>
      <c r="E103" s="81" t="s">
        <v>370</v>
      </c>
      <c r="F103" s="81" t="s">
        <v>371</v>
      </c>
      <c r="G103" s="81" t="s">
        <v>337</v>
      </c>
      <c r="H103" s="81" t="s">
        <v>338</v>
      </c>
    </row>
    <row r="104" spans="1:8">
      <c r="A104" s="81" t="s">
        <v>339</v>
      </c>
      <c r="B104" s="81" t="s">
        <v>340</v>
      </c>
      <c r="C104" s="81">
        <v>0.54</v>
      </c>
      <c r="D104" s="81">
        <v>622</v>
      </c>
      <c r="E104" s="81">
        <v>0.28999999999999998</v>
      </c>
      <c r="F104" s="81">
        <v>334.86</v>
      </c>
      <c r="G104" s="81">
        <v>1</v>
      </c>
      <c r="H104" s="81" t="s">
        <v>341</v>
      </c>
    </row>
    <row r="105" spans="1:8">
      <c r="A105" s="81" t="s">
        <v>342</v>
      </c>
      <c r="B105" s="81" t="s">
        <v>340</v>
      </c>
      <c r="C105" s="81">
        <v>0.54</v>
      </c>
      <c r="D105" s="81">
        <v>622</v>
      </c>
      <c r="E105" s="81">
        <v>0.68</v>
      </c>
      <c r="F105" s="81">
        <v>792.68</v>
      </c>
      <c r="G105" s="81">
        <v>1</v>
      </c>
      <c r="H105" s="81" t="s">
        <v>341</v>
      </c>
    </row>
    <row r="106" spans="1:8">
      <c r="A106" s="81" t="s">
        <v>343</v>
      </c>
      <c r="B106" s="81" t="s">
        <v>340</v>
      </c>
      <c r="C106" s="81">
        <v>0.54</v>
      </c>
      <c r="D106" s="81">
        <v>622</v>
      </c>
      <c r="E106" s="81">
        <v>0.42</v>
      </c>
      <c r="F106" s="81">
        <v>488.1</v>
      </c>
      <c r="G106" s="81">
        <v>1</v>
      </c>
      <c r="H106" s="81" t="s">
        <v>341</v>
      </c>
    </row>
    <row r="107" spans="1:8">
      <c r="A107" s="81" t="s">
        <v>344</v>
      </c>
      <c r="B107" s="81" t="s">
        <v>340</v>
      </c>
      <c r="C107" s="81">
        <v>0.54</v>
      </c>
      <c r="D107" s="81">
        <v>622</v>
      </c>
      <c r="E107" s="81">
        <v>0.67</v>
      </c>
      <c r="F107" s="81">
        <v>773.91</v>
      </c>
      <c r="G107" s="81">
        <v>1</v>
      </c>
      <c r="H107" s="81" t="s">
        <v>341</v>
      </c>
    </row>
    <row r="108" spans="1:8">
      <c r="A108" s="81" t="s">
        <v>345</v>
      </c>
      <c r="B108" s="81" t="s">
        <v>340</v>
      </c>
      <c r="C108" s="81">
        <v>0.54</v>
      </c>
      <c r="D108" s="81">
        <v>622</v>
      </c>
      <c r="E108" s="81">
        <v>0.42</v>
      </c>
      <c r="F108" s="81">
        <v>488.1</v>
      </c>
      <c r="G108" s="81">
        <v>1</v>
      </c>
      <c r="H108" s="81" t="s">
        <v>341</v>
      </c>
    </row>
    <row r="110" spans="1:8">
      <c r="A110" s="77"/>
      <c r="B110" s="81" t="s">
        <v>118</v>
      </c>
      <c r="C110" s="81" t="s">
        <v>428</v>
      </c>
      <c r="D110" s="81" t="s">
        <v>429</v>
      </c>
      <c r="E110" s="81" t="s">
        <v>430</v>
      </c>
      <c r="F110" s="81" t="s">
        <v>431</v>
      </c>
    </row>
    <row r="111" spans="1:8">
      <c r="A111" s="81" t="s">
        <v>432</v>
      </c>
      <c r="B111" s="81" t="s">
        <v>433</v>
      </c>
      <c r="C111" s="81" t="s">
        <v>434</v>
      </c>
      <c r="D111" s="81">
        <v>0</v>
      </c>
      <c r="E111" s="81">
        <v>0</v>
      </c>
      <c r="F111" s="81">
        <v>1</v>
      </c>
    </row>
    <row r="113" spans="1:8">
      <c r="A113" s="77"/>
      <c r="B113" s="81" t="s">
        <v>118</v>
      </c>
      <c r="C113" s="81" t="s">
        <v>435</v>
      </c>
      <c r="D113" s="81" t="s">
        <v>436</v>
      </c>
      <c r="E113" s="81" t="s">
        <v>437</v>
      </c>
      <c r="F113" s="81" t="s">
        <v>438</v>
      </c>
      <c r="G113" s="81" t="s">
        <v>439</v>
      </c>
    </row>
    <row r="114" spans="1:8">
      <c r="A114" s="81" t="s">
        <v>440</v>
      </c>
      <c r="B114" s="81" t="s">
        <v>441</v>
      </c>
      <c r="C114" s="81">
        <v>0.15</v>
      </c>
      <c r="D114" s="81">
        <v>845000</v>
      </c>
      <c r="E114" s="81">
        <v>0.8</v>
      </c>
      <c r="F114" s="81">
        <v>4.51</v>
      </c>
      <c r="G114" s="81">
        <v>0.57999999999999996</v>
      </c>
    </row>
    <row r="116" spans="1:8">
      <c r="A116" s="77"/>
      <c r="B116" s="81" t="s">
        <v>442</v>
      </c>
      <c r="C116" s="81" t="s">
        <v>443</v>
      </c>
      <c r="D116" s="81" t="s">
        <v>444</v>
      </c>
      <c r="E116" s="81" t="s">
        <v>445</v>
      </c>
      <c r="F116" s="81" t="s">
        <v>446</v>
      </c>
      <c r="G116" s="81" t="s">
        <v>447</v>
      </c>
      <c r="H116" s="81" t="s">
        <v>448</v>
      </c>
    </row>
    <row r="117" spans="1:8">
      <c r="A117" s="81" t="s">
        <v>449</v>
      </c>
      <c r="B117" s="81">
        <v>8354.6751999999997</v>
      </c>
      <c r="C117" s="81">
        <v>8.9413</v>
      </c>
      <c r="D117" s="81">
        <v>28.419499999999999</v>
      </c>
      <c r="E117" s="81">
        <v>0</v>
      </c>
      <c r="F117" s="81">
        <v>1E-4</v>
      </c>
      <c r="G117" s="81">
        <v>5699.4411</v>
      </c>
      <c r="H117" s="81">
        <v>3100.4238999999998</v>
      </c>
    </row>
    <row r="118" spans="1:8">
      <c r="A118" s="81" t="s">
        <v>450</v>
      </c>
      <c r="B118" s="81">
        <v>7267.5614999999998</v>
      </c>
      <c r="C118" s="81">
        <v>7.7961999999999998</v>
      </c>
      <c r="D118" s="81">
        <v>25.106100000000001</v>
      </c>
      <c r="E118" s="81">
        <v>0</v>
      </c>
      <c r="F118" s="81">
        <v>1E-4</v>
      </c>
      <c r="G118" s="81">
        <v>5035.0505999999996</v>
      </c>
      <c r="H118" s="81">
        <v>2699.8236000000002</v>
      </c>
    </row>
    <row r="119" spans="1:8">
      <c r="A119" s="81" t="s">
        <v>451</v>
      </c>
      <c r="B119" s="81">
        <v>6611.1454999999996</v>
      </c>
      <c r="C119" s="81">
        <v>7.3140999999999998</v>
      </c>
      <c r="D119" s="81">
        <v>27.482700000000001</v>
      </c>
      <c r="E119" s="81">
        <v>0</v>
      </c>
      <c r="F119" s="81">
        <v>1E-4</v>
      </c>
      <c r="G119" s="81">
        <v>5513.0725000000002</v>
      </c>
      <c r="H119" s="81">
        <v>2490.1327000000001</v>
      </c>
    </row>
    <row r="120" spans="1:8">
      <c r="A120" s="81" t="s">
        <v>452</v>
      </c>
      <c r="B120" s="81">
        <v>4409.0753999999997</v>
      </c>
      <c r="C120" s="81">
        <v>5.1074000000000002</v>
      </c>
      <c r="D120" s="81">
        <v>23.131</v>
      </c>
      <c r="E120" s="81">
        <v>0</v>
      </c>
      <c r="F120" s="81">
        <v>1E-4</v>
      </c>
      <c r="G120" s="81">
        <v>4641.3164999999999</v>
      </c>
      <c r="H120" s="81">
        <v>1696.0325</v>
      </c>
    </row>
    <row r="121" spans="1:8">
      <c r="A121" s="81" t="s">
        <v>288</v>
      </c>
      <c r="B121" s="81">
        <v>3395.5347999999999</v>
      </c>
      <c r="C121" s="81">
        <v>4.1638000000000002</v>
      </c>
      <c r="D121" s="81">
        <v>22.6342</v>
      </c>
      <c r="E121" s="81">
        <v>0</v>
      </c>
      <c r="F121" s="81">
        <v>1E-4</v>
      </c>
      <c r="G121" s="81">
        <v>4542.5847000000003</v>
      </c>
      <c r="H121" s="81">
        <v>1341.6126999999999</v>
      </c>
    </row>
    <row r="122" spans="1:8">
      <c r="A122" s="81" t="s">
        <v>453</v>
      </c>
      <c r="B122" s="81">
        <v>3249.3314</v>
      </c>
      <c r="C122" s="81">
        <v>4.0422000000000002</v>
      </c>
      <c r="D122" s="81">
        <v>22.8673</v>
      </c>
      <c r="E122" s="81">
        <v>0</v>
      </c>
      <c r="F122" s="81">
        <v>1E-4</v>
      </c>
      <c r="G122" s="81">
        <v>4589.5432000000001</v>
      </c>
      <c r="H122" s="81">
        <v>1292.7288000000001</v>
      </c>
    </row>
    <row r="123" spans="1:8">
      <c r="A123" s="81" t="s">
        <v>454</v>
      </c>
      <c r="B123" s="81">
        <v>3215.3132000000001</v>
      </c>
      <c r="C123" s="81">
        <v>4.0057999999999998</v>
      </c>
      <c r="D123" s="81">
        <v>22.751300000000001</v>
      </c>
      <c r="E123" s="81">
        <v>0</v>
      </c>
      <c r="F123" s="81">
        <v>1E-4</v>
      </c>
      <c r="G123" s="81">
        <v>4566.2843000000003</v>
      </c>
      <c r="H123" s="81">
        <v>1280.1027999999999</v>
      </c>
    </row>
    <row r="124" spans="1:8">
      <c r="A124" s="81" t="s">
        <v>455</v>
      </c>
      <c r="B124" s="81">
        <v>3451.6961000000001</v>
      </c>
      <c r="C124" s="81">
        <v>4.2874999999999996</v>
      </c>
      <c r="D124" s="81">
        <v>24.157499999999999</v>
      </c>
      <c r="E124" s="81">
        <v>0</v>
      </c>
      <c r="F124" s="81">
        <v>1E-4</v>
      </c>
      <c r="G124" s="81">
        <v>4848.47</v>
      </c>
      <c r="H124" s="81">
        <v>1372.2532000000001</v>
      </c>
    </row>
    <row r="125" spans="1:8">
      <c r="A125" s="81" t="s">
        <v>456</v>
      </c>
      <c r="B125" s="81">
        <v>3566.8371999999999</v>
      </c>
      <c r="C125" s="81">
        <v>4.3103999999999996</v>
      </c>
      <c r="D125" s="81">
        <v>22.45</v>
      </c>
      <c r="E125" s="81">
        <v>0</v>
      </c>
      <c r="F125" s="81">
        <v>1E-4</v>
      </c>
      <c r="G125" s="81">
        <v>4505.3966</v>
      </c>
      <c r="H125" s="81">
        <v>1399.5415</v>
      </c>
    </row>
    <row r="126" spans="1:8">
      <c r="A126" s="81" t="s">
        <v>457</v>
      </c>
      <c r="B126" s="81">
        <v>5186.0240999999996</v>
      </c>
      <c r="C126" s="81">
        <v>5.9417</v>
      </c>
      <c r="D126" s="81">
        <v>25.832599999999999</v>
      </c>
      <c r="E126" s="81">
        <v>0</v>
      </c>
      <c r="F126" s="81">
        <v>1E-4</v>
      </c>
      <c r="G126" s="81">
        <v>5183.1192000000001</v>
      </c>
      <c r="H126" s="81">
        <v>1984.7899</v>
      </c>
    </row>
    <row r="127" spans="1:8">
      <c r="A127" s="81" t="s">
        <v>458</v>
      </c>
      <c r="B127" s="81">
        <v>7175.7291999999998</v>
      </c>
      <c r="C127" s="81">
        <v>7.8224999999999998</v>
      </c>
      <c r="D127" s="81">
        <v>27.398800000000001</v>
      </c>
      <c r="E127" s="81">
        <v>0</v>
      </c>
      <c r="F127" s="81">
        <v>1E-4</v>
      </c>
      <c r="G127" s="81">
        <v>5495.6478999999999</v>
      </c>
      <c r="H127" s="81">
        <v>2684.9069</v>
      </c>
    </row>
    <row r="128" spans="1:8">
      <c r="A128" s="81" t="s">
        <v>459</v>
      </c>
      <c r="B128" s="81">
        <v>8047.6338999999998</v>
      </c>
      <c r="C128" s="81">
        <v>8.6659000000000006</v>
      </c>
      <c r="D128" s="81">
        <v>28.487200000000001</v>
      </c>
      <c r="E128" s="81">
        <v>0</v>
      </c>
      <c r="F128" s="81">
        <v>1E-4</v>
      </c>
      <c r="G128" s="81">
        <v>5713.3527000000004</v>
      </c>
      <c r="H128" s="81">
        <v>2994.6610000000001</v>
      </c>
    </row>
    <row r="129" spans="1:19">
      <c r="A129" s="81"/>
      <c r="B129" s="81"/>
      <c r="C129" s="81"/>
      <c r="D129" s="81"/>
      <c r="E129" s="81"/>
      <c r="F129" s="81"/>
      <c r="G129" s="81"/>
      <c r="H129" s="81"/>
    </row>
    <row r="130" spans="1:19">
      <c r="A130" s="81" t="s">
        <v>460</v>
      </c>
      <c r="B130" s="81">
        <v>63930.557699999998</v>
      </c>
      <c r="C130" s="81">
        <v>72.398799999999994</v>
      </c>
      <c r="D130" s="81">
        <v>300.71820000000002</v>
      </c>
      <c r="E130" s="81">
        <v>0</v>
      </c>
      <c r="F130" s="81">
        <v>1.1000000000000001E-3</v>
      </c>
      <c r="G130" s="81">
        <v>60333.279300000002</v>
      </c>
      <c r="H130" s="81">
        <v>24337.009399999999</v>
      </c>
    </row>
    <row r="131" spans="1:19">
      <c r="A131" s="81" t="s">
        <v>461</v>
      </c>
      <c r="B131" s="81">
        <v>3215.3132000000001</v>
      </c>
      <c r="C131" s="81">
        <v>4.0057999999999998</v>
      </c>
      <c r="D131" s="81">
        <v>22.45</v>
      </c>
      <c r="E131" s="81">
        <v>0</v>
      </c>
      <c r="F131" s="81">
        <v>1E-4</v>
      </c>
      <c r="G131" s="81">
        <v>4505.3966</v>
      </c>
      <c r="H131" s="81">
        <v>1280.1027999999999</v>
      </c>
    </row>
    <row r="132" spans="1:19">
      <c r="A132" s="81" t="s">
        <v>462</v>
      </c>
      <c r="B132" s="81">
        <v>8354.6751999999997</v>
      </c>
      <c r="C132" s="81">
        <v>8.9413</v>
      </c>
      <c r="D132" s="81">
        <v>28.487200000000001</v>
      </c>
      <c r="E132" s="81">
        <v>0</v>
      </c>
      <c r="F132" s="81">
        <v>1E-4</v>
      </c>
      <c r="G132" s="81">
        <v>5713.3527000000004</v>
      </c>
      <c r="H132" s="81">
        <v>3100.4238999999998</v>
      </c>
    </row>
    <row r="134" spans="1:19">
      <c r="A134" s="77"/>
      <c r="B134" s="81" t="s">
        <v>463</v>
      </c>
      <c r="C134" s="81" t="s">
        <v>464</v>
      </c>
      <c r="D134" s="81" t="s">
        <v>465</v>
      </c>
      <c r="E134" s="81" t="s">
        <v>466</v>
      </c>
      <c r="F134" s="81" t="s">
        <v>467</v>
      </c>
      <c r="G134" s="81" t="s">
        <v>468</v>
      </c>
      <c r="H134" s="81" t="s">
        <v>469</v>
      </c>
      <c r="I134" s="81" t="s">
        <v>470</v>
      </c>
      <c r="J134" s="81" t="s">
        <v>471</v>
      </c>
      <c r="K134" s="81" t="s">
        <v>472</v>
      </c>
      <c r="L134" s="81" t="s">
        <v>473</v>
      </c>
      <c r="M134" s="81" t="s">
        <v>474</v>
      </c>
      <c r="N134" s="81" t="s">
        <v>475</v>
      </c>
      <c r="O134" s="81" t="s">
        <v>476</v>
      </c>
      <c r="P134" s="81" t="s">
        <v>477</v>
      </c>
      <c r="Q134" s="81" t="s">
        <v>478</v>
      </c>
      <c r="R134" s="81" t="s">
        <v>479</v>
      </c>
      <c r="S134" s="81" t="s">
        <v>480</v>
      </c>
    </row>
    <row r="135" spans="1:19">
      <c r="A135" s="81" t="s">
        <v>449</v>
      </c>
      <c r="B135" s="82">
        <v>20082600000</v>
      </c>
      <c r="C135" s="81">
        <v>13054.324000000001</v>
      </c>
      <c r="D135" s="81" t="s">
        <v>610</v>
      </c>
      <c r="E135" s="81">
        <v>4950.0479999999998</v>
      </c>
      <c r="F135" s="81">
        <v>3712.5360000000001</v>
      </c>
      <c r="G135" s="81">
        <v>2877.6509999999998</v>
      </c>
      <c r="H135" s="81">
        <v>0</v>
      </c>
      <c r="I135" s="81">
        <v>0</v>
      </c>
      <c r="J135" s="81">
        <v>1514.0889999999999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1">
        <v>0</v>
      </c>
      <c r="S135" s="81">
        <v>0</v>
      </c>
    </row>
    <row r="136" spans="1:19">
      <c r="A136" s="81" t="s">
        <v>450</v>
      </c>
      <c r="B136" s="82">
        <v>17741500000</v>
      </c>
      <c r="C136" s="81">
        <v>13054.324000000001</v>
      </c>
      <c r="D136" s="81" t="s">
        <v>602</v>
      </c>
      <c r="E136" s="81">
        <v>4950.0479999999998</v>
      </c>
      <c r="F136" s="81">
        <v>3712.5360000000001</v>
      </c>
      <c r="G136" s="81">
        <v>2877.6509999999998</v>
      </c>
      <c r="H136" s="81">
        <v>0</v>
      </c>
      <c r="I136" s="81">
        <v>0</v>
      </c>
      <c r="J136" s="81">
        <v>1514.0889999999999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81">
        <v>0</v>
      </c>
      <c r="S136" s="81">
        <v>0</v>
      </c>
    </row>
    <row r="137" spans="1:19">
      <c r="A137" s="81" t="s">
        <v>451</v>
      </c>
      <c r="B137" s="82">
        <v>19425900000</v>
      </c>
      <c r="C137" s="81">
        <v>13054.324000000001</v>
      </c>
      <c r="D137" s="81" t="s">
        <v>625</v>
      </c>
      <c r="E137" s="81">
        <v>4950.0479999999998</v>
      </c>
      <c r="F137" s="81">
        <v>3712.5360000000001</v>
      </c>
      <c r="G137" s="81">
        <v>2877.6509999999998</v>
      </c>
      <c r="H137" s="81">
        <v>0</v>
      </c>
      <c r="I137" s="81">
        <v>0</v>
      </c>
      <c r="J137" s="81">
        <v>1514.0889999999999</v>
      </c>
      <c r="K137" s="81">
        <v>0</v>
      </c>
      <c r="L137" s="81">
        <v>0</v>
      </c>
      <c r="M137" s="81">
        <v>0</v>
      </c>
      <c r="N137" s="81">
        <v>0</v>
      </c>
      <c r="O137" s="81">
        <v>0</v>
      </c>
      <c r="P137" s="81">
        <v>0</v>
      </c>
      <c r="Q137" s="81">
        <v>0</v>
      </c>
      <c r="R137" s="81">
        <v>0</v>
      </c>
      <c r="S137" s="81">
        <v>0</v>
      </c>
    </row>
    <row r="138" spans="1:19">
      <c r="A138" s="81" t="s">
        <v>452</v>
      </c>
      <c r="B138" s="82">
        <v>16354200000</v>
      </c>
      <c r="C138" s="81">
        <v>11644.236999999999</v>
      </c>
      <c r="D138" s="81" t="s">
        <v>626</v>
      </c>
      <c r="E138" s="81">
        <v>4950.0479999999998</v>
      </c>
      <c r="F138" s="81">
        <v>3712.5360000000001</v>
      </c>
      <c r="G138" s="81">
        <v>2877.6509999999998</v>
      </c>
      <c r="H138" s="81">
        <v>0</v>
      </c>
      <c r="I138" s="81">
        <v>104.002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1">
        <v>0</v>
      </c>
      <c r="S138" s="81">
        <v>0</v>
      </c>
    </row>
    <row r="139" spans="1:19">
      <c r="A139" s="81" t="s">
        <v>288</v>
      </c>
      <c r="B139" s="82">
        <v>16006300000</v>
      </c>
      <c r="C139" s="81">
        <v>13096.184999999999</v>
      </c>
      <c r="D139" s="81" t="s">
        <v>627</v>
      </c>
      <c r="E139" s="81">
        <v>4950.0479999999998</v>
      </c>
      <c r="F139" s="81">
        <v>3712.5360000000001</v>
      </c>
      <c r="G139" s="81">
        <v>2877.6509999999998</v>
      </c>
      <c r="H139" s="81">
        <v>0</v>
      </c>
      <c r="I139" s="81">
        <v>1555.95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1">
        <v>0</v>
      </c>
      <c r="S139" s="81">
        <v>0</v>
      </c>
    </row>
    <row r="140" spans="1:19">
      <c r="A140" s="81" t="s">
        <v>453</v>
      </c>
      <c r="B140" s="82">
        <v>16171800000</v>
      </c>
      <c r="C140" s="81">
        <v>14839.118</v>
      </c>
      <c r="D140" s="81" t="s">
        <v>628</v>
      </c>
      <c r="E140" s="81">
        <v>4950.0479999999998</v>
      </c>
      <c r="F140" s="81">
        <v>3712.5360000000001</v>
      </c>
      <c r="G140" s="81">
        <v>2877.6509999999998</v>
      </c>
      <c r="H140" s="81">
        <v>0</v>
      </c>
      <c r="I140" s="81">
        <v>3298.8829999999998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v>0</v>
      </c>
    </row>
    <row r="141" spans="1:19">
      <c r="A141" s="81" t="s">
        <v>454</v>
      </c>
      <c r="B141" s="82">
        <v>16089800000</v>
      </c>
      <c r="C141" s="81">
        <v>14758.813</v>
      </c>
      <c r="D141" s="81" t="s">
        <v>516</v>
      </c>
      <c r="E141" s="81">
        <v>4950.0479999999998</v>
      </c>
      <c r="F141" s="81">
        <v>3712.5360000000001</v>
      </c>
      <c r="G141" s="81">
        <v>2877.6509999999998</v>
      </c>
      <c r="H141" s="81">
        <v>0</v>
      </c>
      <c r="I141" s="81">
        <v>3218.578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1">
        <v>0</v>
      </c>
      <c r="S141" s="81">
        <v>0</v>
      </c>
    </row>
    <row r="142" spans="1:19">
      <c r="A142" s="81" t="s">
        <v>455</v>
      </c>
      <c r="B142" s="82">
        <v>17084100000</v>
      </c>
      <c r="C142" s="81">
        <v>14473.01</v>
      </c>
      <c r="D142" s="81" t="s">
        <v>629</v>
      </c>
      <c r="E142" s="81">
        <v>4950.0479999999998</v>
      </c>
      <c r="F142" s="81">
        <v>3712.5360000000001</v>
      </c>
      <c r="G142" s="81">
        <v>2877.6509999999998</v>
      </c>
      <c r="H142" s="81">
        <v>0</v>
      </c>
      <c r="I142" s="81">
        <v>2932.7739999999999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</row>
    <row r="143" spans="1:19">
      <c r="A143" s="81" t="s">
        <v>456</v>
      </c>
      <c r="B143" s="82">
        <v>15875300000</v>
      </c>
      <c r="C143" s="81">
        <v>11853.723</v>
      </c>
      <c r="D143" s="81" t="s">
        <v>630</v>
      </c>
      <c r="E143" s="81">
        <v>4950.0479999999998</v>
      </c>
      <c r="F143" s="81">
        <v>3712.5360000000001</v>
      </c>
      <c r="G143" s="81">
        <v>2877.6509999999998</v>
      </c>
      <c r="H143" s="81">
        <v>0</v>
      </c>
      <c r="I143" s="81">
        <v>313.488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1">
        <v>0</v>
      </c>
      <c r="S143" s="81">
        <v>0</v>
      </c>
    </row>
    <row r="144" spans="1:19">
      <c r="A144" s="81" t="s">
        <v>457</v>
      </c>
      <c r="B144" s="82">
        <v>18263300000</v>
      </c>
      <c r="C144" s="81">
        <v>13054.324000000001</v>
      </c>
      <c r="D144" s="81" t="s">
        <v>631</v>
      </c>
      <c r="E144" s="81">
        <v>4950.0479999999998</v>
      </c>
      <c r="F144" s="81">
        <v>3712.5360000000001</v>
      </c>
      <c r="G144" s="81">
        <v>2877.6509999999998</v>
      </c>
      <c r="H144" s="81">
        <v>0</v>
      </c>
      <c r="I144" s="81">
        <v>0</v>
      </c>
      <c r="J144" s="81">
        <v>1514.0889999999999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1">
        <v>0</v>
      </c>
      <c r="S144" s="81">
        <v>0</v>
      </c>
    </row>
    <row r="145" spans="1:19">
      <c r="A145" s="81" t="s">
        <v>458</v>
      </c>
      <c r="B145" s="82">
        <v>19364500000</v>
      </c>
      <c r="C145" s="81">
        <v>13054.324000000001</v>
      </c>
      <c r="D145" s="81" t="s">
        <v>632</v>
      </c>
      <c r="E145" s="81">
        <v>4950.0479999999998</v>
      </c>
      <c r="F145" s="81">
        <v>3712.5360000000001</v>
      </c>
      <c r="G145" s="81">
        <v>2877.6509999999998</v>
      </c>
      <c r="H145" s="81">
        <v>0</v>
      </c>
      <c r="I145" s="81">
        <v>0</v>
      </c>
      <c r="J145" s="81">
        <v>1514.0889999999999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</row>
    <row r="146" spans="1:19">
      <c r="A146" s="81" t="s">
        <v>459</v>
      </c>
      <c r="B146" s="82">
        <v>20131600000</v>
      </c>
      <c r="C146" s="81">
        <v>13054.324000000001</v>
      </c>
      <c r="D146" s="81" t="s">
        <v>633</v>
      </c>
      <c r="E146" s="81">
        <v>4950.0479999999998</v>
      </c>
      <c r="F146" s="81">
        <v>3712.5360000000001</v>
      </c>
      <c r="G146" s="81">
        <v>2877.6509999999998</v>
      </c>
      <c r="H146" s="81">
        <v>0</v>
      </c>
      <c r="I146" s="81">
        <v>0</v>
      </c>
      <c r="J146" s="81">
        <v>1514.0889999999999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1">
        <v>0</v>
      </c>
      <c r="S146" s="81">
        <v>0</v>
      </c>
    </row>
    <row r="147" spans="1:19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</row>
    <row r="148" spans="1:19">
      <c r="A148" s="81" t="s">
        <v>460</v>
      </c>
      <c r="B148" s="82">
        <v>212591000000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81">
        <v>0</v>
      </c>
      <c r="S148" s="81">
        <v>0</v>
      </c>
    </row>
    <row r="149" spans="1:19">
      <c r="A149" s="81" t="s">
        <v>461</v>
      </c>
      <c r="B149" s="82">
        <v>15875300000</v>
      </c>
      <c r="C149" s="81">
        <v>11644.236999999999</v>
      </c>
      <c r="D149" s="81"/>
      <c r="E149" s="81">
        <v>4950.0479999999998</v>
      </c>
      <c r="F149" s="81">
        <v>3712.5360000000001</v>
      </c>
      <c r="G149" s="81">
        <v>2877.6509999999998</v>
      </c>
      <c r="H149" s="81">
        <v>0</v>
      </c>
      <c r="I149" s="81">
        <v>0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81">
        <v>0</v>
      </c>
      <c r="S149" s="81">
        <v>0</v>
      </c>
    </row>
    <row r="150" spans="1:19">
      <c r="A150" s="81" t="s">
        <v>462</v>
      </c>
      <c r="B150" s="82">
        <v>20131600000</v>
      </c>
      <c r="C150" s="81">
        <v>14839.118</v>
      </c>
      <c r="D150" s="81"/>
      <c r="E150" s="81">
        <v>4950.0479999999998</v>
      </c>
      <c r="F150" s="81">
        <v>3712.5360000000001</v>
      </c>
      <c r="G150" s="81">
        <v>2877.6509999999998</v>
      </c>
      <c r="H150" s="81">
        <v>0</v>
      </c>
      <c r="I150" s="81">
        <v>3298.8829999999998</v>
      </c>
      <c r="J150" s="81">
        <v>1514.0889999999999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1">
        <v>0</v>
      </c>
      <c r="S150" s="81">
        <v>0</v>
      </c>
    </row>
    <row r="152" spans="1:19">
      <c r="A152" s="77"/>
      <c r="B152" s="81" t="s">
        <v>493</v>
      </c>
      <c r="C152" s="81" t="s">
        <v>494</v>
      </c>
      <c r="D152" s="81" t="s">
        <v>495</v>
      </c>
      <c r="E152" s="81" t="s">
        <v>251</v>
      </c>
    </row>
    <row r="153" spans="1:19">
      <c r="A153" s="81" t="s">
        <v>496</v>
      </c>
      <c r="B153" s="81">
        <v>5928.13</v>
      </c>
      <c r="C153" s="81">
        <v>1759.49</v>
      </c>
      <c r="D153" s="81">
        <v>0</v>
      </c>
      <c r="E153" s="81">
        <v>7687.61</v>
      </c>
    </row>
    <row r="154" spans="1:19">
      <c r="A154" s="81" t="s">
        <v>497</v>
      </c>
      <c r="B154" s="81">
        <v>11.6</v>
      </c>
      <c r="C154" s="81">
        <v>3.44</v>
      </c>
      <c r="D154" s="81">
        <v>0</v>
      </c>
      <c r="E154" s="81">
        <v>15.04</v>
      </c>
    </row>
    <row r="155" spans="1:19">
      <c r="A155" s="81" t="s">
        <v>498</v>
      </c>
      <c r="B155" s="81">
        <v>11.6</v>
      </c>
      <c r="C155" s="81">
        <v>3.44</v>
      </c>
      <c r="D155" s="81">
        <v>0</v>
      </c>
      <c r="E155" s="81">
        <v>15.04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3" sqref="A3:S8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95</v>
      </c>
      <c r="D2" s="13" t="s">
        <v>215</v>
      </c>
      <c r="E2" s="13" t="s">
        <v>216</v>
      </c>
      <c r="F2" s="12" t="s">
        <v>214</v>
      </c>
      <c r="G2" s="12" t="s">
        <v>217</v>
      </c>
      <c r="H2" s="12" t="s">
        <v>218</v>
      </c>
      <c r="I2" s="14" t="s">
        <v>219</v>
      </c>
      <c r="J2" s="14" t="s">
        <v>6</v>
      </c>
      <c r="K2" s="14" t="s">
        <v>220</v>
      </c>
      <c r="L2" s="14" t="s">
        <v>221</v>
      </c>
      <c r="M2" s="14" t="s">
        <v>222</v>
      </c>
      <c r="N2" s="42" t="s">
        <v>213</v>
      </c>
      <c r="O2" s="14" t="s">
        <v>212</v>
      </c>
      <c r="P2" s="14" t="s">
        <v>223</v>
      </c>
      <c r="Q2" s="14" t="s">
        <v>211</v>
      </c>
      <c r="R2" s="14" t="s">
        <v>210</v>
      </c>
      <c r="S2" s="14" t="s">
        <v>57</v>
      </c>
    </row>
    <row r="3" spans="1:19">
      <c r="A3" s="41" t="s">
        <v>232</v>
      </c>
      <c r="B3" s="2" t="s">
        <v>3</v>
      </c>
      <c r="C3" s="2">
        <v>1</v>
      </c>
      <c r="D3" s="3">
        <v>149.66</v>
      </c>
      <c r="E3" s="3">
        <v>456.46</v>
      </c>
      <c r="F3" s="4">
        <v>3.0499799545636774</v>
      </c>
      <c r="G3" s="4">
        <v>0</v>
      </c>
      <c r="H3" s="4">
        <v>0</v>
      </c>
      <c r="I3" s="4">
        <v>18.580625981289312</v>
      </c>
      <c r="J3" s="4">
        <v>8.0546263699999994</v>
      </c>
      <c r="K3" s="4">
        <v>10.76</v>
      </c>
      <c r="L3" s="4">
        <v>8.07</v>
      </c>
      <c r="M3" s="4">
        <v>0</v>
      </c>
      <c r="N3" s="5">
        <v>11.356200000000001</v>
      </c>
      <c r="O3" s="4">
        <v>10</v>
      </c>
      <c r="P3" s="4">
        <v>0</v>
      </c>
      <c r="Q3" s="4">
        <v>80.546263699999997</v>
      </c>
      <c r="R3" s="4">
        <v>0</v>
      </c>
      <c r="S3" s="4">
        <v>0</v>
      </c>
    </row>
    <row r="4" spans="1:19">
      <c r="A4" s="41" t="s">
        <v>233</v>
      </c>
      <c r="B4" s="2" t="s">
        <v>3</v>
      </c>
      <c r="C4" s="2">
        <v>1</v>
      </c>
      <c r="D4" s="3">
        <v>113.45</v>
      </c>
      <c r="E4" s="3">
        <v>346.02</v>
      </c>
      <c r="F4" s="4">
        <v>3.0499779638607314</v>
      </c>
      <c r="G4" s="4">
        <v>84.45</v>
      </c>
      <c r="H4" s="4">
        <v>20.64</v>
      </c>
      <c r="I4" s="4">
        <v>18.580625981289309</v>
      </c>
      <c r="J4" s="4">
        <v>6.1058222750000004</v>
      </c>
      <c r="K4" s="4">
        <v>10.76</v>
      </c>
      <c r="L4" s="4">
        <v>8.07</v>
      </c>
      <c r="M4" s="4">
        <v>0</v>
      </c>
      <c r="N4" s="5">
        <v>0</v>
      </c>
      <c r="O4" s="4">
        <v>10</v>
      </c>
      <c r="P4" s="4">
        <v>0</v>
      </c>
      <c r="Q4" s="4">
        <v>61.058222750000006</v>
      </c>
      <c r="R4" s="4">
        <v>0</v>
      </c>
      <c r="S4" s="4">
        <v>0.62247180037317085</v>
      </c>
    </row>
    <row r="5" spans="1:19">
      <c r="A5" s="41" t="s">
        <v>234</v>
      </c>
      <c r="B5" s="2" t="s">
        <v>3</v>
      </c>
      <c r="C5" s="2">
        <v>1</v>
      </c>
      <c r="D5" s="3">
        <v>67.3</v>
      </c>
      <c r="E5" s="3">
        <v>205.26</v>
      </c>
      <c r="F5" s="4">
        <v>3.0499257057949478</v>
      </c>
      <c r="G5" s="4">
        <v>56.3</v>
      </c>
      <c r="H5" s="4">
        <v>11.16</v>
      </c>
      <c r="I5" s="4">
        <v>18.580625981289309</v>
      </c>
      <c r="J5" s="4">
        <v>3.6220523499999997</v>
      </c>
      <c r="K5" s="4">
        <v>10.76</v>
      </c>
      <c r="L5" s="4">
        <v>8.07</v>
      </c>
      <c r="M5" s="4">
        <v>0</v>
      </c>
      <c r="N5" s="5">
        <v>0</v>
      </c>
      <c r="O5" s="4">
        <v>10</v>
      </c>
      <c r="P5" s="4">
        <v>0</v>
      </c>
      <c r="Q5" s="4">
        <v>36.220523499999999</v>
      </c>
      <c r="R5" s="4">
        <v>0</v>
      </c>
      <c r="S5" s="4">
        <v>0.65537405861785747</v>
      </c>
    </row>
    <row r="6" spans="1:19">
      <c r="A6" s="41" t="s">
        <v>235</v>
      </c>
      <c r="B6" s="2" t="s">
        <v>3</v>
      </c>
      <c r="C6" s="2">
        <v>1</v>
      </c>
      <c r="D6" s="3">
        <v>113.45</v>
      </c>
      <c r="E6" s="3">
        <v>346.02</v>
      </c>
      <c r="F6" s="4">
        <v>3.0499779638607314</v>
      </c>
      <c r="G6" s="4">
        <v>84.45</v>
      </c>
      <c r="H6" s="4">
        <v>16.73</v>
      </c>
      <c r="I6" s="4">
        <v>18.580625981289309</v>
      </c>
      <c r="J6" s="4">
        <v>6.1058222750000004</v>
      </c>
      <c r="K6" s="4">
        <v>10.76</v>
      </c>
      <c r="L6" s="4">
        <v>8.07</v>
      </c>
      <c r="M6" s="4">
        <v>0</v>
      </c>
      <c r="N6" s="5">
        <v>0</v>
      </c>
      <c r="O6" s="4">
        <v>10</v>
      </c>
      <c r="P6" s="4">
        <v>0</v>
      </c>
      <c r="Q6" s="4">
        <v>61.058222750000006</v>
      </c>
      <c r="R6" s="4">
        <v>0</v>
      </c>
      <c r="S6" s="4">
        <v>0.62247180037317085</v>
      </c>
    </row>
    <row r="7" spans="1:19">
      <c r="A7" s="41" t="s">
        <v>236</v>
      </c>
      <c r="B7" s="2" t="s">
        <v>3</v>
      </c>
      <c r="C7" s="2">
        <v>1</v>
      </c>
      <c r="D7" s="3">
        <v>67.3</v>
      </c>
      <c r="E7" s="3">
        <v>205.26</v>
      </c>
      <c r="F7" s="4">
        <v>3.0499257057949478</v>
      </c>
      <c r="G7" s="4">
        <v>56.3</v>
      </c>
      <c r="H7" s="4">
        <v>11.16</v>
      </c>
      <c r="I7" s="4">
        <v>18.580625981289309</v>
      </c>
      <c r="J7" s="4">
        <v>3.6220523499999997</v>
      </c>
      <c r="K7" s="4">
        <v>10.76</v>
      </c>
      <c r="L7" s="4">
        <v>8.07</v>
      </c>
      <c r="M7" s="4">
        <v>0</v>
      </c>
      <c r="N7" s="5">
        <v>0</v>
      </c>
      <c r="O7" s="4">
        <v>10</v>
      </c>
      <c r="P7" s="4">
        <v>0</v>
      </c>
      <c r="Q7" s="4">
        <v>36.220523499999999</v>
      </c>
      <c r="R7" s="4">
        <v>0</v>
      </c>
      <c r="S7" s="4">
        <v>0.65537405861785747</v>
      </c>
    </row>
    <row r="8" spans="1:19">
      <c r="A8" s="41" t="s">
        <v>237</v>
      </c>
      <c r="B8" s="2" t="s">
        <v>67</v>
      </c>
      <c r="C8" s="2">
        <v>1</v>
      </c>
      <c r="D8" s="3">
        <v>567.98</v>
      </c>
      <c r="E8" s="3">
        <v>720.19</v>
      </c>
      <c r="F8" s="4">
        <v>1.2679847881967676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5">
        <v>0</v>
      </c>
      <c r="O8" s="4">
        <v>0</v>
      </c>
      <c r="P8" s="4">
        <v>0</v>
      </c>
      <c r="Q8" s="4">
        <v>0</v>
      </c>
      <c r="R8" s="4">
        <v>0</v>
      </c>
      <c r="S8" s="4">
        <v>1</v>
      </c>
    </row>
    <row r="9" spans="1:19">
      <c r="A9" s="25" t="s">
        <v>164</v>
      </c>
      <c r="B9" s="26"/>
      <c r="C9" s="26"/>
      <c r="D9" s="31">
        <f>SUMIF($B3:$B8,"yes",D3:D8)</f>
        <v>511.16</v>
      </c>
      <c r="E9" s="31">
        <f>SUMIF($B3:$B8,"yes",E3:E8)</f>
        <v>1559.02</v>
      </c>
      <c r="F9" s="26"/>
      <c r="G9" s="43">
        <f>SUMIF($B3:$B8,"yes",G3:G8)</f>
        <v>281.5</v>
      </c>
      <c r="H9" s="31">
        <f>SUMIF($B3:$B8,"yes",H3:H8)</f>
        <v>59.69</v>
      </c>
      <c r="I9" s="26"/>
      <c r="J9" s="31">
        <f>SUMIF($B3:$B8,"yes",J3:J8)</f>
        <v>27.510375620000001</v>
      </c>
    </row>
    <row r="10" spans="1:19">
      <c r="D10" s="40"/>
    </row>
    <row r="11" spans="1:19">
      <c r="A11" s="25" t="s">
        <v>156</v>
      </c>
      <c r="I11" s="1">
        <v>1</v>
      </c>
      <c r="K11" s="1">
        <v>2</v>
      </c>
      <c r="L11" s="1">
        <v>4</v>
      </c>
      <c r="M11" s="1">
        <v>4</v>
      </c>
      <c r="N11" s="1">
        <v>4</v>
      </c>
      <c r="O11" s="1">
        <v>3</v>
      </c>
      <c r="P11" s="1">
        <v>3</v>
      </c>
      <c r="Q11" s="1">
        <v>3</v>
      </c>
      <c r="R11" s="1">
        <v>4</v>
      </c>
      <c r="S11" s="1">
        <v>4</v>
      </c>
    </row>
    <row r="12" spans="1:19">
      <c r="D12" s="40"/>
    </row>
    <row r="13" spans="1:19">
      <c r="A13" s="25" t="s">
        <v>160</v>
      </c>
    </row>
    <row r="14" spans="1:19">
      <c r="A14" s="27" t="s">
        <v>165</v>
      </c>
    </row>
    <row r="15" spans="1:19">
      <c r="A15" s="27" t="s">
        <v>166</v>
      </c>
    </row>
    <row r="16" spans="1:19">
      <c r="A16" s="27" t="s">
        <v>195</v>
      </c>
    </row>
    <row r="17" spans="1:1">
      <c r="A17" s="27" t="s">
        <v>196</v>
      </c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3"/>
  <dimension ref="A2:P2"/>
  <sheetViews>
    <sheetView topLeftCell="A5" workbookViewId="0">
      <selection activeCell="O34" sqref="O34"/>
    </sheetView>
  </sheetViews>
  <sheetFormatPr defaultRowHeight="10.5"/>
  <sheetData>
    <row r="2" spans="1:16" ht="15.75">
      <c r="A2" s="84" t="s">
        <v>241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83"/>
  <sheetViews>
    <sheetView workbookViewId="0">
      <pane ySplit="1" topLeftCell="A22" activePane="bottomLeft" state="frozen"/>
      <selection pane="bottomLeft" activeCell="A2" sqref="A2:AE82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75</v>
      </c>
      <c r="B1" s="28" t="s">
        <v>118</v>
      </c>
      <c r="C1" s="28" t="s">
        <v>119</v>
      </c>
      <c r="D1" s="28" t="s">
        <v>120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161</v>
      </c>
      <c r="AD1" s="29" t="s">
        <v>162</v>
      </c>
      <c r="AE1" s="29" t="s">
        <v>163</v>
      </c>
    </row>
    <row r="2" spans="1:31">
      <c r="A2" s="37" t="s">
        <v>96</v>
      </c>
      <c r="B2" s="37" t="s">
        <v>121</v>
      </c>
      <c r="C2" s="37" t="s">
        <v>122</v>
      </c>
      <c r="D2" s="37" t="s">
        <v>143</v>
      </c>
      <c r="E2" s="37">
        <v>0.05</v>
      </c>
      <c r="F2" s="37">
        <v>0.05</v>
      </c>
      <c r="G2" s="37">
        <v>0.05</v>
      </c>
      <c r="H2" s="37">
        <v>0.05</v>
      </c>
      <c r="I2" s="37">
        <v>0.05</v>
      </c>
      <c r="J2" s="37">
        <v>0.1</v>
      </c>
      <c r="K2" s="37">
        <v>0.1</v>
      </c>
      <c r="L2" s="37">
        <v>0.3</v>
      </c>
      <c r="M2" s="37">
        <v>0.9</v>
      </c>
      <c r="N2" s="37">
        <v>0.9</v>
      </c>
      <c r="O2" s="37">
        <v>0.9</v>
      </c>
      <c r="P2" s="37">
        <v>0.9</v>
      </c>
      <c r="Q2" s="37">
        <v>0.9</v>
      </c>
      <c r="R2" s="37">
        <v>0.9</v>
      </c>
      <c r="S2" s="37">
        <v>0.9</v>
      </c>
      <c r="T2" s="37">
        <v>0.9</v>
      </c>
      <c r="U2" s="37">
        <v>0.9</v>
      </c>
      <c r="V2" s="37">
        <v>0.5</v>
      </c>
      <c r="W2" s="37">
        <v>0.3</v>
      </c>
      <c r="X2" s="37">
        <v>0.3</v>
      </c>
      <c r="Y2" s="37">
        <v>0.2</v>
      </c>
      <c r="Z2" s="37">
        <v>0.2</v>
      </c>
      <c r="AA2" s="37">
        <v>0.1</v>
      </c>
      <c r="AB2" s="37">
        <v>0.05</v>
      </c>
      <c r="AC2" s="37">
        <v>10.5</v>
      </c>
      <c r="AD2" s="37">
        <v>56.5</v>
      </c>
      <c r="AE2" s="37">
        <v>2946.07</v>
      </c>
    </row>
    <row r="3" spans="1:31">
      <c r="A3" s="37"/>
      <c r="B3" s="37"/>
      <c r="C3" s="37"/>
      <c r="D3" s="37" t="s">
        <v>141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37">
        <v>1</v>
      </c>
      <c r="W3" s="37">
        <v>1</v>
      </c>
      <c r="X3" s="37">
        <v>1</v>
      </c>
      <c r="Y3" s="37">
        <v>1</v>
      </c>
      <c r="Z3" s="37">
        <v>1</v>
      </c>
      <c r="AA3" s="37">
        <v>1</v>
      </c>
      <c r="AB3" s="37">
        <v>1</v>
      </c>
      <c r="AC3" s="37">
        <v>24</v>
      </c>
      <c r="AD3" s="37"/>
      <c r="AE3" s="37"/>
    </row>
    <row r="4" spans="1:31">
      <c r="A4" s="37"/>
      <c r="B4" s="37"/>
      <c r="C4" s="37"/>
      <c r="D4" s="37" t="s">
        <v>150</v>
      </c>
      <c r="E4" s="37">
        <v>0.05</v>
      </c>
      <c r="F4" s="37">
        <v>0.05</v>
      </c>
      <c r="G4" s="37">
        <v>0.05</v>
      </c>
      <c r="H4" s="37">
        <v>0.05</v>
      </c>
      <c r="I4" s="37">
        <v>0.05</v>
      </c>
      <c r="J4" s="37">
        <v>0.05</v>
      </c>
      <c r="K4" s="37">
        <v>0.1</v>
      </c>
      <c r="L4" s="37">
        <v>0.1</v>
      </c>
      <c r="M4" s="37">
        <v>0.3</v>
      </c>
      <c r="N4" s="37">
        <v>0.3</v>
      </c>
      <c r="O4" s="37">
        <v>0.3</v>
      </c>
      <c r="P4" s="37">
        <v>0.3</v>
      </c>
      <c r="Q4" s="37">
        <v>0.15</v>
      </c>
      <c r="R4" s="37">
        <v>0.15</v>
      </c>
      <c r="S4" s="37">
        <v>0.15</v>
      </c>
      <c r="T4" s="37">
        <v>0.15</v>
      </c>
      <c r="U4" s="37">
        <v>0.15</v>
      </c>
      <c r="V4" s="37">
        <v>0.05</v>
      </c>
      <c r="W4" s="37">
        <v>0.05</v>
      </c>
      <c r="X4" s="37">
        <v>0.05</v>
      </c>
      <c r="Y4" s="37">
        <v>0.05</v>
      </c>
      <c r="Z4" s="37">
        <v>0.05</v>
      </c>
      <c r="AA4" s="37">
        <v>0.05</v>
      </c>
      <c r="AB4" s="37">
        <v>0.05</v>
      </c>
      <c r="AC4" s="37">
        <v>2.8</v>
      </c>
      <c r="AD4" s="37"/>
      <c r="AE4" s="37"/>
    </row>
    <row r="5" spans="1:31">
      <c r="A5" s="37"/>
      <c r="B5" s="37"/>
      <c r="C5" s="37"/>
      <c r="D5" s="37" t="s">
        <v>142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/>
      <c r="AE5" s="37"/>
    </row>
    <row r="6" spans="1:31">
      <c r="A6" s="37"/>
      <c r="B6" s="37"/>
      <c r="C6" s="37"/>
      <c r="D6" s="37" t="s">
        <v>148</v>
      </c>
      <c r="E6" s="37">
        <v>0.05</v>
      </c>
      <c r="F6" s="37">
        <v>0.05</v>
      </c>
      <c r="G6" s="37">
        <v>0.05</v>
      </c>
      <c r="H6" s="37">
        <v>0.05</v>
      </c>
      <c r="I6" s="37">
        <v>0.05</v>
      </c>
      <c r="J6" s="37">
        <v>0.05</v>
      </c>
      <c r="K6" s="37">
        <v>0.05</v>
      </c>
      <c r="L6" s="37">
        <v>0.05</v>
      </c>
      <c r="M6" s="37">
        <v>0.05</v>
      </c>
      <c r="N6" s="37">
        <v>0.05</v>
      </c>
      <c r="O6" s="37">
        <v>0.05</v>
      </c>
      <c r="P6" s="37">
        <v>0.05</v>
      </c>
      <c r="Q6" s="37">
        <v>0.05</v>
      </c>
      <c r="R6" s="37">
        <v>0.05</v>
      </c>
      <c r="S6" s="37">
        <v>0.05</v>
      </c>
      <c r="T6" s="37">
        <v>0.05</v>
      </c>
      <c r="U6" s="37">
        <v>0.05</v>
      </c>
      <c r="V6" s="37">
        <v>0.05</v>
      </c>
      <c r="W6" s="37">
        <v>0.05</v>
      </c>
      <c r="X6" s="37">
        <v>0.05</v>
      </c>
      <c r="Y6" s="37">
        <v>0.05</v>
      </c>
      <c r="Z6" s="37">
        <v>0.05</v>
      </c>
      <c r="AA6" s="37">
        <v>0.05</v>
      </c>
      <c r="AB6" s="37">
        <v>0.05</v>
      </c>
      <c r="AC6" s="37">
        <v>1.2</v>
      </c>
      <c r="AD6" s="37"/>
      <c r="AE6" s="37"/>
    </row>
    <row r="7" spans="1:31">
      <c r="A7" s="37" t="s">
        <v>98</v>
      </c>
      <c r="B7" s="37" t="s">
        <v>121</v>
      </c>
      <c r="C7" s="37" t="s">
        <v>122</v>
      </c>
      <c r="D7" s="37" t="s">
        <v>143</v>
      </c>
      <c r="E7" s="37">
        <v>0.4</v>
      </c>
      <c r="F7" s="37">
        <v>0.4</v>
      </c>
      <c r="G7" s="37">
        <v>0.4</v>
      </c>
      <c r="H7" s="37">
        <v>0.4</v>
      </c>
      <c r="I7" s="37">
        <v>0.4</v>
      </c>
      <c r="J7" s="37">
        <v>0.4</v>
      </c>
      <c r="K7" s="37">
        <v>0.4</v>
      </c>
      <c r="L7" s="37">
        <v>0.4</v>
      </c>
      <c r="M7" s="37">
        <v>0.9</v>
      </c>
      <c r="N7" s="37">
        <v>0.9</v>
      </c>
      <c r="O7" s="37">
        <v>0.9</v>
      </c>
      <c r="P7" s="37">
        <v>0.9</v>
      </c>
      <c r="Q7" s="37">
        <v>0.8</v>
      </c>
      <c r="R7" s="37">
        <v>0.9</v>
      </c>
      <c r="S7" s="37">
        <v>0.9</v>
      </c>
      <c r="T7" s="37">
        <v>0.9</v>
      </c>
      <c r="U7" s="37">
        <v>0.9</v>
      </c>
      <c r="V7" s="37">
        <v>0.5</v>
      </c>
      <c r="W7" s="37">
        <v>0.4</v>
      </c>
      <c r="X7" s="37">
        <v>0.4</v>
      </c>
      <c r="Y7" s="37">
        <v>0.4</v>
      </c>
      <c r="Z7" s="37">
        <v>0.4</v>
      </c>
      <c r="AA7" s="37">
        <v>0.4</v>
      </c>
      <c r="AB7" s="37">
        <v>0.4</v>
      </c>
      <c r="AC7" s="37">
        <v>14.1</v>
      </c>
      <c r="AD7" s="37">
        <v>86.15</v>
      </c>
      <c r="AE7" s="37">
        <v>4492.1099999999997</v>
      </c>
    </row>
    <row r="8" spans="1:31">
      <c r="A8" s="37"/>
      <c r="B8" s="37"/>
      <c r="C8" s="37"/>
      <c r="D8" s="37" t="s">
        <v>141</v>
      </c>
      <c r="E8" s="37">
        <v>1</v>
      </c>
      <c r="F8" s="37">
        <v>1</v>
      </c>
      <c r="G8" s="37">
        <v>1</v>
      </c>
      <c r="H8" s="37">
        <v>1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37">
        <v>1</v>
      </c>
      <c r="W8" s="37">
        <v>1</v>
      </c>
      <c r="X8" s="37">
        <v>1</v>
      </c>
      <c r="Y8" s="37">
        <v>1</v>
      </c>
      <c r="Z8" s="37">
        <v>1</v>
      </c>
      <c r="AA8" s="37">
        <v>1</v>
      </c>
      <c r="AB8" s="37">
        <v>1</v>
      </c>
      <c r="AC8" s="37">
        <v>24</v>
      </c>
      <c r="AD8" s="37"/>
      <c r="AE8" s="37"/>
    </row>
    <row r="9" spans="1:31">
      <c r="A9" s="37"/>
      <c r="B9" s="37"/>
      <c r="C9" s="37"/>
      <c r="D9" s="37" t="s">
        <v>150</v>
      </c>
      <c r="E9" s="37">
        <v>0.3</v>
      </c>
      <c r="F9" s="37">
        <v>0.3</v>
      </c>
      <c r="G9" s="37">
        <v>0.3</v>
      </c>
      <c r="H9" s="37">
        <v>0.3</v>
      </c>
      <c r="I9" s="37">
        <v>0.3</v>
      </c>
      <c r="J9" s="37">
        <v>0.3</v>
      </c>
      <c r="K9" s="37">
        <v>0.4</v>
      </c>
      <c r="L9" s="37">
        <v>0.4</v>
      </c>
      <c r="M9" s="37">
        <v>0.5</v>
      </c>
      <c r="N9" s="37">
        <v>0.5</v>
      </c>
      <c r="O9" s="37">
        <v>0.5</v>
      </c>
      <c r="P9" s="37">
        <v>0.5</v>
      </c>
      <c r="Q9" s="37">
        <v>0.35</v>
      </c>
      <c r="R9" s="37">
        <v>0.35</v>
      </c>
      <c r="S9" s="37">
        <v>0.35</v>
      </c>
      <c r="T9" s="37">
        <v>0.35</v>
      </c>
      <c r="U9" s="37">
        <v>0.35</v>
      </c>
      <c r="V9" s="37">
        <v>0.3</v>
      </c>
      <c r="W9" s="37">
        <v>0.3</v>
      </c>
      <c r="X9" s="37">
        <v>0.3</v>
      </c>
      <c r="Y9" s="37">
        <v>0.3</v>
      </c>
      <c r="Z9" s="37">
        <v>0.3</v>
      </c>
      <c r="AA9" s="37">
        <v>0.3</v>
      </c>
      <c r="AB9" s="37">
        <v>0.3</v>
      </c>
      <c r="AC9" s="37">
        <v>8.4499999999999993</v>
      </c>
      <c r="AD9" s="37"/>
      <c r="AE9" s="37"/>
    </row>
    <row r="10" spans="1:31">
      <c r="A10" s="37"/>
      <c r="B10" s="37"/>
      <c r="C10" s="37"/>
      <c r="D10" s="37" t="s">
        <v>142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/>
      <c r="AE10" s="37"/>
    </row>
    <row r="11" spans="1:31">
      <c r="A11" s="37"/>
      <c r="B11" s="37"/>
      <c r="C11" s="37"/>
      <c r="D11" s="37" t="s">
        <v>148</v>
      </c>
      <c r="E11" s="37">
        <v>0.3</v>
      </c>
      <c r="F11" s="37">
        <v>0.3</v>
      </c>
      <c r="G11" s="37">
        <v>0.3</v>
      </c>
      <c r="H11" s="37">
        <v>0.3</v>
      </c>
      <c r="I11" s="37">
        <v>0.3</v>
      </c>
      <c r="J11" s="37">
        <v>0.3</v>
      </c>
      <c r="K11" s="37">
        <v>0.3</v>
      </c>
      <c r="L11" s="37">
        <v>0.3</v>
      </c>
      <c r="M11" s="37">
        <v>0.3</v>
      </c>
      <c r="N11" s="37">
        <v>0.3</v>
      </c>
      <c r="O11" s="37">
        <v>0.3</v>
      </c>
      <c r="P11" s="37">
        <v>0.3</v>
      </c>
      <c r="Q11" s="37">
        <v>0.3</v>
      </c>
      <c r="R11" s="37">
        <v>0.3</v>
      </c>
      <c r="S11" s="37">
        <v>0.3</v>
      </c>
      <c r="T11" s="37">
        <v>0.3</v>
      </c>
      <c r="U11" s="37">
        <v>0.3</v>
      </c>
      <c r="V11" s="37">
        <v>0.3</v>
      </c>
      <c r="W11" s="37">
        <v>0.3</v>
      </c>
      <c r="X11" s="37">
        <v>0.3</v>
      </c>
      <c r="Y11" s="37">
        <v>0.3</v>
      </c>
      <c r="Z11" s="37">
        <v>0.3</v>
      </c>
      <c r="AA11" s="37">
        <v>0.3</v>
      </c>
      <c r="AB11" s="37">
        <v>0.3</v>
      </c>
      <c r="AC11" s="37">
        <v>7.2</v>
      </c>
      <c r="AD11" s="37"/>
      <c r="AE11" s="37"/>
    </row>
    <row r="12" spans="1:31">
      <c r="A12" s="37" t="s">
        <v>97</v>
      </c>
      <c r="B12" s="37" t="s">
        <v>121</v>
      </c>
      <c r="C12" s="37" t="s">
        <v>122</v>
      </c>
      <c r="D12" s="37" t="s">
        <v>143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0.1</v>
      </c>
      <c r="L12" s="37">
        <v>0.2</v>
      </c>
      <c r="M12" s="37">
        <v>0.95</v>
      </c>
      <c r="N12" s="37">
        <v>0.95</v>
      </c>
      <c r="O12" s="37">
        <v>0.95</v>
      </c>
      <c r="P12" s="37">
        <v>0.95</v>
      </c>
      <c r="Q12" s="37">
        <v>0.5</v>
      </c>
      <c r="R12" s="37">
        <v>0.95</v>
      </c>
      <c r="S12" s="37">
        <v>0.95</v>
      </c>
      <c r="T12" s="37">
        <v>0.95</v>
      </c>
      <c r="U12" s="37">
        <v>0.95</v>
      </c>
      <c r="V12" s="37">
        <v>0.3</v>
      </c>
      <c r="W12" s="37">
        <v>0.1</v>
      </c>
      <c r="X12" s="37">
        <v>0.1</v>
      </c>
      <c r="Y12" s="37">
        <v>0.05</v>
      </c>
      <c r="Z12" s="37">
        <v>0.05</v>
      </c>
      <c r="AA12" s="37">
        <v>0.05</v>
      </c>
      <c r="AB12" s="37">
        <v>0.05</v>
      </c>
      <c r="AC12" s="37">
        <v>9.1</v>
      </c>
      <c r="AD12" s="37">
        <v>47.4</v>
      </c>
      <c r="AE12" s="37">
        <v>2471.5700000000002</v>
      </c>
    </row>
    <row r="13" spans="1:31">
      <c r="A13" s="37"/>
      <c r="B13" s="37"/>
      <c r="C13" s="37"/>
      <c r="D13" s="37" t="s">
        <v>141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1</v>
      </c>
      <c r="L13" s="37">
        <v>1</v>
      </c>
      <c r="M13" s="37">
        <v>1</v>
      </c>
      <c r="N13" s="37">
        <v>1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37">
        <v>1</v>
      </c>
      <c r="W13" s="37">
        <v>1</v>
      </c>
      <c r="X13" s="37">
        <v>1</v>
      </c>
      <c r="Y13" s="37">
        <v>1</v>
      </c>
      <c r="Z13" s="37">
        <v>1</v>
      </c>
      <c r="AA13" s="37">
        <v>0.05</v>
      </c>
      <c r="AB13" s="37">
        <v>0.05</v>
      </c>
      <c r="AC13" s="37">
        <v>16.100000000000001</v>
      </c>
      <c r="AD13" s="37"/>
      <c r="AE13" s="37"/>
    </row>
    <row r="14" spans="1:31">
      <c r="A14" s="37"/>
      <c r="B14" s="37"/>
      <c r="C14" s="37"/>
      <c r="D14" s="37" t="s">
        <v>150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0.1</v>
      </c>
      <c r="L14" s="37">
        <v>0.1</v>
      </c>
      <c r="M14" s="37">
        <v>0.3</v>
      </c>
      <c r="N14" s="37">
        <v>0.3</v>
      </c>
      <c r="O14" s="37">
        <v>0.3</v>
      </c>
      <c r="P14" s="37">
        <v>0.3</v>
      </c>
      <c r="Q14" s="37">
        <v>0.1</v>
      </c>
      <c r="R14" s="37">
        <v>0.1</v>
      </c>
      <c r="S14" s="37">
        <v>0.1</v>
      </c>
      <c r="T14" s="37">
        <v>0.1</v>
      </c>
      <c r="U14" s="37">
        <v>0.1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1.9</v>
      </c>
      <c r="AD14" s="37"/>
      <c r="AE14" s="37"/>
    </row>
    <row r="15" spans="1:31">
      <c r="A15" s="37"/>
      <c r="B15" s="37"/>
      <c r="C15" s="37"/>
      <c r="D15" s="37" t="s">
        <v>142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/>
      <c r="AE15" s="37"/>
    </row>
    <row r="16" spans="1:31">
      <c r="A16" s="37"/>
      <c r="B16" s="37"/>
      <c r="C16" s="37"/>
      <c r="D16" s="37" t="s">
        <v>148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/>
      <c r="AE16" s="37"/>
    </row>
    <row r="17" spans="1:31">
      <c r="A17" s="37" t="s">
        <v>197</v>
      </c>
      <c r="B17" s="37" t="s">
        <v>121</v>
      </c>
      <c r="C17" s="37" t="s">
        <v>122</v>
      </c>
      <c r="D17" s="37" t="s">
        <v>139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0.35</v>
      </c>
      <c r="M17" s="37">
        <v>0.69</v>
      </c>
      <c r="N17" s="37">
        <v>0.43</v>
      </c>
      <c r="O17" s="37">
        <v>0.37</v>
      </c>
      <c r="P17" s="37">
        <v>0.43</v>
      </c>
      <c r="Q17" s="37">
        <v>0.57999999999999996</v>
      </c>
      <c r="R17" s="37">
        <v>0.48</v>
      </c>
      <c r="S17" s="37">
        <v>0.37</v>
      </c>
      <c r="T17" s="37">
        <v>0.37</v>
      </c>
      <c r="U17" s="37">
        <v>0.46</v>
      </c>
      <c r="V17" s="37">
        <v>0.62</v>
      </c>
      <c r="W17" s="37">
        <v>0.12</v>
      </c>
      <c r="X17" s="37">
        <v>0.04</v>
      </c>
      <c r="Y17" s="37">
        <v>0.04</v>
      </c>
      <c r="Z17" s="37">
        <v>0</v>
      </c>
      <c r="AA17" s="37">
        <v>0</v>
      </c>
      <c r="AB17" s="37">
        <v>0</v>
      </c>
      <c r="AC17" s="37">
        <v>5.35</v>
      </c>
      <c r="AD17" s="37">
        <v>28.26</v>
      </c>
      <c r="AE17" s="37">
        <v>1473.56</v>
      </c>
    </row>
    <row r="18" spans="1:31">
      <c r="A18" s="37"/>
      <c r="B18" s="37"/>
      <c r="C18" s="37"/>
      <c r="D18" s="37" t="s">
        <v>147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0.16</v>
      </c>
      <c r="M18" s="37">
        <v>0.14000000000000001</v>
      </c>
      <c r="N18" s="37">
        <v>0.21</v>
      </c>
      <c r="O18" s="37">
        <v>0.18</v>
      </c>
      <c r="P18" s="37">
        <v>0.25</v>
      </c>
      <c r="Q18" s="37">
        <v>0.21</v>
      </c>
      <c r="R18" s="37">
        <v>0.13</v>
      </c>
      <c r="S18" s="37">
        <v>0.08</v>
      </c>
      <c r="T18" s="37">
        <v>0.04</v>
      </c>
      <c r="U18" s="37">
        <v>0.05</v>
      </c>
      <c r="V18" s="37">
        <v>0.06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1.51</v>
      </c>
      <c r="AD18" s="37"/>
      <c r="AE18" s="37"/>
    </row>
    <row r="19" spans="1:31">
      <c r="A19" s="37"/>
      <c r="B19" s="37"/>
      <c r="C19" s="37"/>
      <c r="D19" s="37" t="s">
        <v>148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/>
      <c r="AE19" s="37"/>
    </row>
    <row r="20" spans="1:31">
      <c r="A20" s="37" t="s">
        <v>116</v>
      </c>
      <c r="B20" s="37" t="s">
        <v>121</v>
      </c>
      <c r="C20" s="37" t="s">
        <v>122</v>
      </c>
      <c r="D20" s="37" t="s">
        <v>139</v>
      </c>
      <c r="E20" s="37">
        <v>1</v>
      </c>
      <c r="F20" s="37">
        <v>1</v>
      </c>
      <c r="G20" s="37">
        <v>1</v>
      </c>
      <c r="H20" s="37">
        <v>1</v>
      </c>
      <c r="I20" s="37">
        <v>1</v>
      </c>
      <c r="J20" s="37">
        <v>1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1</v>
      </c>
      <c r="AB20" s="37">
        <v>1</v>
      </c>
      <c r="AC20" s="37">
        <v>8</v>
      </c>
      <c r="AD20" s="37">
        <v>76</v>
      </c>
      <c r="AE20" s="37">
        <v>3962.86</v>
      </c>
    </row>
    <row r="21" spans="1:31">
      <c r="A21" s="37"/>
      <c r="B21" s="37"/>
      <c r="C21" s="37"/>
      <c r="D21" s="37" t="s">
        <v>147</v>
      </c>
      <c r="E21" s="37">
        <v>1</v>
      </c>
      <c r="F21" s="37">
        <v>1</v>
      </c>
      <c r="G21" s="37">
        <v>1</v>
      </c>
      <c r="H21" s="37">
        <v>1</v>
      </c>
      <c r="I21" s="37">
        <v>1</v>
      </c>
      <c r="J21" s="37">
        <v>1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1</v>
      </c>
      <c r="X21" s="37">
        <v>1</v>
      </c>
      <c r="Y21" s="37">
        <v>1</v>
      </c>
      <c r="Z21" s="37">
        <v>1</v>
      </c>
      <c r="AA21" s="37">
        <v>1</v>
      </c>
      <c r="AB21" s="37">
        <v>1</v>
      </c>
      <c r="AC21" s="37">
        <v>12</v>
      </c>
      <c r="AD21" s="37"/>
      <c r="AE21" s="37"/>
    </row>
    <row r="22" spans="1:31">
      <c r="A22" s="37"/>
      <c r="B22" s="37"/>
      <c r="C22" s="37"/>
      <c r="D22" s="37" t="s">
        <v>148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37">
        <v>1</v>
      </c>
      <c r="W22" s="37">
        <v>1</v>
      </c>
      <c r="X22" s="37">
        <v>1</v>
      </c>
      <c r="Y22" s="37">
        <v>1</v>
      </c>
      <c r="Z22" s="37">
        <v>1</v>
      </c>
      <c r="AA22" s="37">
        <v>1</v>
      </c>
      <c r="AB22" s="37">
        <v>1</v>
      </c>
      <c r="AC22" s="37">
        <v>24</v>
      </c>
      <c r="AD22" s="37"/>
      <c r="AE22" s="37"/>
    </row>
    <row r="23" spans="1:31">
      <c r="A23" s="37" t="s">
        <v>149</v>
      </c>
      <c r="B23" s="37" t="s">
        <v>121</v>
      </c>
      <c r="C23" s="37" t="s">
        <v>122</v>
      </c>
      <c r="D23" s="37" t="s">
        <v>139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v>0.5</v>
      </c>
      <c r="Q23" s="37">
        <v>0.5</v>
      </c>
      <c r="R23" s="37">
        <v>0.5</v>
      </c>
      <c r="S23" s="37">
        <v>0.5</v>
      </c>
      <c r="T23" s="37">
        <v>0.5</v>
      </c>
      <c r="U23" s="37">
        <v>0.5</v>
      </c>
      <c r="V23" s="37">
        <v>0.5</v>
      </c>
      <c r="W23" s="37">
        <v>0.5</v>
      </c>
      <c r="X23" s="37">
        <v>0.5</v>
      </c>
      <c r="Y23" s="37">
        <v>0.5</v>
      </c>
      <c r="Z23" s="37">
        <v>0.5</v>
      </c>
      <c r="AA23" s="37">
        <v>1</v>
      </c>
      <c r="AB23" s="37">
        <v>1</v>
      </c>
      <c r="AC23" s="37">
        <v>16</v>
      </c>
      <c r="AD23" s="37">
        <v>122</v>
      </c>
      <c r="AE23" s="37">
        <v>6361.43</v>
      </c>
    </row>
    <row r="24" spans="1:31">
      <c r="A24" s="37"/>
      <c r="B24" s="37"/>
      <c r="C24" s="37"/>
      <c r="D24" s="37" t="s">
        <v>147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1</v>
      </c>
      <c r="K24" s="37">
        <v>0.5</v>
      </c>
      <c r="L24" s="37">
        <v>0.5</v>
      </c>
      <c r="M24" s="37">
        <v>0.5</v>
      </c>
      <c r="N24" s="37">
        <v>0.5</v>
      </c>
      <c r="O24" s="37">
        <v>0.5</v>
      </c>
      <c r="P24" s="37">
        <v>0.5</v>
      </c>
      <c r="Q24" s="37">
        <v>0.5</v>
      </c>
      <c r="R24" s="37">
        <v>0.5</v>
      </c>
      <c r="S24" s="37">
        <v>0.5</v>
      </c>
      <c r="T24" s="37">
        <v>0.5</v>
      </c>
      <c r="U24" s="37">
        <v>0.5</v>
      </c>
      <c r="V24" s="37">
        <v>0.5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18</v>
      </c>
      <c r="AD24" s="37"/>
      <c r="AE24" s="37"/>
    </row>
    <row r="25" spans="1:31">
      <c r="A25" s="37"/>
      <c r="B25" s="37"/>
      <c r="C25" s="37"/>
      <c r="D25" s="37" t="s">
        <v>148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37">
        <v>1</v>
      </c>
      <c r="W25" s="37">
        <v>1</v>
      </c>
      <c r="X25" s="37">
        <v>1</v>
      </c>
      <c r="Y25" s="37">
        <v>1</v>
      </c>
      <c r="Z25" s="37">
        <v>1</v>
      </c>
      <c r="AA25" s="37">
        <v>1</v>
      </c>
      <c r="AB25" s="37">
        <v>1</v>
      </c>
      <c r="AC25" s="37">
        <v>24</v>
      </c>
      <c r="AD25" s="37"/>
      <c r="AE25" s="37"/>
    </row>
    <row r="26" spans="1:31">
      <c r="A26" s="37" t="s">
        <v>637</v>
      </c>
      <c r="B26" s="37" t="s">
        <v>121</v>
      </c>
      <c r="C26" s="37" t="s">
        <v>122</v>
      </c>
      <c r="D26" s="37" t="s">
        <v>139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0.25</v>
      </c>
      <c r="L26" s="37">
        <v>0.25</v>
      </c>
      <c r="M26" s="37">
        <v>0.25</v>
      </c>
      <c r="N26" s="37">
        <v>0.25</v>
      </c>
      <c r="O26" s="37">
        <v>0.25</v>
      </c>
      <c r="P26" s="37">
        <v>0.25</v>
      </c>
      <c r="Q26" s="37">
        <v>0.25</v>
      </c>
      <c r="R26" s="37">
        <v>0.25</v>
      </c>
      <c r="S26" s="37">
        <v>0.25</v>
      </c>
      <c r="T26" s="37">
        <v>0.25</v>
      </c>
      <c r="U26" s="37">
        <v>0.25</v>
      </c>
      <c r="V26" s="37">
        <v>0.25</v>
      </c>
      <c r="W26" s="37">
        <v>0.25</v>
      </c>
      <c r="X26" s="37">
        <v>0.25</v>
      </c>
      <c r="Y26" s="37">
        <v>0.25</v>
      </c>
      <c r="Z26" s="37">
        <v>0.25</v>
      </c>
      <c r="AA26" s="37">
        <v>1</v>
      </c>
      <c r="AB26" s="37">
        <v>1</v>
      </c>
      <c r="AC26" s="37">
        <v>12</v>
      </c>
      <c r="AD26" s="37">
        <v>99</v>
      </c>
      <c r="AE26" s="37">
        <v>5162.1400000000003</v>
      </c>
    </row>
    <row r="27" spans="1:31">
      <c r="A27" s="37"/>
      <c r="B27" s="37"/>
      <c r="C27" s="37"/>
      <c r="D27" s="37" t="s">
        <v>147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0.25</v>
      </c>
      <c r="L27" s="37">
        <v>0.25</v>
      </c>
      <c r="M27" s="37">
        <v>0.25</v>
      </c>
      <c r="N27" s="37">
        <v>0.25</v>
      </c>
      <c r="O27" s="37">
        <v>0.25</v>
      </c>
      <c r="P27" s="37">
        <v>0.25</v>
      </c>
      <c r="Q27" s="37">
        <v>0.25</v>
      </c>
      <c r="R27" s="37">
        <v>0.25</v>
      </c>
      <c r="S27" s="37">
        <v>0.25</v>
      </c>
      <c r="T27" s="37">
        <v>0.25</v>
      </c>
      <c r="U27" s="37">
        <v>0.25</v>
      </c>
      <c r="V27" s="37">
        <v>0.25</v>
      </c>
      <c r="W27" s="37">
        <v>1</v>
      </c>
      <c r="X27" s="37">
        <v>1</v>
      </c>
      <c r="Y27" s="37">
        <v>1</v>
      </c>
      <c r="Z27" s="37">
        <v>1</v>
      </c>
      <c r="AA27" s="37">
        <v>1</v>
      </c>
      <c r="AB27" s="37">
        <v>1</v>
      </c>
      <c r="AC27" s="37">
        <v>15</v>
      </c>
      <c r="AD27" s="37"/>
      <c r="AE27" s="37"/>
    </row>
    <row r="28" spans="1:31">
      <c r="A28" s="37"/>
      <c r="B28" s="37"/>
      <c r="C28" s="37"/>
      <c r="D28" s="37" t="s">
        <v>148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37">
        <v>1</v>
      </c>
      <c r="W28" s="37">
        <v>1</v>
      </c>
      <c r="X28" s="37">
        <v>1</v>
      </c>
      <c r="Y28" s="37">
        <v>1</v>
      </c>
      <c r="Z28" s="37">
        <v>1</v>
      </c>
      <c r="AA28" s="37">
        <v>1</v>
      </c>
      <c r="AB28" s="37">
        <v>1</v>
      </c>
      <c r="AC28" s="37">
        <v>24</v>
      </c>
      <c r="AD28" s="37"/>
      <c r="AE28" s="37"/>
    </row>
    <row r="29" spans="1:31">
      <c r="A29" s="37" t="s">
        <v>117</v>
      </c>
      <c r="B29" s="37" t="s">
        <v>121</v>
      </c>
      <c r="C29" s="37" t="s">
        <v>122</v>
      </c>
      <c r="D29" s="37" t="s">
        <v>139</v>
      </c>
      <c r="E29" s="37">
        <v>0.05</v>
      </c>
      <c r="F29" s="37">
        <v>0.05</v>
      </c>
      <c r="G29" s="37">
        <v>0.05</v>
      </c>
      <c r="H29" s="37">
        <v>0.05</v>
      </c>
      <c r="I29" s="37">
        <v>0.05</v>
      </c>
      <c r="J29" s="37">
        <v>0.08</v>
      </c>
      <c r="K29" s="37">
        <v>7.0000000000000007E-2</v>
      </c>
      <c r="L29" s="37">
        <v>0.19</v>
      </c>
      <c r="M29" s="37">
        <v>0.35</v>
      </c>
      <c r="N29" s="37">
        <v>0.38</v>
      </c>
      <c r="O29" s="37">
        <v>0.39</v>
      </c>
      <c r="P29" s="37">
        <v>0.47</v>
      </c>
      <c r="Q29" s="37">
        <v>0.56999999999999995</v>
      </c>
      <c r="R29" s="37">
        <v>0.54</v>
      </c>
      <c r="S29" s="37">
        <v>0.34</v>
      </c>
      <c r="T29" s="37">
        <v>0.33</v>
      </c>
      <c r="U29" s="37">
        <v>0.44</v>
      </c>
      <c r="V29" s="37">
        <v>0.26</v>
      </c>
      <c r="W29" s="37">
        <v>0.21</v>
      </c>
      <c r="X29" s="37">
        <v>0.15</v>
      </c>
      <c r="Y29" s="37">
        <v>0.17</v>
      </c>
      <c r="Z29" s="37">
        <v>0.08</v>
      </c>
      <c r="AA29" s="37">
        <v>0.05</v>
      </c>
      <c r="AB29" s="37">
        <v>0.05</v>
      </c>
      <c r="AC29" s="37">
        <v>5.37</v>
      </c>
      <c r="AD29" s="37">
        <v>30.55</v>
      </c>
      <c r="AE29" s="37">
        <v>1592.96</v>
      </c>
    </row>
    <row r="30" spans="1:31">
      <c r="A30" s="37"/>
      <c r="B30" s="37"/>
      <c r="C30" s="37"/>
      <c r="D30" s="37" t="s">
        <v>147</v>
      </c>
      <c r="E30" s="37">
        <v>0.05</v>
      </c>
      <c r="F30" s="37">
        <v>0.05</v>
      </c>
      <c r="G30" s="37">
        <v>0.05</v>
      </c>
      <c r="H30" s="37">
        <v>0.05</v>
      </c>
      <c r="I30" s="37">
        <v>0.05</v>
      </c>
      <c r="J30" s="37">
        <v>0.08</v>
      </c>
      <c r="K30" s="37">
        <v>7.0000000000000007E-2</v>
      </c>
      <c r="L30" s="37">
        <v>0.11</v>
      </c>
      <c r="M30" s="37">
        <v>0.15</v>
      </c>
      <c r="N30" s="37">
        <v>0.21</v>
      </c>
      <c r="O30" s="37">
        <v>0.19</v>
      </c>
      <c r="P30" s="37">
        <v>0.23</v>
      </c>
      <c r="Q30" s="37">
        <v>0.2</v>
      </c>
      <c r="R30" s="37">
        <v>0.19</v>
      </c>
      <c r="S30" s="37">
        <v>0.15</v>
      </c>
      <c r="T30" s="37">
        <v>0.13</v>
      </c>
      <c r="U30" s="37">
        <v>0.14000000000000001</v>
      </c>
      <c r="V30" s="37">
        <v>7.0000000000000007E-2</v>
      </c>
      <c r="W30" s="37">
        <v>7.0000000000000007E-2</v>
      </c>
      <c r="X30" s="37">
        <v>7.0000000000000007E-2</v>
      </c>
      <c r="Y30" s="37">
        <v>7.0000000000000007E-2</v>
      </c>
      <c r="Z30" s="37">
        <v>0.09</v>
      </c>
      <c r="AA30" s="37">
        <v>0.05</v>
      </c>
      <c r="AB30" s="37">
        <v>0.05</v>
      </c>
      <c r="AC30" s="37">
        <v>2.57</v>
      </c>
      <c r="AD30" s="37"/>
      <c r="AE30" s="37"/>
    </row>
    <row r="31" spans="1:31">
      <c r="A31" s="37"/>
      <c r="B31" s="37"/>
      <c r="C31" s="37"/>
      <c r="D31" s="37" t="s">
        <v>148</v>
      </c>
      <c r="E31" s="37">
        <v>0.04</v>
      </c>
      <c r="F31" s="37">
        <v>0.04</v>
      </c>
      <c r="G31" s="37">
        <v>0.04</v>
      </c>
      <c r="H31" s="37">
        <v>0.04</v>
      </c>
      <c r="I31" s="37">
        <v>0.04</v>
      </c>
      <c r="J31" s="37">
        <v>7.0000000000000007E-2</v>
      </c>
      <c r="K31" s="37">
        <v>0.04</v>
      </c>
      <c r="L31" s="37">
        <v>0.04</v>
      </c>
      <c r="M31" s="37">
        <v>0.04</v>
      </c>
      <c r="N31" s="37">
        <v>0.04</v>
      </c>
      <c r="O31" s="37">
        <v>0.04</v>
      </c>
      <c r="P31" s="37">
        <v>0.06</v>
      </c>
      <c r="Q31" s="37">
        <v>0.06</v>
      </c>
      <c r="R31" s="37">
        <v>0.09</v>
      </c>
      <c r="S31" s="37">
        <v>0.06</v>
      </c>
      <c r="T31" s="37">
        <v>0.04</v>
      </c>
      <c r="U31" s="37">
        <v>0.04</v>
      </c>
      <c r="V31" s="37">
        <v>0.04</v>
      </c>
      <c r="W31" s="37">
        <v>0.04</v>
      </c>
      <c r="X31" s="37">
        <v>0.04</v>
      </c>
      <c r="Y31" s="37">
        <v>0.04</v>
      </c>
      <c r="Z31" s="37">
        <v>7.0000000000000007E-2</v>
      </c>
      <c r="AA31" s="37">
        <v>0.04</v>
      </c>
      <c r="AB31" s="37">
        <v>0.04</v>
      </c>
      <c r="AC31" s="37">
        <v>1.1299999999999999</v>
      </c>
      <c r="AD31" s="37"/>
      <c r="AE31" s="37"/>
    </row>
    <row r="32" spans="1:31">
      <c r="A32" s="37" t="s">
        <v>138</v>
      </c>
      <c r="B32" s="37" t="s">
        <v>126</v>
      </c>
      <c r="C32" s="37" t="s">
        <v>122</v>
      </c>
      <c r="D32" s="37" t="s">
        <v>139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1</v>
      </c>
      <c r="L32" s="37">
        <v>1</v>
      </c>
      <c r="M32" s="37">
        <v>1</v>
      </c>
      <c r="N32" s="37">
        <v>1</v>
      </c>
      <c r="O32" s="37">
        <v>1</v>
      </c>
      <c r="P32" s="37">
        <v>1</v>
      </c>
      <c r="Q32" s="37">
        <v>1</v>
      </c>
      <c r="R32" s="37">
        <v>1</v>
      </c>
      <c r="S32" s="37">
        <v>1</v>
      </c>
      <c r="T32" s="37">
        <v>1</v>
      </c>
      <c r="U32" s="37">
        <v>1</v>
      </c>
      <c r="V32" s="37">
        <v>1</v>
      </c>
      <c r="W32" s="37">
        <v>1</v>
      </c>
      <c r="X32" s="37">
        <v>1</v>
      </c>
      <c r="Y32" s="37">
        <v>1</v>
      </c>
      <c r="Z32" s="37">
        <v>1</v>
      </c>
      <c r="AA32" s="37">
        <v>0</v>
      </c>
      <c r="AB32" s="37">
        <v>0</v>
      </c>
      <c r="AC32" s="37">
        <v>16</v>
      </c>
      <c r="AD32" s="37">
        <v>92</v>
      </c>
      <c r="AE32" s="37">
        <v>4797.1400000000003</v>
      </c>
    </row>
    <row r="33" spans="1:31">
      <c r="A33" s="37"/>
      <c r="B33" s="37"/>
      <c r="C33" s="37"/>
      <c r="D33" s="37" t="s">
        <v>147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  <c r="P33" s="37">
        <v>1</v>
      </c>
      <c r="Q33" s="37">
        <v>1</v>
      </c>
      <c r="R33" s="37">
        <v>1</v>
      </c>
      <c r="S33" s="37">
        <v>1</v>
      </c>
      <c r="T33" s="37">
        <v>1</v>
      </c>
      <c r="U33" s="37">
        <v>1</v>
      </c>
      <c r="V33" s="37">
        <v>1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12</v>
      </c>
      <c r="AD33" s="37"/>
      <c r="AE33" s="37"/>
    </row>
    <row r="34" spans="1:31">
      <c r="A34" s="37"/>
      <c r="B34" s="37"/>
      <c r="C34" s="37"/>
      <c r="D34" s="37" t="s">
        <v>148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/>
      <c r="AE34" s="37"/>
    </row>
    <row r="35" spans="1:31">
      <c r="A35" s="37" t="s">
        <v>125</v>
      </c>
      <c r="B35" s="37" t="s">
        <v>121</v>
      </c>
      <c r="C35" s="37" t="s">
        <v>122</v>
      </c>
      <c r="D35" s="37" t="s">
        <v>123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  <c r="P35" s="37">
        <v>1</v>
      </c>
      <c r="Q35" s="37">
        <v>1</v>
      </c>
      <c r="R35" s="37">
        <v>1</v>
      </c>
      <c r="S35" s="37">
        <v>1</v>
      </c>
      <c r="T35" s="37">
        <v>1</v>
      </c>
      <c r="U35" s="37">
        <v>1</v>
      </c>
      <c r="V35" s="37">
        <v>1</v>
      </c>
      <c r="W35" s="37">
        <v>1</v>
      </c>
      <c r="X35" s="37">
        <v>1</v>
      </c>
      <c r="Y35" s="37">
        <v>1</v>
      </c>
      <c r="Z35" s="37">
        <v>1</v>
      </c>
      <c r="AA35" s="37">
        <v>1</v>
      </c>
      <c r="AB35" s="37">
        <v>1</v>
      </c>
      <c r="AC35" s="37">
        <v>24</v>
      </c>
      <c r="AD35" s="37">
        <v>168</v>
      </c>
      <c r="AE35" s="37">
        <v>8760</v>
      </c>
    </row>
    <row r="36" spans="1:31">
      <c r="A36" s="37" t="s">
        <v>127</v>
      </c>
      <c r="B36" s="37" t="s">
        <v>121</v>
      </c>
      <c r="C36" s="37" t="s">
        <v>122</v>
      </c>
      <c r="D36" s="37" t="s">
        <v>123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</row>
    <row r="37" spans="1:31">
      <c r="A37" s="37" t="s">
        <v>140</v>
      </c>
      <c r="B37" s="37" t="s">
        <v>126</v>
      </c>
      <c r="C37" s="37" t="s">
        <v>122</v>
      </c>
      <c r="D37" s="37" t="s">
        <v>139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  <c r="P37" s="37">
        <v>1</v>
      </c>
      <c r="Q37" s="37">
        <v>1</v>
      </c>
      <c r="R37" s="37">
        <v>1</v>
      </c>
      <c r="S37" s="37">
        <v>1</v>
      </c>
      <c r="T37" s="37">
        <v>1</v>
      </c>
      <c r="U37" s="37">
        <v>1</v>
      </c>
      <c r="V37" s="37">
        <v>1</v>
      </c>
      <c r="W37" s="37">
        <v>1</v>
      </c>
      <c r="X37" s="37">
        <v>1</v>
      </c>
      <c r="Y37" s="37">
        <v>1</v>
      </c>
      <c r="Z37" s="37">
        <v>1</v>
      </c>
      <c r="AA37" s="37">
        <v>0</v>
      </c>
      <c r="AB37" s="37">
        <v>0</v>
      </c>
      <c r="AC37" s="37">
        <v>16</v>
      </c>
      <c r="AD37" s="37">
        <v>92</v>
      </c>
      <c r="AE37" s="37">
        <v>4797.1400000000003</v>
      </c>
    </row>
    <row r="38" spans="1:31">
      <c r="A38" s="37"/>
      <c r="B38" s="37"/>
      <c r="C38" s="37"/>
      <c r="D38" s="37" t="s">
        <v>147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  <c r="P38" s="37">
        <v>1</v>
      </c>
      <c r="Q38" s="37">
        <v>1</v>
      </c>
      <c r="R38" s="37">
        <v>1</v>
      </c>
      <c r="S38" s="37">
        <v>1</v>
      </c>
      <c r="T38" s="37">
        <v>1</v>
      </c>
      <c r="U38" s="37">
        <v>1</v>
      </c>
      <c r="V38" s="37">
        <v>1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12</v>
      </c>
      <c r="AD38" s="37"/>
      <c r="AE38" s="37"/>
    </row>
    <row r="39" spans="1:31">
      <c r="A39" s="37"/>
      <c r="B39" s="37"/>
      <c r="C39" s="37"/>
      <c r="D39" s="37" t="s">
        <v>148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/>
      <c r="AE39" s="37"/>
    </row>
    <row r="40" spans="1:31">
      <c r="A40" s="37" t="s">
        <v>134</v>
      </c>
      <c r="B40" s="37" t="s">
        <v>126</v>
      </c>
      <c r="C40" s="37" t="s">
        <v>122</v>
      </c>
      <c r="D40" s="37" t="s">
        <v>123</v>
      </c>
      <c r="E40" s="37">
        <v>1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7">
        <v>1</v>
      </c>
      <c r="R40" s="37">
        <v>1</v>
      </c>
      <c r="S40" s="37">
        <v>1</v>
      </c>
      <c r="T40" s="37">
        <v>1</v>
      </c>
      <c r="U40" s="37">
        <v>1</v>
      </c>
      <c r="V40" s="37">
        <v>1</v>
      </c>
      <c r="W40" s="37">
        <v>1</v>
      </c>
      <c r="X40" s="37">
        <v>1</v>
      </c>
      <c r="Y40" s="37">
        <v>1</v>
      </c>
      <c r="Z40" s="37">
        <v>1</v>
      </c>
      <c r="AA40" s="37">
        <v>1</v>
      </c>
      <c r="AB40" s="37">
        <v>1</v>
      </c>
      <c r="AC40" s="37">
        <v>24</v>
      </c>
      <c r="AD40" s="37">
        <v>168</v>
      </c>
      <c r="AE40" s="37">
        <v>8760</v>
      </c>
    </row>
    <row r="41" spans="1:31">
      <c r="A41" s="37" t="s">
        <v>135</v>
      </c>
      <c r="B41" s="37" t="s">
        <v>121</v>
      </c>
      <c r="C41" s="37" t="s">
        <v>122</v>
      </c>
      <c r="D41" s="37" t="s">
        <v>123</v>
      </c>
      <c r="E41" s="37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7">
        <v>1</v>
      </c>
      <c r="R41" s="37">
        <v>1</v>
      </c>
      <c r="S41" s="37">
        <v>1</v>
      </c>
      <c r="T41" s="37">
        <v>1</v>
      </c>
      <c r="U41" s="37">
        <v>1</v>
      </c>
      <c r="V41" s="37">
        <v>1</v>
      </c>
      <c r="W41" s="37">
        <v>1</v>
      </c>
      <c r="X41" s="37">
        <v>1</v>
      </c>
      <c r="Y41" s="37">
        <v>1</v>
      </c>
      <c r="Z41" s="37">
        <v>1</v>
      </c>
      <c r="AA41" s="37">
        <v>1</v>
      </c>
      <c r="AB41" s="37">
        <v>1</v>
      </c>
      <c r="AC41" s="37">
        <v>24</v>
      </c>
      <c r="AD41" s="37">
        <v>168</v>
      </c>
      <c r="AE41" s="37">
        <v>8760</v>
      </c>
    </row>
    <row r="42" spans="1:31">
      <c r="A42" s="37" t="s">
        <v>198</v>
      </c>
      <c r="B42" s="37" t="s">
        <v>121</v>
      </c>
      <c r="C42" s="37" t="s">
        <v>122</v>
      </c>
      <c r="D42" s="37" t="s">
        <v>123</v>
      </c>
      <c r="E42" s="37">
        <v>1</v>
      </c>
      <c r="F42" s="37">
        <v>1</v>
      </c>
      <c r="G42" s="37">
        <v>1</v>
      </c>
      <c r="H42" s="37">
        <v>1</v>
      </c>
      <c r="I42" s="37">
        <v>1</v>
      </c>
      <c r="J42" s="37">
        <v>1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37">
        <v>1</v>
      </c>
      <c r="Q42" s="37">
        <v>1</v>
      </c>
      <c r="R42" s="37">
        <v>1</v>
      </c>
      <c r="S42" s="37">
        <v>1</v>
      </c>
      <c r="T42" s="37">
        <v>1</v>
      </c>
      <c r="U42" s="37">
        <v>1</v>
      </c>
      <c r="V42" s="37">
        <v>1</v>
      </c>
      <c r="W42" s="37">
        <v>1</v>
      </c>
      <c r="X42" s="37">
        <v>1</v>
      </c>
      <c r="Y42" s="37">
        <v>1</v>
      </c>
      <c r="Z42" s="37">
        <v>1</v>
      </c>
      <c r="AA42" s="37">
        <v>1</v>
      </c>
      <c r="AB42" s="37">
        <v>1</v>
      </c>
      <c r="AC42" s="37">
        <v>24</v>
      </c>
      <c r="AD42" s="37">
        <v>168</v>
      </c>
      <c r="AE42" s="37">
        <v>8760</v>
      </c>
    </row>
    <row r="43" spans="1:31">
      <c r="A43" s="37" t="s">
        <v>199</v>
      </c>
      <c r="B43" s="37" t="s">
        <v>121</v>
      </c>
      <c r="C43" s="37" t="s">
        <v>122</v>
      </c>
      <c r="D43" s="37" t="s">
        <v>123</v>
      </c>
      <c r="E43" s="37">
        <v>1</v>
      </c>
      <c r="F43" s="37">
        <v>1</v>
      </c>
      <c r="G43" s="37">
        <v>1</v>
      </c>
      <c r="H43" s="37">
        <v>1</v>
      </c>
      <c r="I43" s="37">
        <v>1</v>
      </c>
      <c r="J43" s="37">
        <v>1</v>
      </c>
      <c r="K43" s="37">
        <v>1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7">
        <v>1</v>
      </c>
      <c r="R43" s="37">
        <v>1</v>
      </c>
      <c r="S43" s="37">
        <v>1</v>
      </c>
      <c r="T43" s="37">
        <v>1</v>
      </c>
      <c r="U43" s="37">
        <v>1</v>
      </c>
      <c r="V43" s="37">
        <v>1</v>
      </c>
      <c r="W43" s="37">
        <v>1</v>
      </c>
      <c r="X43" s="37">
        <v>1</v>
      </c>
      <c r="Y43" s="37">
        <v>1</v>
      </c>
      <c r="Z43" s="37">
        <v>1</v>
      </c>
      <c r="AA43" s="37">
        <v>1</v>
      </c>
      <c r="AB43" s="37">
        <v>1</v>
      </c>
      <c r="AC43" s="37">
        <v>24</v>
      </c>
      <c r="AD43" s="37">
        <v>168</v>
      </c>
      <c r="AE43" s="37">
        <v>8760</v>
      </c>
    </row>
    <row r="44" spans="1:31">
      <c r="A44" s="37" t="s">
        <v>99</v>
      </c>
      <c r="B44" s="37" t="s">
        <v>124</v>
      </c>
      <c r="C44" s="37" t="s">
        <v>122</v>
      </c>
      <c r="D44" s="37" t="s">
        <v>143</v>
      </c>
      <c r="E44" s="37">
        <v>15.6</v>
      </c>
      <c r="F44" s="37">
        <v>15.6</v>
      </c>
      <c r="G44" s="37">
        <v>15.6</v>
      </c>
      <c r="H44" s="37">
        <v>15.6</v>
      </c>
      <c r="I44" s="37">
        <v>15.6</v>
      </c>
      <c r="J44" s="37">
        <v>21</v>
      </c>
      <c r="K44" s="37">
        <v>21</v>
      </c>
      <c r="L44" s="37">
        <v>21</v>
      </c>
      <c r="M44" s="37">
        <v>21</v>
      </c>
      <c r="N44" s="37">
        <v>21</v>
      </c>
      <c r="O44" s="37">
        <v>21</v>
      </c>
      <c r="P44" s="37">
        <v>21</v>
      </c>
      <c r="Q44" s="37">
        <v>21</v>
      </c>
      <c r="R44" s="37">
        <v>21</v>
      </c>
      <c r="S44" s="37">
        <v>21</v>
      </c>
      <c r="T44" s="37">
        <v>21</v>
      </c>
      <c r="U44" s="37">
        <v>21</v>
      </c>
      <c r="V44" s="37">
        <v>21</v>
      </c>
      <c r="W44" s="37">
        <v>21</v>
      </c>
      <c r="X44" s="37">
        <v>15.6</v>
      </c>
      <c r="Y44" s="37">
        <v>15.6</v>
      </c>
      <c r="Z44" s="37">
        <v>15.6</v>
      </c>
      <c r="AA44" s="37">
        <v>15.6</v>
      </c>
      <c r="AB44" s="37">
        <v>15.6</v>
      </c>
      <c r="AC44" s="37">
        <v>450</v>
      </c>
      <c r="AD44" s="37">
        <v>3058.2</v>
      </c>
      <c r="AE44" s="37">
        <v>159463.29</v>
      </c>
    </row>
    <row r="45" spans="1:31">
      <c r="A45" s="37"/>
      <c r="B45" s="37"/>
      <c r="C45" s="37"/>
      <c r="D45" s="37" t="s">
        <v>141</v>
      </c>
      <c r="E45" s="37">
        <v>15.6</v>
      </c>
      <c r="F45" s="37">
        <v>15.6</v>
      </c>
      <c r="G45" s="37">
        <v>15.6</v>
      </c>
      <c r="H45" s="37">
        <v>15.6</v>
      </c>
      <c r="I45" s="37">
        <v>15.6</v>
      </c>
      <c r="J45" s="37">
        <v>15.6</v>
      </c>
      <c r="K45" s="37">
        <v>15.6</v>
      </c>
      <c r="L45" s="37">
        <v>15.6</v>
      </c>
      <c r="M45" s="37">
        <v>15.6</v>
      </c>
      <c r="N45" s="37">
        <v>15.6</v>
      </c>
      <c r="O45" s="37">
        <v>15.6</v>
      </c>
      <c r="P45" s="37">
        <v>15.6</v>
      </c>
      <c r="Q45" s="37">
        <v>15.6</v>
      </c>
      <c r="R45" s="37">
        <v>15.6</v>
      </c>
      <c r="S45" s="37">
        <v>15.6</v>
      </c>
      <c r="T45" s="37">
        <v>15.6</v>
      </c>
      <c r="U45" s="37">
        <v>15.6</v>
      </c>
      <c r="V45" s="37">
        <v>15.6</v>
      </c>
      <c r="W45" s="37">
        <v>15.6</v>
      </c>
      <c r="X45" s="37">
        <v>15.6</v>
      </c>
      <c r="Y45" s="37">
        <v>15.6</v>
      </c>
      <c r="Z45" s="37">
        <v>15.6</v>
      </c>
      <c r="AA45" s="37">
        <v>15.6</v>
      </c>
      <c r="AB45" s="37">
        <v>15.6</v>
      </c>
      <c r="AC45" s="37">
        <v>374.4</v>
      </c>
      <c r="AD45" s="37"/>
      <c r="AE45" s="37"/>
    </row>
    <row r="46" spans="1:31">
      <c r="A46" s="37"/>
      <c r="B46" s="37"/>
      <c r="C46" s="37"/>
      <c r="D46" s="37" t="s">
        <v>150</v>
      </c>
      <c r="E46" s="37">
        <v>15.6</v>
      </c>
      <c r="F46" s="37">
        <v>15.6</v>
      </c>
      <c r="G46" s="37">
        <v>15.6</v>
      </c>
      <c r="H46" s="37">
        <v>15.6</v>
      </c>
      <c r="I46" s="37">
        <v>15.6</v>
      </c>
      <c r="J46" s="37">
        <v>15.6</v>
      </c>
      <c r="K46" s="37">
        <v>21</v>
      </c>
      <c r="L46" s="37">
        <v>21</v>
      </c>
      <c r="M46" s="37">
        <v>21</v>
      </c>
      <c r="N46" s="37">
        <v>21</v>
      </c>
      <c r="O46" s="37">
        <v>21</v>
      </c>
      <c r="P46" s="37">
        <v>21</v>
      </c>
      <c r="Q46" s="37">
        <v>21</v>
      </c>
      <c r="R46" s="37">
        <v>21</v>
      </c>
      <c r="S46" s="37">
        <v>21</v>
      </c>
      <c r="T46" s="37">
        <v>21</v>
      </c>
      <c r="U46" s="37">
        <v>21</v>
      </c>
      <c r="V46" s="37">
        <v>15.6</v>
      </c>
      <c r="W46" s="37">
        <v>15.6</v>
      </c>
      <c r="X46" s="37">
        <v>15.6</v>
      </c>
      <c r="Y46" s="37">
        <v>15.6</v>
      </c>
      <c r="Z46" s="37">
        <v>15.6</v>
      </c>
      <c r="AA46" s="37">
        <v>15.6</v>
      </c>
      <c r="AB46" s="37">
        <v>15.6</v>
      </c>
      <c r="AC46" s="37">
        <v>433.8</v>
      </c>
      <c r="AD46" s="37"/>
      <c r="AE46" s="37"/>
    </row>
    <row r="47" spans="1:31">
      <c r="A47" s="37"/>
      <c r="B47" s="37"/>
      <c r="C47" s="37"/>
      <c r="D47" s="37" t="s">
        <v>142</v>
      </c>
      <c r="E47" s="37">
        <v>21</v>
      </c>
      <c r="F47" s="37">
        <v>21</v>
      </c>
      <c r="G47" s="37">
        <v>21</v>
      </c>
      <c r="H47" s="37">
        <v>21</v>
      </c>
      <c r="I47" s="37">
        <v>21</v>
      </c>
      <c r="J47" s="37">
        <v>21</v>
      </c>
      <c r="K47" s="37">
        <v>21</v>
      </c>
      <c r="L47" s="37">
        <v>21</v>
      </c>
      <c r="M47" s="37">
        <v>21</v>
      </c>
      <c r="N47" s="37">
        <v>21</v>
      </c>
      <c r="O47" s="37">
        <v>21</v>
      </c>
      <c r="P47" s="37">
        <v>21</v>
      </c>
      <c r="Q47" s="37">
        <v>21</v>
      </c>
      <c r="R47" s="37">
        <v>21</v>
      </c>
      <c r="S47" s="37">
        <v>21</v>
      </c>
      <c r="T47" s="37">
        <v>21</v>
      </c>
      <c r="U47" s="37">
        <v>21</v>
      </c>
      <c r="V47" s="37">
        <v>21</v>
      </c>
      <c r="W47" s="37">
        <v>21</v>
      </c>
      <c r="X47" s="37">
        <v>21</v>
      </c>
      <c r="Y47" s="37">
        <v>21</v>
      </c>
      <c r="Z47" s="37">
        <v>21</v>
      </c>
      <c r="AA47" s="37">
        <v>21</v>
      </c>
      <c r="AB47" s="37">
        <v>21</v>
      </c>
      <c r="AC47" s="37">
        <v>504</v>
      </c>
      <c r="AD47" s="37"/>
      <c r="AE47" s="37"/>
    </row>
    <row r="48" spans="1:31">
      <c r="A48" s="37"/>
      <c r="B48" s="37"/>
      <c r="C48" s="37"/>
      <c r="D48" s="37" t="s">
        <v>148</v>
      </c>
      <c r="E48" s="37">
        <v>15.6</v>
      </c>
      <c r="F48" s="37">
        <v>15.6</v>
      </c>
      <c r="G48" s="37">
        <v>15.6</v>
      </c>
      <c r="H48" s="37">
        <v>15.6</v>
      </c>
      <c r="I48" s="37">
        <v>15.6</v>
      </c>
      <c r="J48" s="37">
        <v>15.6</v>
      </c>
      <c r="K48" s="37">
        <v>15.6</v>
      </c>
      <c r="L48" s="37">
        <v>15.6</v>
      </c>
      <c r="M48" s="37">
        <v>15.6</v>
      </c>
      <c r="N48" s="37">
        <v>15.6</v>
      </c>
      <c r="O48" s="37">
        <v>15.6</v>
      </c>
      <c r="P48" s="37">
        <v>15.6</v>
      </c>
      <c r="Q48" s="37">
        <v>15.6</v>
      </c>
      <c r="R48" s="37">
        <v>15.6</v>
      </c>
      <c r="S48" s="37">
        <v>15.6</v>
      </c>
      <c r="T48" s="37">
        <v>15.6</v>
      </c>
      <c r="U48" s="37">
        <v>15.6</v>
      </c>
      <c r="V48" s="37">
        <v>15.6</v>
      </c>
      <c r="W48" s="37">
        <v>15.6</v>
      </c>
      <c r="X48" s="37">
        <v>15.6</v>
      </c>
      <c r="Y48" s="37">
        <v>15.6</v>
      </c>
      <c r="Z48" s="37">
        <v>15.6</v>
      </c>
      <c r="AA48" s="37">
        <v>15.6</v>
      </c>
      <c r="AB48" s="37">
        <v>15.6</v>
      </c>
      <c r="AC48" s="37">
        <v>374.4</v>
      </c>
      <c r="AD48" s="37"/>
      <c r="AE48" s="37"/>
    </row>
    <row r="49" spans="1:31">
      <c r="A49" s="37" t="s">
        <v>100</v>
      </c>
      <c r="B49" s="37" t="s">
        <v>124</v>
      </c>
      <c r="C49" s="37" t="s">
        <v>122</v>
      </c>
      <c r="D49" s="37" t="s">
        <v>139</v>
      </c>
      <c r="E49" s="37">
        <v>30</v>
      </c>
      <c r="F49" s="37">
        <v>30</v>
      </c>
      <c r="G49" s="37">
        <v>30</v>
      </c>
      <c r="H49" s="37">
        <v>30</v>
      </c>
      <c r="I49" s="37">
        <v>30</v>
      </c>
      <c r="J49" s="37">
        <v>30</v>
      </c>
      <c r="K49" s="37">
        <v>24</v>
      </c>
      <c r="L49" s="37">
        <v>24</v>
      </c>
      <c r="M49" s="37">
        <v>24</v>
      </c>
      <c r="N49" s="37">
        <v>24</v>
      </c>
      <c r="O49" s="37">
        <v>24</v>
      </c>
      <c r="P49" s="37">
        <v>24</v>
      </c>
      <c r="Q49" s="37">
        <v>24</v>
      </c>
      <c r="R49" s="37">
        <v>24</v>
      </c>
      <c r="S49" s="37">
        <v>24</v>
      </c>
      <c r="T49" s="37">
        <v>24</v>
      </c>
      <c r="U49" s="37">
        <v>24</v>
      </c>
      <c r="V49" s="37">
        <v>24</v>
      </c>
      <c r="W49" s="37">
        <v>24</v>
      </c>
      <c r="X49" s="37">
        <v>24</v>
      </c>
      <c r="Y49" s="37">
        <v>24</v>
      </c>
      <c r="Z49" s="37">
        <v>24</v>
      </c>
      <c r="AA49" s="37">
        <v>30</v>
      </c>
      <c r="AB49" s="37">
        <v>30</v>
      </c>
      <c r="AC49" s="37">
        <v>624</v>
      </c>
      <c r="AD49" s="37">
        <v>4488</v>
      </c>
      <c r="AE49" s="37">
        <v>234017.14</v>
      </c>
    </row>
    <row r="50" spans="1:31">
      <c r="A50" s="37"/>
      <c r="B50" s="37"/>
      <c r="C50" s="37"/>
      <c r="D50" s="37" t="s">
        <v>150</v>
      </c>
      <c r="E50" s="37">
        <v>30</v>
      </c>
      <c r="F50" s="37">
        <v>30</v>
      </c>
      <c r="G50" s="37">
        <v>30</v>
      </c>
      <c r="H50" s="37">
        <v>30</v>
      </c>
      <c r="I50" s="37">
        <v>30</v>
      </c>
      <c r="J50" s="37">
        <v>30</v>
      </c>
      <c r="K50" s="37">
        <v>24</v>
      </c>
      <c r="L50" s="37">
        <v>24</v>
      </c>
      <c r="M50" s="37">
        <v>24</v>
      </c>
      <c r="N50" s="37">
        <v>24</v>
      </c>
      <c r="O50" s="37">
        <v>24</v>
      </c>
      <c r="P50" s="37">
        <v>24</v>
      </c>
      <c r="Q50" s="37">
        <v>24</v>
      </c>
      <c r="R50" s="37">
        <v>24</v>
      </c>
      <c r="S50" s="37">
        <v>24</v>
      </c>
      <c r="T50" s="37">
        <v>24</v>
      </c>
      <c r="U50" s="37">
        <v>24</v>
      </c>
      <c r="V50" s="37">
        <v>24</v>
      </c>
      <c r="W50" s="37">
        <v>30</v>
      </c>
      <c r="X50" s="37">
        <v>30</v>
      </c>
      <c r="Y50" s="37">
        <v>30</v>
      </c>
      <c r="Z50" s="37">
        <v>30</v>
      </c>
      <c r="AA50" s="37">
        <v>30</v>
      </c>
      <c r="AB50" s="37">
        <v>30</v>
      </c>
      <c r="AC50" s="37">
        <v>648</v>
      </c>
      <c r="AD50" s="37"/>
      <c r="AE50" s="37"/>
    </row>
    <row r="51" spans="1:31">
      <c r="A51" s="37"/>
      <c r="B51" s="37"/>
      <c r="C51" s="37"/>
      <c r="D51" s="37" t="s">
        <v>142</v>
      </c>
      <c r="E51" s="37">
        <v>30</v>
      </c>
      <c r="F51" s="37">
        <v>30</v>
      </c>
      <c r="G51" s="37">
        <v>30</v>
      </c>
      <c r="H51" s="37">
        <v>30</v>
      </c>
      <c r="I51" s="37">
        <v>30</v>
      </c>
      <c r="J51" s="37">
        <v>30</v>
      </c>
      <c r="K51" s="37">
        <v>30</v>
      </c>
      <c r="L51" s="37">
        <v>30</v>
      </c>
      <c r="M51" s="37">
        <v>30</v>
      </c>
      <c r="N51" s="37">
        <v>30</v>
      </c>
      <c r="O51" s="37">
        <v>30</v>
      </c>
      <c r="P51" s="37">
        <v>30</v>
      </c>
      <c r="Q51" s="37">
        <v>30</v>
      </c>
      <c r="R51" s="37">
        <v>30</v>
      </c>
      <c r="S51" s="37">
        <v>30</v>
      </c>
      <c r="T51" s="37">
        <v>30</v>
      </c>
      <c r="U51" s="37">
        <v>30</v>
      </c>
      <c r="V51" s="37">
        <v>30</v>
      </c>
      <c r="W51" s="37">
        <v>30</v>
      </c>
      <c r="X51" s="37">
        <v>30</v>
      </c>
      <c r="Y51" s="37">
        <v>30</v>
      </c>
      <c r="Z51" s="37">
        <v>30</v>
      </c>
      <c r="AA51" s="37">
        <v>30</v>
      </c>
      <c r="AB51" s="37">
        <v>30</v>
      </c>
      <c r="AC51" s="37">
        <v>720</v>
      </c>
      <c r="AD51" s="37"/>
      <c r="AE51" s="37"/>
    </row>
    <row r="52" spans="1:31">
      <c r="A52" s="37"/>
      <c r="B52" s="37"/>
      <c r="C52" s="37"/>
      <c r="D52" s="37" t="s">
        <v>148</v>
      </c>
      <c r="E52" s="37">
        <v>30</v>
      </c>
      <c r="F52" s="37">
        <v>30</v>
      </c>
      <c r="G52" s="37">
        <v>30</v>
      </c>
      <c r="H52" s="37">
        <v>30</v>
      </c>
      <c r="I52" s="37">
        <v>30</v>
      </c>
      <c r="J52" s="37">
        <v>30</v>
      </c>
      <c r="K52" s="37">
        <v>30</v>
      </c>
      <c r="L52" s="37">
        <v>30</v>
      </c>
      <c r="M52" s="37">
        <v>30</v>
      </c>
      <c r="N52" s="37">
        <v>30</v>
      </c>
      <c r="O52" s="37">
        <v>30</v>
      </c>
      <c r="P52" s="37">
        <v>30</v>
      </c>
      <c r="Q52" s="37">
        <v>30</v>
      </c>
      <c r="R52" s="37">
        <v>30</v>
      </c>
      <c r="S52" s="37">
        <v>30</v>
      </c>
      <c r="T52" s="37">
        <v>30</v>
      </c>
      <c r="U52" s="37">
        <v>30</v>
      </c>
      <c r="V52" s="37">
        <v>30</v>
      </c>
      <c r="W52" s="37">
        <v>30</v>
      </c>
      <c r="X52" s="37">
        <v>30</v>
      </c>
      <c r="Y52" s="37">
        <v>30</v>
      </c>
      <c r="Z52" s="37">
        <v>30</v>
      </c>
      <c r="AA52" s="37">
        <v>30</v>
      </c>
      <c r="AB52" s="37">
        <v>30</v>
      </c>
      <c r="AC52" s="37">
        <v>720</v>
      </c>
      <c r="AD52" s="37"/>
      <c r="AE52" s="37"/>
    </row>
    <row r="53" spans="1:31">
      <c r="A53" s="37" t="s">
        <v>200</v>
      </c>
      <c r="B53" s="37" t="s">
        <v>201</v>
      </c>
      <c r="C53" s="37" t="s">
        <v>122</v>
      </c>
      <c r="D53" s="37" t="s">
        <v>139</v>
      </c>
      <c r="E53" s="37">
        <v>50</v>
      </c>
      <c r="F53" s="37">
        <v>50</v>
      </c>
      <c r="G53" s="37">
        <v>50</v>
      </c>
      <c r="H53" s="37">
        <v>50</v>
      </c>
      <c r="I53" s="37">
        <v>50</v>
      </c>
      <c r="J53" s="37">
        <v>50</v>
      </c>
      <c r="K53" s="37">
        <v>50</v>
      </c>
      <c r="L53" s="37">
        <v>50</v>
      </c>
      <c r="M53" s="37">
        <v>50</v>
      </c>
      <c r="N53" s="37">
        <v>50</v>
      </c>
      <c r="O53" s="37">
        <v>50</v>
      </c>
      <c r="P53" s="37">
        <v>50</v>
      </c>
      <c r="Q53" s="37">
        <v>50</v>
      </c>
      <c r="R53" s="37">
        <v>50</v>
      </c>
      <c r="S53" s="37">
        <v>50</v>
      </c>
      <c r="T53" s="37">
        <v>50</v>
      </c>
      <c r="U53" s="37">
        <v>50</v>
      </c>
      <c r="V53" s="37">
        <v>50</v>
      </c>
      <c r="W53" s="37">
        <v>50</v>
      </c>
      <c r="X53" s="37">
        <v>50</v>
      </c>
      <c r="Y53" s="37">
        <v>50</v>
      </c>
      <c r="Z53" s="37">
        <v>50</v>
      </c>
      <c r="AA53" s="37">
        <v>50</v>
      </c>
      <c r="AB53" s="37">
        <v>50</v>
      </c>
      <c r="AC53" s="37">
        <v>1200</v>
      </c>
      <c r="AD53" s="37">
        <v>8400</v>
      </c>
      <c r="AE53" s="37">
        <v>438000</v>
      </c>
    </row>
    <row r="54" spans="1:31">
      <c r="A54" s="37"/>
      <c r="B54" s="37"/>
      <c r="C54" s="37"/>
      <c r="D54" s="37" t="s">
        <v>147</v>
      </c>
      <c r="E54" s="37">
        <v>50</v>
      </c>
      <c r="F54" s="37">
        <v>50</v>
      </c>
      <c r="G54" s="37">
        <v>50</v>
      </c>
      <c r="H54" s="37">
        <v>50</v>
      </c>
      <c r="I54" s="37">
        <v>50</v>
      </c>
      <c r="J54" s="37">
        <v>50</v>
      </c>
      <c r="K54" s="37">
        <v>50</v>
      </c>
      <c r="L54" s="37">
        <v>50</v>
      </c>
      <c r="M54" s="37">
        <v>50</v>
      </c>
      <c r="N54" s="37">
        <v>50</v>
      </c>
      <c r="O54" s="37">
        <v>50</v>
      </c>
      <c r="P54" s="37">
        <v>50</v>
      </c>
      <c r="Q54" s="37">
        <v>50</v>
      </c>
      <c r="R54" s="37">
        <v>50</v>
      </c>
      <c r="S54" s="37">
        <v>50</v>
      </c>
      <c r="T54" s="37">
        <v>50</v>
      </c>
      <c r="U54" s="37">
        <v>50</v>
      </c>
      <c r="V54" s="37">
        <v>50</v>
      </c>
      <c r="W54" s="37">
        <v>50</v>
      </c>
      <c r="X54" s="37">
        <v>50</v>
      </c>
      <c r="Y54" s="37">
        <v>50</v>
      </c>
      <c r="Z54" s="37">
        <v>50</v>
      </c>
      <c r="AA54" s="37">
        <v>50</v>
      </c>
      <c r="AB54" s="37">
        <v>50</v>
      </c>
      <c r="AC54" s="37">
        <v>1200</v>
      </c>
      <c r="AD54" s="37"/>
      <c r="AE54" s="37"/>
    </row>
    <row r="55" spans="1:31">
      <c r="A55" s="37"/>
      <c r="B55" s="37"/>
      <c r="C55" s="37"/>
      <c r="D55" s="37" t="s">
        <v>148</v>
      </c>
      <c r="E55" s="37">
        <v>50</v>
      </c>
      <c r="F55" s="37">
        <v>50</v>
      </c>
      <c r="G55" s="37">
        <v>50</v>
      </c>
      <c r="H55" s="37">
        <v>50</v>
      </c>
      <c r="I55" s="37">
        <v>50</v>
      </c>
      <c r="J55" s="37">
        <v>50</v>
      </c>
      <c r="K55" s="37">
        <v>50</v>
      </c>
      <c r="L55" s="37">
        <v>50</v>
      </c>
      <c r="M55" s="37">
        <v>50</v>
      </c>
      <c r="N55" s="37">
        <v>50</v>
      </c>
      <c r="O55" s="37">
        <v>50</v>
      </c>
      <c r="P55" s="37">
        <v>50</v>
      </c>
      <c r="Q55" s="37">
        <v>50</v>
      </c>
      <c r="R55" s="37">
        <v>50</v>
      </c>
      <c r="S55" s="37">
        <v>50</v>
      </c>
      <c r="T55" s="37">
        <v>50</v>
      </c>
      <c r="U55" s="37">
        <v>50</v>
      </c>
      <c r="V55" s="37">
        <v>50</v>
      </c>
      <c r="W55" s="37">
        <v>50</v>
      </c>
      <c r="X55" s="37">
        <v>50</v>
      </c>
      <c r="Y55" s="37">
        <v>50</v>
      </c>
      <c r="Z55" s="37">
        <v>50</v>
      </c>
      <c r="AA55" s="37">
        <v>50</v>
      </c>
      <c r="AB55" s="37">
        <v>50</v>
      </c>
      <c r="AC55" s="37">
        <v>1200</v>
      </c>
      <c r="AD55" s="37"/>
      <c r="AE55" s="37"/>
    </row>
    <row r="56" spans="1:31">
      <c r="A56" s="37" t="s">
        <v>638</v>
      </c>
      <c r="B56" s="37" t="s">
        <v>201</v>
      </c>
      <c r="C56" s="37" t="s">
        <v>122</v>
      </c>
      <c r="D56" s="37" t="s">
        <v>123</v>
      </c>
      <c r="E56" s="37">
        <v>30</v>
      </c>
      <c r="F56" s="37">
        <v>30</v>
      </c>
      <c r="G56" s="37">
        <v>30</v>
      </c>
      <c r="H56" s="37">
        <v>30</v>
      </c>
      <c r="I56" s="37">
        <v>30</v>
      </c>
      <c r="J56" s="37">
        <v>30</v>
      </c>
      <c r="K56" s="37">
        <v>30</v>
      </c>
      <c r="L56" s="37">
        <v>30</v>
      </c>
      <c r="M56" s="37">
        <v>30</v>
      </c>
      <c r="N56" s="37">
        <v>30</v>
      </c>
      <c r="O56" s="37">
        <v>30</v>
      </c>
      <c r="P56" s="37">
        <v>30</v>
      </c>
      <c r="Q56" s="37">
        <v>30</v>
      </c>
      <c r="R56" s="37">
        <v>30</v>
      </c>
      <c r="S56" s="37">
        <v>30</v>
      </c>
      <c r="T56" s="37">
        <v>30</v>
      </c>
      <c r="U56" s="37">
        <v>30</v>
      </c>
      <c r="V56" s="37">
        <v>30</v>
      </c>
      <c r="W56" s="37">
        <v>30</v>
      </c>
      <c r="X56" s="37">
        <v>30</v>
      </c>
      <c r="Y56" s="37">
        <v>30</v>
      </c>
      <c r="Z56" s="37">
        <v>30</v>
      </c>
      <c r="AA56" s="37">
        <v>30</v>
      </c>
      <c r="AB56" s="37">
        <v>30</v>
      </c>
      <c r="AC56" s="37">
        <v>720</v>
      </c>
      <c r="AD56" s="37">
        <v>5040</v>
      </c>
      <c r="AE56" s="37">
        <v>262800</v>
      </c>
    </row>
    <row r="57" spans="1:31">
      <c r="A57" s="37" t="s">
        <v>639</v>
      </c>
      <c r="B57" s="37" t="s">
        <v>201</v>
      </c>
      <c r="C57" s="37" t="s">
        <v>122</v>
      </c>
      <c r="D57" s="37" t="s">
        <v>123</v>
      </c>
      <c r="E57" s="37">
        <v>60</v>
      </c>
      <c r="F57" s="37">
        <v>60</v>
      </c>
      <c r="G57" s="37">
        <v>60</v>
      </c>
      <c r="H57" s="37">
        <v>60</v>
      </c>
      <c r="I57" s="37">
        <v>60</v>
      </c>
      <c r="J57" s="37">
        <v>60</v>
      </c>
      <c r="K57" s="37">
        <v>60</v>
      </c>
      <c r="L57" s="37">
        <v>60</v>
      </c>
      <c r="M57" s="37">
        <v>60</v>
      </c>
      <c r="N57" s="37">
        <v>60</v>
      </c>
      <c r="O57" s="37">
        <v>60</v>
      </c>
      <c r="P57" s="37">
        <v>60</v>
      </c>
      <c r="Q57" s="37">
        <v>60</v>
      </c>
      <c r="R57" s="37">
        <v>60</v>
      </c>
      <c r="S57" s="37">
        <v>60</v>
      </c>
      <c r="T57" s="37">
        <v>60</v>
      </c>
      <c r="U57" s="37">
        <v>60</v>
      </c>
      <c r="V57" s="37">
        <v>60</v>
      </c>
      <c r="W57" s="37">
        <v>60</v>
      </c>
      <c r="X57" s="37">
        <v>60</v>
      </c>
      <c r="Y57" s="37">
        <v>60</v>
      </c>
      <c r="Z57" s="37">
        <v>60</v>
      </c>
      <c r="AA57" s="37">
        <v>60</v>
      </c>
      <c r="AB57" s="37">
        <v>60</v>
      </c>
      <c r="AC57" s="37">
        <v>1440</v>
      </c>
      <c r="AD57" s="37">
        <v>10080</v>
      </c>
      <c r="AE57" s="37">
        <v>525600</v>
      </c>
    </row>
    <row r="58" spans="1:31">
      <c r="A58" s="37" t="s">
        <v>145</v>
      </c>
      <c r="B58" s="37" t="s">
        <v>121</v>
      </c>
      <c r="C58" s="37" t="s">
        <v>122</v>
      </c>
      <c r="D58" s="37" t="s">
        <v>139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1</v>
      </c>
      <c r="M58" s="37">
        <v>1</v>
      </c>
      <c r="N58" s="37">
        <v>1</v>
      </c>
      <c r="O58" s="37">
        <v>1</v>
      </c>
      <c r="P58" s="37">
        <v>1</v>
      </c>
      <c r="Q58" s="37">
        <v>1</v>
      </c>
      <c r="R58" s="37">
        <v>1</v>
      </c>
      <c r="S58" s="37">
        <v>1</v>
      </c>
      <c r="T58" s="37">
        <v>1</v>
      </c>
      <c r="U58" s="37">
        <v>1</v>
      </c>
      <c r="V58" s="37">
        <v>1</v>
      </c>
      <c r="W58" s="37">
        <v>1</v>
      </c>
      <c r="X58" s="37">
        <v>1</v>
      </c>
      <c r="Y58" s="37">
        <v>1</v>
      </c>
      <c r="Z58" s="37">
        <v>1</v>
      </c>
      <c r="AA58" s="37">
        <v>0</v>
      </c>
      <c r="AB58" s="37">
        <v>0</v>
      </c>
      <c r="AC58" s="37">
        <v>15</v>
      </c>
      <c r="AD58" s="37">
        <v>86</v>
      </c>
      <c r="AE58" s="37">
        <v>4484.29</v>
      </c>
    </row>
    <row r="59" spans="1:31">
      <c r="A59" s="37"/>
      <c r="B59" s="37"/>
      <c r="C59" s="37"/>
      <c r="D59" s="37" t="s">
        <v>147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7">
        <v>1</v>
      </c>
      <c r="N59" s="37">
        <v>1</v>
      </c>
      <c r="O59" s="37">
        <v>1</v>
      </c>
      <c r="P59" s="37">
        <v>1</v>
      </c>
      <c r="Q59" s="37">
        <v>1</v>
      </c>
      <c r="R59" s="37">
        <v>1</v>
      </c>
      <c r="S59" s="37">
        <v>1</v>
      </c>
      <c r="T59" s="37">
        <v>1</v>
      </c>
      <c r="U59" s="37">
        <v>1</v>
      </c>
      <c r="V59" s="37">
        <v>1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11</v>
      </c>
      <c r="AD59" s="37"/>
      <c r="AE59" s="37"/>
    </row>
    <row r="60" spans="1:31">
      <c r="A60" s="37"/>
      <c r="B60" s="37"/>
      <c r="C60" s="37"/>
      <c r="D60" s="37" t="s">
        <v>148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/>
      <c r="AE60" s="37"/>
    </row>
    <row r="61" spans="1:31">
      <c r="A61" s="37" t="s">
        <v>144</v>
      </c>
      <c r="B61" s="37" t="s">
        <v>121</v>
      </c>
      <c r="C61" s="37" t="s">
        <v>122</v>
      </c>
      <c r="D61" s="37" t="s">
        <v>123</v>
      </c>
      <c r="E61" s="37">
        <v>1</v>
      </c>
      <c r="F61" s="37">
        <v>1</v>
      </c>
      <c r="G61" s="37">
        <v>1</v>
      </c>
      <c r="H61" s="37">
        <v>1</v>
      </c>
      <c r="I61" s="37">
        <v>1</v>
      </c>
      <c r="J61" s="37">
        <v>1</v>
      </c>
      <c r="K61" s="37">
        <v>1</v>
      </c>
      <c r="L61" s="37">
        <v>1</v>
      </c>
      <c r="M61" s="37">
        <v>1</v>
      </c>
      <c r="N61" s="37">
        <v>1</v>
      </c>
      <c r="O61" s="37">
        <v>1</v>
      </c>
      <c r="P61" s="37">
        <v>1</v>
      </c>
      <c r="Q61" s="37">
        <v>1</v>
      </c>
      <c r="R61" s="37">
        <v>1</v>
      </c>
      <c r="S61" s="37">
        <v>1</v>
      </c>
      <c r="T61" s="37">
        <v>1</v>
      </c>
      <c r="U61" s="37">
        <v>1</v>
      </c>
      <c r="V61" s="37">
        <v>1</v>
      </c>
      <c r="W61" s="37">
        <v>1</v>
      </c>
      <c r="X61" s="37">
        <v>1</v>
      </c>
      <c r="Y61" s="37">
        <v>1</v>
      </c>
      <c r="Z61" s="37">
        <v>1</v>
      </c>
      <c r="AA61" s="37">
        <v>1</v>
      </c>
      <c r="AB61" s="37">
        <v>1</v>
      </c>
      <c r="AC61" s="37">
        <v>24</v>
      </c>
      <c r="AD61" s="37">
        <v>168</v>
      </c>
      <c r="AE61" s="37">
        <v>8760</v>
      </c>
    </row>
    <row r="62" spans="1:31">
      <c r="A62" s="37" t="s">
        <v>136</v>
      </c>
      <c r="B62" s="37" t="s">
        <v>137</v>
      </c>
      <c r="C62" s="37" t="s">
        <v>122</v>
      </c>
      <c r="D62" s="37" t="s">
        <v>123</v>
      </c>
      <c r="E62" s="37">
        <v>4</v>
      </c>
      <c r="F62" s="37">
        <v>4</v>
      </c>
      <c r="G62" s="37">
        <v>4</v>
      </c>
      <c r="H62" s="37">
        <v>4</v>
      </c>
      <c r="I62" s="37">
        <v>4</v>
      </c>
      <c r="J62" s="37">
        <v>4</v>
      </c>
      <c r="K62" s="37">
        <v>4</v>
      </c>
      <c r="L62" s="37">
        <v>4</v>
      </c>
      <c r="M62" s="37">
        <v>4</v>
      </c>
      <c r="N62" s="37">
        <v>4</v>
      </c>
      <c r="O62" s="37">
        <v>4</v>
      </c>
      <c r="P62" s="37">
        <v>4</v>
      </c>
      <c r="Q62" s="37">
        <v>4</v>
      </c>
      <c r="R62" s="37">
        <v>4</v>
      </c>
      <c r="S62" s="37">
        <v>4</v>
      </c>
      <c r="T62" s="37">
        <v>4</v>
      </c>
      <c r="U62" s="37">
        <v>4</v>
      </c>
      <c r="V62" s="37">
        <v>4</v>
      </c>
      <c r="W62" s="37">
        <v>4</v>
      </c>
      <c r="X62" s="37">
        <v>4</v>
      </c>
      <c r="Y62" s="37">
        <v>4</v>
      </c>
      <c r="Z62" s="37">
        <v>4</v>
      </c>
      <c r="AA62" s="37">
        <v>4</v>
      </c>
      <c r="AB62" s="37">
        <v>4</v>
      </c>
      <c r="AC62" s="37">
        <v>96</v>
      </c>
      <c r="AD62" s="37">
        <v>672</v>
      </c>
      <c r="AE62" s="37">
        <v>35040</v>
      </c>
    </row>
    <row r="63" spans="1:31">
      <c r="A63" s="37" t="s">
        <v>202</v>
      </c>
      <c r="B63" s="37" t="s">
        <v>124</v>
      </c>
      <c r="C63" s="37" t="s">
        <v>203</v>
      </c>
      <c r="D63" s="37" t="s">
        <v>123</v>
      </c>
      <c r="E63" s="37">
        <v>13</v>
      </c>
      <c r="F63" s="37">
        <v>13</v>
      </c>
      <c r="G63" s="37">
        <v>13</v>
      </c>
      <c r="H63" s="37">
        <v>13</v>
      </c>
      <c r="I63" s="37">
        <v>13</v>
      </c>
      <c r="J63" s="37">
        <v>13</v>
      </c>
      <c r="K63" s="37">
        <v>13</v>
      </c>
      <c r="L63" s="37">
        <v>13</v>
      </c>
      <c r="M63" s="37">
        <v>13</v>
      </c>
      <c r="N63" s="37">
        <v>13</v>
      </c>
      <c r="O63" s="37">
        <v>13</v>
      </c>
      <c r="P63" s="37">
        <v>13</v>
      </c>
      <c r="Q63" s="37">
        <v>13</v>
      </c>
      <c r="R63" s="37">
        <v>13</v>
      </c>
      <c r="S63" s="37">
        <v>13</v>
      </c>
      <c r="T63" s="37">
        <v>13</v>
      </c>
      <c r="U63" s="37">
        <v>13</v>
      </c>
      <c r="V63" s="37">
        <v>13</v>
      </c>
      <c r="W63" s="37">
        <v>13</v>
      </c>
      <c r="X63" s="37">
        <v>13</v>
      </c>
      <c r="Y63" s="37">
        <v>13</v>
      </c>
      <c r="Z63" s="37">
        <v>13</v>
      </c>
      <c r="AA63" s="37">
        <v>13</v>
      </c>
      <c r="AB63" s="37">
        <v>13</v>
      </c>
      <c r="AC63" s="37">
        <v>312</v>
      </c>
      <c r="AD63" s="37">
        <v>2184</v>
      </c>
      <c r="AE63" s="37">
        <v>113880</v>
      </c>
    </row>
    <row r="64" spans="1:31">
      <c r="A64" s="37"/>
      <c r="B64" s="37"/>
      <c r="C64" s="37" t="s">
        <v>204</v>
      </c>
      <c r="D64" s="37" t="s">
        <v>123</v>
      </c>
      <c r="E64" s="37">
        <v>13</v>
      </c>
      <c r="F64" s="37">
        <v>13</v>
      </c>
      <c r="G64" s="37">
        <v>13</v>
      </c>
      <c r="H64" s="37">
        <v>13</v>
      </c>
      <c r="I64" s="37">
        <v>13</v>
      </c>
      <c r="J64" s="37">
        <v>13</v>
      </c>
      <c r="K64" s="37">
        <v>13</v>
      </c>
      <c r="L64" s="37">
        <v>13</v>
      </c>
      <c r="M64" s="37">
        <v>13</v>
      </c>
      <c r="N64" s="37">
        <v>13</v>
      </c>
      <c r="O64" s="37">
        <v>13</v>
      </c>
      <c r="P64" s="37">
        <v>13</v>
      </c>
      <c r="Q64" s="37">
        <v>13</v>
      </c>
      <c r="R64" s="37">
        <v>13</v>
      </c>
      <c r="S64" s="37">
        <v>13</v>
      </c>
      <c r="T64" s="37">
        <v>13</v>
      </c>
      <c r="U64" s="37">
        <v>13</v>
      </c>
      <c r="V64" s="37">
        <v>13</v>
      </c>
      <c r="W64" s="37">
        <v>13</v>
      </c>
      <c r="X64" s="37">
        <v>13</v>
      </c>
      <c r="Y64" s="37">
        <v>13</v>
      </c>
      <c r="Z64" s="37">
        <v>13</v>
      </c>
      <c r="AA64" s="37">
        <v>13</v>
      </c>
      <c r="AB64" s="37">
        <v>13</v>
      </c>
      <c r="AC64" s="37">
        <v>312</v>
      </c>
      <c r="AD64" s="37">
        <v>2184</v>
      </c>
      <c r="AE64" s="37"/>
    </row>
    <row r="65" spans="1:31">
      <c r="A65" s="37"/>
      <c r="B65" s="37"/>
      <c r="C65" s="37" t="s">
        <v>122</v>
      </c>
      <c r="D65" s="37" t="s">
        <v>123</v>
      </c>
      <c r="E65" s="37">
        <v>13</v>
      </c>
      <c r="F65" s="37">
        <v>13</v>
      </c>
      <c r="G65" s="37">
        <v>13</v>
      </c>
      <c r="H65" s="37">
        <v>13</v>
      </c>
      <c r="I65" s="37">
        <v>13</v>
      </c>
      <c r="J65" s="37">
        <v>13</v>
      </c>
      <c r="K65" s="37">
        <v>13</v>
      </c>
      <c r="L65" s="37">
        <v>13</v>
      </c>
      <c r="M65" s="37">
        <v>13</v>
      </c>
      <c r="N65" s="37">
        <v>13</v>
      </c>
      <c r="O65" s="37">
        <v>13</v>
      </c>
      <c r="P65" s="37">
        <v>13</v>
      </c>
      <c r="Q65" s="37">
        <v>13</v>
      </c>
      <c r="R65" s="37">
        <v>13</v>
      </c>
      <c r="S65" s="37">
        <v>13</v>
      </c>
      <c r="T65" s="37">
        <v>13</v>
      </c>
      <c r="U65" s="37">
        <v>13</v>
      </c>
      <c r="V65" s="37">
        <v>13</v>
      </c>
      <c r="W65" s="37">
        <v>13</v>
      </c>
      <c r="X65" s="37">
        <v>13</v>
      </c>
      <c r="Y65" s="37">
        <v>13</v>
      </c>
      <c r="Z65" s="37">
        <v>13</v>
      </c>
      <c r="AA65" s="37">
        <v>13</v>
      </c>
      <c r="AB65" s="37">
        <v>13</v>
      </c>
      <c r="AC65" s="37">
        <v>312</v>
      </c>
      <c r="AD65" s="37">
        <v>2184</v>
      </c>
      <c r="AE65" s="37"/>
    </row>
    <row r="66" spans="1:31">
      <c r="A66" s="37" t="s">
        <v>205</v>
      </c>
      <c r="B66" s="37" t="s">
        <v>124</v>
      </c>
      <c r="C66" s="37" t="s">
        <v>122</v>
      </c>
      <c r="D66" s="37" t="s">
        <v>123</v>
      </c>
      <c r="E66" s="37">
        <v>6.7</v>
      </c>
      <c r="F66" s="37">
        <v>6.7</v>
      </c>
      <c r="G66" s="37">
        <v>6.7</v>
      </c>
      <c r="H66" s="37">
        <v>6.7</v>
      </c>
      <c r="I66" s="37">
        <v>6.7</v>
      </c>
      <c r="J66" s="37">
        <v>6.7</v>
      </c>
      <c r="K66" s="37">
        <v>6.7</v>
      </c>
      <c r="L66" s="37">
        <v>6.7</v>
      </c>
      <c r="M66" s="37">
        <v>6.7</v>
      </c>
      <c r="N66" s="37">
        <v>6.7</v>
      </c>
      <c r="O66" s="37">
        <v>6.7</v>
      </c>
      <c r="P66" s="37">
        <v>6.7</v>
      </c>
      <c r="Q66" s="37">
        <v>6.7</v>
      </c>
      <c r="R66" s="37">
        <v>6.7</v>
      </c>
      <c r="S66" s="37">
        <v>6.7</v>
      </c>
      <c r="T66" s="37">
        <v>6.7</v>
      </c>
      <c r="U66" s="37">
        <v>6.7</v>
      </c>
      <c r="V66" s="37">
        <v>6.7</v>
      </c>
      <c r="W66" s="37">
        <v>6.7</v>
      </c>
      <c r="X66" s="37">
        <v>6.7</v>
      </c>
      <c r="Y66" s="37">
        <v>6.7</v>
      </c>
      <c r="Z66" s="37">
        <v>6.7</v>
      </c>
      <c r="AA66" s="37">
        <v>6.7</v>
      </c>
      <c r="AB66" s="37">
        <v>6.7</v>
      </c>
      <c r="AC66" s="37">
        <v>160.80000000000001</v>
      </c>
      <c r="AD66" s="37">
        <v>1125.5999999999999</v>
      </c>
      <c r="AE66" s="37">
        <v>58692</v>
      </c>
    </row>
    <row r="67" spans="1:31">
      <c r="A67" s="37" t="s">
        <v>206</v>
      </c>
      <c r="B67" s="37" t="s">
        <v>124</v>
      </c>
      <c r="C67" s="37" t="s">
        <v>122</v>
      </c>
      <c r="D67" s="37" t="s">
        <v>123</v>
      </c>
      <c r="E67" s="37">
        <v>60</v>
      </c>
      <c r="F67" s="37">
        <v>60</v>
      </c>
      <c r="G67" s="37">
        <v>60</v>
      </c>
      <c r="H67" s="37">
        <v>60</v>
      </c>
      <c r="I67" s="37">
        <v>60</v>
      </c>
      <c r="J67" s="37">
        <v>60</v>
      </c>
      <c r="K67" s="37">
        <v>60</v>
      </c>
      <c r="L67" s="37">
        <v>60</v>
      </c>
      <c r="M67" s="37">
        <v>60</v>
      </c>
      <c r="N67" s="37">
        <v>60</v>
      </c>
      <c r="O67" s="37">
        <v>60</v>
      </c>
      <c r="P67" s="37">
        <v>60</v>
      </c>
      <c r="Q67" s="37">
        <v>60</v>
      </c>
      <c r="R67" s="37">
        <v>60</v>
      </c>
      <c r="S67" s="37">
        <v>60</v>
      </c>
      <c r="T67" s="37">
        <v>60</v>
      </c>
      <c r="U67" s="37">
        <v>60</v>
      </c>
      <c r="V67" s="37">
        <v>60</v>
      </c>
      <c r="W67" s="37">
        <v>60</v>
      </c>
      <c r="X67" s="37">
        <v>60</v>
      </c>
      <c r="Y67" s="37">
        <v>60</v>
      </c>
      <c r="Z67" s="37">
        <v>60</v>
      </c>
      <c r="AA67" s="37">
        <v>60</v>
      </c>
      <c r="AB67" s="37">
        <v>60</v>
      </c>
      <c r="AC67" s="37">
        <v>1440</v>
      </c>
      <c r="AD67" s="37">
        <v>10080</v>
      </c>
      <c r="AE67" s="37">
        <v>525600</v>
      </c>
    </row>
    <row r="68" spans="1:31">
      <c r="A68" s="37" t="s">
        <v>207</v>
      </c>
      <c r="B68" s="37" t="s">
        <v>124</v>
      </c>
      <c r="C68" s="37" t="s">
        <v>122</v>
      </c>
      <c r="D68" s="37" t="s">
        <v>123</v>
      </c>
      <c r="E68" s="37">
        <v>16</v>
      </c>
      <c r="F68" s="37">
        <v>16</v>
      </c>
      <c r="G68" s="37">
        <v>16</v>
      </c>
      <c r="H68" s="37">
        <v>16</v>
      </c>
      <c r="I68" s="37">
        <v>16</v>
      </c>
      <c r="J68" s="37">
        <v>16</v>
      </c>
      <c r="K68" s="37">
        <v>16</v>
      </c>
      <c r="L68" s="37">
        <v>16</v>
      </c>
      <c r="M68" s="37">
        <v>16</v>
      </c>
      <c r="N68" s="37">
        <v>16</v>
      </c>
      <c r="O68" s="37">
        <v>16</v>
      </c>
      <c r="P68" s="37">
        <v>16</v>
      </c>
      <c r="Q68" s="37">
        <v>16</v>
      </c>
      <c r="R68" s="37">
        <v>16</v>
      </c>
      <c r="S68" s="37">
        <v>16</v>
      </c>
      <c r="T68" s="37">
        <v>16</v>
      </c>
      <c r="U68" s="37">
        <v>16</v>
      </c>
      <c r="V68" s="37">
        <v>16</v>
      </c>
      <c r="W68" s="37">
        <v>16</v>
      </c>
      <c r="X68" s="37">
        <v>16</v>
      </c>
      <c r="Y68" s="37">
        <v>16</v>
      </c>
      <c r="Z68" s="37">
        <v>16</v>
      </c>
      <c r="AA68" s="37">
        <v>16</v>
      </c>
      <c r="AB68" s="37">
        <v>16</v>
      </c>
      <c r="AC68" s="37">
        <v>384</v>
      </c>
      <c r="AD68" s="37">
        <v>2688</v>
      </c>
      <c r="AE68" s="37">
        <v>140160</v>
      </c>
    </row>
    <row r="69" spans="1:31">
      <c r="A69" s="37" t="s">
        <v>146</v>
      </c>
      <c r="B69" s="37" t="s">
        <v>130</v>
      </c>
      <c r="C69" s="37" t="s">
        <v>122</v>
      </c>
      <c r="D69" s="37" t="s">
        <v>123</v>
      </c>
      <c r="E69" s="37">
        <v>120</v>
      </c>
      <c r="F69" s="37">
        <v>120</v>
      </c>
      <c r="G69" s="37">
        <v>120</v>
      </c>
      <c r="H69" s="37">
        <v>120</v>
      </c>
      <c r="I69" s="37">
        <v>120</v>
      </c>
      <c r="J69" s="37">
        <v>120</v>
      </c>
      <c r="K69" s="37">
        <v>120</v>
      </c>
      <c r="L69" s="37">
        <v>120</v>
      </c>
      <c r="M69" s="37">
        <v>120</v>
      </c>
      <c r="N69" s="37">
        <v>120</v>
      </c>
      <c r="O69" s="37">
        <v>120</v>
      </c>
      <c r="P69" s="37">
        <v>120</v>
      </c>
      <c r="Q69" s="37">
        <v>120</v>
      </c>
      <c r="R69" s="37">
        <v>120</v>
      </c>
      <c r="S69" s="37">
        <v>120</v>
      </c>
      <c r="T69" s="37">
        <v>120</v>
      </c>
      <c r="U69" s="37">
        <v>120</v>
      </c>
      <c r="V69" s="37">
        <v>120</v>
      </c>
      <c r="W69" s="37">
        <v>120</v>
      </c>
      <c r="X69" s="37">
        <v>120</v>
      </c>
      <c r="Y69" s="37">
        <v>120</v>
      </c>
      <c r="Z69" s="37">
        <v>120</v>
      </c>
      <c r="AA69" s="37">
        <v>120</v>
      </c>
      <c r="AB69" s="37">
        <v>120</v>
      </c>
      <c r="AC69" s="37">
        <v>2880</v>
      </c>
      <c r="AD69" s="37">
        <v>20160</v>
      </c>
      <c r="AE69" s="37">
        <v>1051200</v>
      </c>
    </row>
    <row r="70" spans="1:31">
      <c r="A70" s="37" t="s">
        <v>128</v>
      </c>
      <c r="B70" s="37" t="s">
        <v>121</v>
      </c>
      <c r="C70" s="37" t="s">
        <v>122</v>
      </c>
      <c r="D70" s="37" t="s">
        <v>123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</row>
    <row r="71" spans="1:31">
      <c r="A71" s="37" t="s">
        <v>129</v>
      </c>
      <c r="B71" s="37" t="s">
        <v>130</v>
      </c>
      <c r="C71" s="37" t="s">
        <v>122</v>
      </c>
      <c r="D71" s="37" t="s">
        <v>123</v>
      </c>
      <c r="E71" s="37">
        <v>0.2</v>
      </c>
      <c r="F71" s="37">
        <v>0.2</v>
      </c>
      <c r="G71" s="37">
        <v>0.2</v>
      </c>
      <c r="H71" s="37">
        <v>0.2</v>
      </c>
      <c r="I71" s="37">
        <v>0.2</v>
      </c>
      <c r="J71" s="37">
        <v>0.2</v>
      </c>
      <c r="K71" s="37">
        <v>0.2</v>
      </c>
      <c r="L71" s="37">
        <v>0.2</v>
      </c>
      <c r="M71" s="37">
        <v>0.2</v>
      </c>
      <c r="N71" s="37">
        <v>0.2</v>
      </c>
      <c r="O71" s="37">
        <v>0.2</v>
      </c>
      <c r="P71" s="37">
        <v>0.2</v>
      </c>
      <c r="Q71" s="37">
        <v>0.2</v>
      </c>
      <c r="R71" s="37">
        <v>0.2</v>
      </c>
      <c r="S71" s="37">
        <v>0.2</v>
      </c>
      <c r="T71" s="37">
        <v>0.2</v>
      </c>
      <c r="U71" s="37">
        <v>0.2</v>
      </c>
      <c r="V71" s="37">
        <v>0.2</v>
      </c>
      <c r="W71" s="37">
        <v>0.2</v>
      </c>
      <c r="X71" s="37">
        <v>0.2</v>
      </c>
      <c r="Y71" s="37">
        <v>0.2</v>
      </c>
      <c r="Z71" s="37">
        <v>0.2</v>
      </c>
      <c r="AA71" s="37">
        <v>0.2</v>
      </c>
      <c r="AB71" s="37">
        <v>0.2</v>
      </c>
      <c r="AC71" s="37">
        <v>4.8</v>
      </c>
      <c r="AD71" s="37">
        <v>33.6</v>
      </c>
      <c r="AE71" s="37">
        <v>1752</v>
      </c>
    </row>
    <row r="72" spans="1:31">
      <c r="A72" s="37" t="s">
        <v>131</v>
      </c>
      <c r="B72" s="37" t="s">
        <v>130</v>
      </c>
      <c r="C72" s="37" t="s">
        <v>132</v>
      </c>
      <c r="D72" s="37" t="s">
        <v>123</v>
      </c>
      <c r="E72" s="37">
        <v>1</v>
      </c>
      <c r="F72" s="37">
        <v>1</v>
      </c>
      <c r="G72" s="37">
        <v>1</v>
      </c>
      <c r="H72" s="37">
        <v>1</v>
      </c>
      <c r="I72" s="37">
        <v>1</v>
      </c>
      <c r="J72" s="37">
        <v>1</v>
      </c>
      <c r="K72" s="37">
        <v>1</v>
      </c>
      <c r="L72" s="37">
        <v>1</v>
      </c>
      <c r="M72" s="37">
        <v>1</v>
      </c>
      <c r="N72" s="37">
        <v>1</v>
      </c>
      <c r="O72" s="37">
        <v>1</v>
      </c>
      <c r="P72" s="37">
        <v>1</v>
      </c>
      <c r="Q72" s="37">
        <v>1</v>
      </c>
      <c r="R72" s="37">
        <v>1</v>
      </c>
      <c r="S72" s="37">
        <v>1</v>
      </c>
      <c r="T72" s="37">
        <v>1</v>
      </c>
      <c r="U72" s="37">
        <v>1</v>
      </c>
      <c r="V72" s="37">
        <v>1</v>
      </c>
      <c r="W72" s="37">
        <v>1</v>
      </c>
      <c r="X72" s="37">
        <v>1</v>
      </c>
      <c r="Y72" s="37">
        <v>1</v>
      </c>
      <c r="Z72" s="37">
        <v>1</v>
      </c>
      <c r="AA72" s="37">
        <v>1</v>
      </c>
      <c r="AB72" s="37">
        <v>1</v>
      </c>
      <c r="AC72" s="37">
        <v>24</v>
      </c>
      <c r="AD72" s="37">
        <v>168</v>
      </c>
      <c r="AE72" s="37">
        <v>6924</v>
      </c>
    </row>
    <row r="73" spans="1:31">
      <c r="C73" s="36" t="s">
        <v>133</v>
      </c>
      <c r="D73" s="36" t="s">
        <v>123</v>
      </c>
      <c r="E73" s="36">
        <v>0.5</v>
      </c>
      <c r="F73" s="36">
        <v>0.5</v>
      </c>
      <c r="G73" s="36">
        <v>0.5</v>
      </c>
      <c r="H73" s="36">
        <v>0.5</v>
      </c>
      <c r="I73" s="36">
        <v>0.5</v>
      </c>
      <c r="J73" s="36">
        <v>0.5</v>
      </c>
      <c r="K73" s="36">
        <v>0.5</v>
      </c>
      <c r="L73" s="36">
        <v>0.5</v>
      </c>
      <c r="M73" s="36">
        <v>0.5</v>
      </c>
      <c r="N73" s="36">
        <v>0.5</v>
      </c>
      <c r="O73" s="36">
        <v>0.5</v>
      </c>
      <c r="P73" s="36">
        <v>0.5</v>
      </c>
      <c r="Q73" s="36">
        <v>0.5</v>
      </c>
      <c r="R73" s="36">
        <v>0.5</v>
      </c>
      <c r="S73" s="36">
        <v>0.5</v>
      </c>
      <c r="T73" s="36">
        <v>0.5</v>
      </c>
      <c r="U73" s="36">
        <v>0.5</v>
      </c>
      <c r="V73" s="36">
        <v>0.5</v>
      </c>
      <c r="W73" s="36">
        <v>0.5</v>
      </c>
      <c r="X73" s="36">
        <v>0.5</v>
      </c>
      <c r="Y73" s="36">
        <v>0.5</v>
      </c>
      <c r="Z73" s="36">
        <v>0.5</v>
      </c>
      <c r="AA73" s="36">
        <v>0.5</v>
      </c>
      <c r="AB73" s="36">
        <v>0.5</v>
      </c>
      <c r="AC73" s="36">
        <v>12</v>
      </c>
      <c r="AD73" s="36">
        <v>84</v>
      </c>
    </row>
    <row r="74" spans="1:31">
      <c r="C74" s="36" t="s">
        <v>122</v>
      </c>
      <c r="D74" s="36" t="s">
        <v>123</v>
      </c>
      <c r="E74" s="36">
        <v>1</v>
      </c>
      <c r="F74" s="36">
        <v>1</v>
      </c>
      <c r="G74" s="36">
        <v>1</v>
      </c>
      <c r="H74" s="36">
        <v>1</v>
      </c>
      <c r="I74" s="36">
        <v>1</v>
      </c>
      <c r="J74" s="36">
        <v>1</v>
      </c>
      <c r="K74" s="36">
        <v>1</v>
      </c>
      <c r="L74" s="36">
        <v>1</v>
      </c>
      <c r="M74" s="36">
        <v>1</v>
      </c>
      <c r="N74" s="36">
        <v>1</v>
      </c>
      <c r="O74" s="36">
        <v>1</v>
      </c>
      <c r="P74" s="36">
        <v>1</v>
      </c>
      <c r="Q74" s="36">
        <v>1</v>
      </c>
      <c r="R74" s="36">
        <v>1</v>
      </c>
      <c r="S74" s="36">
        <v>1</v>
      </c>
      <c r="T74" s="36">
        <v>1</v>
      </c>
      <c r="U74" s="36">
        <v>1</v>
      </c>
      <c r="V74" s="36">
        <v>1</v>
      </c>
      <c r="W74" s="36">
        <v>1</v>
      </c>
      <c r="X74" s="36">
        <v>1</v>
      </c>
      <c r="Y74" s="36">
        <v>1</v>
      </c>
      <c r="Z74" s="36">
        <v>1</v>
      </c>
      <c r="AA74" s="36">
        <v>1</v>
      </c>
      <c r="AB74" s="36">
        <v>1</v>
      </c>
      <c r="AC74" s="36">
        <v>24</v>
      </c>
      <c r="AD74" s="36">
        <v>168</v>
      </c>
    </row>
    <row r="75" spans="1:31">
      <c r="A75" s="30" t="s">
        <v>208</v>
      </c>
      <c r="B75" s="36" t="s">
        <v>130</v>
      </c>
      <c r="C75" s="36" t="s">
        <v>122</v>
      </c>
      <c r="D75" s="36" t="s">
        <v>123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</row>
    <row r="76" spans="1:31">
      <c r="A76" s="36" t="s">
        <v>640</v>
      </c>
      <c r="B76" s="36" t="s">
        <v>121</v>
      </c>
      <c r="C76" s="36" t="s">
        <v>122</v>
      </c>
      <c r="D76" s="36" t="s">
        <v>123</v>
      </c>
      <c r="E76" s="38">
        <v>0.05</v>
      </c>
      <c r="F76" s="38">
        <v>0.05</v>
      </c>
      <c r="G76" s="38">
        <v>0.05</v>
      </c>
      <c r="H76" s="38">
        <v>0.05</v>
      </c>
      <c r="I76" s="38">
        <v>0.05</v>
      </c>
      <c r="J76" s="38">
        <v>0.05</v>
      </c>
      <c r="K76" s="38">
        <v>0.05</v>
      </c>
      <c r="L76" s="38">
        <v>0.05</v>
      </c>
      <c r="M76" s="38">
        <v>0.05</v>
      </c>
      <c r="N76" s="38">
        <v>0.05</v>
      </c>
      <c r="O76" s="38">
        <v>0.05</v>
      </c>
      <c r="P76" s="38">
        <v>0.05</v>
      </c>
      <c r="Q76" s="38">
        <v>0.05</v>
      </c>
      <c r="R76" s="38">
        <v>0.05</v>
      </c>
      <c r="S76" s="38">
        <v>0.05</v>
      </c>
      <c r="T76" s="38">
        <v>0.05</v>
      </c>
      <c r="U76" s="38">
        <v>0.05</v>
      </c>
      <c r="V76" s="38">
        <v>0.05</v>
      </c>
      <c r="W76" s="38">
        <v>0.05</v>
      </c>
      <c r="X76" s="38">
        <v>0.05</v>
      </c>
      <c r="Y76" s="38">
        <v>0.05</v>
      </c>
      <c r="Z76" s="38">
        <v>0.05</v>
      </c>
      <c r="AA76" s="38">
        <v>0.05</v>
      </c>
      <c r="AB76" s="38">
        <v>0.05</v>
      </c>
      <c r="AC76" s="36">
        <v>1.2</v>
      </c>
      <c r="AD76" s="36">
        <v>8.4</v>
      </c>
      <c r="AE76" s="36">
        <v>438</v>
      </c>
    </row>
    <row r="77" spans="1:31">
      <c r="A77" s="36" t="s">
        <v>641</v>
      </c>
      <c r="B77" s="36" t="s">
        <v>121</v>
      </c>
      <c r="C77" s="36" t="s">
        <v>122</v>
      </c>
      <c r="D77" s="36" t="s">
        <v>123</v>
      </c>
      <c r="E77" s="38">
        <v>0.2</v>
      </c>
      <c r="F77" s="38">
        <v>0.2</v>
      </c>
      <c r="G77" s="38">
        <v>0.2</v>
      </c>
      <c r="H77" s="38">
        <v>0.2</v>
      </c>
      <c r="I77" s="38">
        <v>0.2</v>
      </c>
      <c r="J77" s="38">
        <v>0.2</v>
      </c>
      <c r="K77" s="38">
        <v>0.2</v>
      </c>
      <c r="L77" s="38">
        <v>0.2</v>
      </c>
      <c r="M77" s="38">
        <v>0.2</v>
      </c>
      <c r="N77" s="38">
        <v>0.2</v>
      </c>
      <c r="O77" s="38">
        <v>0.2</v>
      </c>
      <c r="P77" s="38">
        <v>0.2</v>
      </c>
      <c r="Q77" s="38">
        <v>0.2</v>
      </c>
      <c r="R77" s="38">
        <v>0.2</v>
      </c>
      <c r="S77" s="38">
        <v>0.2</v>
      </c>
      <c r="T77" s="38">
        <v>0.2</v>
      </c>
      <c r="U77" s="38">
        <v>0.2</v>
      </c>
      <c r="V77" s="38">
        <v>0.2</v>
      </c>
      <c r="W77" s="38">
        <v>0.2</v>
      </c>
      <c r="X77" s="38">
        <v>0.2</v>
      </c>
      <c r="Y77" s="38">
        <v>0.2</v>
      </c>
      <c r="Z77" s="38">
        <v>0.2</v>
      </c>
      <c r="AA77" s="38">
        <v>0.2</v>
      </c>
      <c r="AB77" s="38">
        <v>0.2</v>
      </c>
      <c r="AC77" s="36">
        <v>4.8</v>
      </c>
      <c r="AD77" s="36">
        <v>33.6</v>
      </c>
      <c r="AE77" s="36">
        <v>1752</v>
      </c>
    </row>
    <row r="78" spans="1:31">
      <c r="A78" s="36" t="s">
        <v>642</v>
      </c>
      <c r="B78" s="36" t="s">
        <v>124</v>
      </c>
      <c r="C78" s="36" t="s">
        <v>122</v>
      </c>
      <c r="D78" s="36" t="s">
        <v>123</v>
      </c>
      <c r="E78" s="38">
        <v>48.8</v>
      </c>
      <c r="F78" s="38">
        <v>48.8</v>
      </c>
      <c r="G78" s="38">
        <v>48.8</v>
      </c>
      <c r="H78" s="38">
        <v>48.8</v>
      </c>
      <c r="I78" s="38">
        <v>48.8</v>
      </c>
      <c r="J78" s="38">
        <v>48.8</v>
      </c>
      <c r="K78" s="38">
        <v>48.8</v>
      </c>
      <c r="L78" s="38">
        <v>48.8</v>
      </c>
      <c r="M78" s="38">
        <v>48.8</v>
      </c>
      <c r="N78" s="38">
        <v>48.8</v>
      </c>
      <c r="O78" s="38">
        <v>48.8</v>
      </c>
      <c r="P78" s="38">
        <v>48.8</v>
      </c>
      <c r="Q78" s="38">
        <v>48.8</v>
      </c>
      <c r="R78" s="38">
        <v>48.8</v>
      </c>
      <c r="S78" s="38">
        <v>48.8</v>
      </c>
      <c r="T78" s="38">
        <v>48.8</v>
      </c>
      <c r="U78" s="38">
        <v>48.8</v>
      </c>
      <c r="V78" s="38">
        <v>48.8</v>
      </c>
      <c r="W78" s="38">
        <v>48.8</v>
      </c>
      <c r="X78" s="38">
        <v>48.8</v>
      </c>
      <c r="Y78" s="38">
        <v>48.8</v>
      </c>
      <c r="Z78" s="38">
        <v>48.8</v>
      </c>
      <c r="AA78" s="38">
        <v>48.8</v>
      </c>
      <c r="AB78" s="38">
        <v>48.8</v>
      </c>
      <c r="AC78" s="36">
        <v>1171.2</v>
      </c>
      <c r="AD78" s="36">
        <v>8198.4</v>
      </c>
      <c r="AE78" s="36">
        <v>427488</v>
      </c>
    </row>
    <row r="79" spans="1:31">
      <c r="A79" s="36" t="s">
        <v>643</v>
      </c>
      <c r="B79" s="36" t="s">
        <v>124</v>
      </c>
      <c r="C79" s="36" t="s">
        <v>122</v>
      </c>
      <c r="D79" s="36" t="s">
        <v>123</v>
      </c>
      <c r="E79" s="38">
        <v>55</v>
      </c>
      <c r="F79" s="38">
        <v>55</v>
      </c>
      <c r="G79" s="38">
        <v>55</v>
      </c>
      <c r="H79" s="38">
        <v>55</v>
      </c>
      <c r="I79" s="38">
        <v>55</v>
      </c>
      <c r="J79" s="38">
        <v>55</v>
      </c>
      <c r="K79" s="38">
        <v>55</v>
      </c>
      <c r="L79" s="38">
        <v>55</v>
      </c>
      <c r="M79" s="38">
        <v>55</v>
      </c>
      <c r="N79" s="38">
        <v>55</v>
      </c>
      <c r="O79" s="38">
        <v>55</v>
      </c>
      <c r="P79" s="38">
        <v>55</v>
      </c>
      <c r="Q79" s="38">
        <v>55</v>
      </c>
      <c r="R79" s="38">
        <v>55</v>
      </c>
      <c r="S79" s="38">
        <v>55</v>
      </c>
      <c r="T79" s="38">
        <v>55</v>
      </c>
      <c r="U79" s="38">
        <v>55</v>
      </c>
      <c r="V79" s="38">
        <v>55</v>
      </c>
      <c r="W79" s="38">
        <v>55</v>
      </c>
      <c r="X79" s="38">
        <v>55</v>
      </c>
      <c r="Y79" s="38">
        <v>55</v>
      </c>
      <c r="Z79" s="38">
        <v>55</v>
      </c>
      <c r="AA79" s="38">
        <v>55</v>
      </c>
      <c r="AB79" s="38">
        <v>55</v>
      </c>
      <c r="AC79" s="36">
        <v>1320</v>
      </c>
      <c r="AD79" s="36">
        <v>9240</v>
      </c>
      <c r="AE79" s="36">
        <v>481800</v>
      </c>
    </row>
    <row r="80" spans="1:31">
      <c r="A80" s="36" t="s">
        <v>644</v>
      </c>
      <c r="B80" s="36" t="s">
        <v>124</v>
      </c>
      <c r="C80" s="36" t="s">
        <v>122</v>
      </c>
      <c r="D80" s="36" t="s">
        <v>123</v>
      </c>
      <c r="E80" s="38">
        <v>60</v>
      </c>
      <c r="F80" s="38">
        <v>60</v>
      </c>
      <c r="G80" s="38">
        <v>60</v>
      </c>
      <c r="H80" s="38">
        <v>60</v>
      </c>
      <c r="I80" s="38">
        <v>60</v>
      </c>
      <c r="J80" s="38">
        <v>60</v>
      </c>
      <c r="K80" s="38">
        <v>60</v>
      </c>
      <c r="L80" s="38">
        <v>60</v>
      </c>
      <c r="M80" s="38">
        <v>60</v>
      </c>
      <c r="N80" s="38">
        <v>60</v>
      </c>
      <c r="O80" s="38">
        <v>60</v>
      </c>
      <c r="P80" s="38">
        <v>60</v>
      </c>
      <c r="Q80" s="38">
        <v>60</v>
      </c>
      <c r="R80" s="38">
        <v>60</v>
      </c>
      <c r="S80" s="38">
        <v>60</v>
      </c>
      <c r="T80" s="38">
        <v>60</v>
      </c>
      <c r="U80" s="38">
        <v>60</v>
      </c>
      <c r="V80" s="38">
        <v>60</v>
      </c>
      <c r="W80" s="38">
        <v>60</v>
      </c>
      <c r="X80" s="38">
        <v>60</v>
      </c>
      <c r="Y80" s="38">
        <v>60</v>
      </c>
      <c r="Z80" s="38">
        <v>60</v>
      </c>
      <c r="AA80" s="38">
        <v>60</v>
      </c>
      <c r="AB80" s="38">
        <v>60</v>
      </c>
      <c r="AC80" s="36">
        <v>1440</v>
      </c>
      <c r="AD80" s="36">
        <v>10080</v>
      </c>
      <c r="AE80" s="36">
        <v>525600</v>
      </c>
    </row>
    <row r="81" spans="1:31">
      <c r="A81" s="36" t="s">
        <v>645</v>
      </c>
      <c r="B81" s="36" t="s">
        <v>124</v>
      </c>
      <c r="C81" s="36" t="s">
        <v>122</v>
      </c>
      <c r="D81" s="36" t="s">
        <v>123</v>
      </c>
      <c r="E81" s="38">
        <v>60</v>
      </c>
      <c r="F81" s="38">
        <v>60</v>
      </c>
      <c r="G81" s="38">
        <v>60</v>
      </c>
      <c r="H81" s="38">
        <v>60</v>
      </c>
      <c r="I81" s="38">
        <v>60</v>
      </c>
      <c r="J81" s="38">
        <v>60</v>
      </c>
      <c r="K81" s="38">
        <v>60</v>
      </c>
      <c r="L81" s="38">
        <v>60</v>
      </c>
      <c r="M81" s="38">
        <v>60</v>
      </c>
      <c r="N81" s="38">
        <v>60</v>
      </c>
      <c r="O81" s="38">
        <v>60</v>
      </c>
      <c r="P81" s="38">
        <v>60</v>
      </c>
      <c r="Q81" s="38">
        <v>60</v>
      </c>
      <c r="R81" s="38">
        <v>60</v>
      </c>
      <c r="S81" s="38">
        <v>60</v>
      </c>
      <c r="T81" s="38">
        <v>60</v>
      </c>
      <c r="U81" s="38">
        <v>60</v>
      </c>
      <c r="V81" s="38">
        <v>60</v>
      </c>
      <c r="W81" s="38">
        <v>60</v>
      </c>
      <c r="X81" s="38">
        <v>60</v>
      </c>
      <c r="Y81" s="38">
        <v>60</v>
      </c>
      <c r="Z81" s="38">
        <v>60</v>
      </c>
      <c r="AA81" s="38">
        <v>60</v>
      </c>
      <c r="AB81" s="38">
        <v>60</v>
      </c>
      <c r="AC81" s="36">
        <v>1440</v>
      </c>
      <c r="AD81" s="36">
        <v>10080</v>
      </c>
      <c r="AE81" s="36">
        <v>525600</v>
      </c>
    </row>
    <row r="82" spans="1:31">
      <c r="A82" s="36" t="s">
        <v>646</v>
      </c>
      <c r="B82" s="36" t="s">
        <v>124</v>
      </c>
      <c r="C82" s="36" t="s">
        <v>122</v>
      </c>
      <c r="D82" s="36" t="s">
        <v>123</v>
      </c>
      <c r="E82" s="38">
        <v>22</v>
      </c>
      <c r="F82" s="38">
        <v>22</v>
      </c>
      <c r="G82" s="38">
        <v>22</v>
      </c>
      <c r="H82" s="38">
        <v>22</v>
      </c>
      <c r="I82" s="38">
        <v>22</v>
      </c>
      <c r="J82" s="38">
        <v>22</v>
      </c>
      <c r="K82" s="38">
        <v>22</v>
      </c>
      <c r="L82" s="38">
        <v>22</v>
      </c>
      <c r="M82" s="38">
        <v>22</v>
      </c>
      <c r="N82" s="38">
        <v>22</v>
      </c>
      <c r="O82" s="38">
        <v>22</v>
      </c>
      <c r="P82" s="38">
        <v>22</v>
      </c>
      <c r="Q82" s="38">
        <v>22</v>
      </c>
      <c r="R82" s="38">
        <v>22</v>
      </c>
      <c r="S82" s="38">
        <v>22</v>
      </c>
      <c r="T82" s="38">
        <v>22</v>
      </c>
      <c r="U82" s="38">
        <v>22</v>
      </c>
      <c r="V82" s="38">
        <v>22</v>
      </c>
      <c r="W82" s="38">
        <v>22</v>
      </c>
      <c r="X82" s="38">
        <v>22</v>
      </c>
      <c r="Y82" s="38">
        <v>22</v>
      </c>
      <c r="Z82" s="38">
        <v>22</v>
      </c>
      <c r="AA82" s="38">
        <v>22</v>
      </c>
      <c r="AB82" s="38">
        <v>22</v>
      </c>
      <c r="AC82" s="36">
        <v>528</v>
      </c>
      <c r="AD82" s="36">
        <v>3696</v>
      </c>
      <c r="AE82" s="36">
        <v>192720</v>
      </c>
    </row>
    <row r="83" spans="1:31">
      <c r="D83" s="36" t="str">
        <f t="shared" ref="D83" si="0">D50</f>
        <v>Sat</v>
      </c>
      <c r="E83" s="38">
        <f t="shared" ref="E83:AB83" si="1">E50*1.8+32</f>
        <v>86</v>
      </c>
      <c r="F83" s="38">
        <f t="shared" si="1"/>
        <v>86</v>
      </c>
      <c r="G83" s="38">
        <f t="shared" si="1"/>
        <v>86</v>
      </c>
      <c r="H83" s="38">
        <f t="shared" si="1"/>
        <v>86</v>
      </c>
      <c r="I83" s="38">
        <f t="shared" si="1"/>
        <v>86</v>
      </c>
      <c r="J83" s="38">
        <f t="shared" si="1"/>
        <v>86</v>
      </c>
      <c r="K83" s="38">
        <f t="shared" si="1"/>
        <v>75.2</v>
      </c>
      <c r="L83" s="38">
        <f t="shared" si="1"/>
        <v>75.2</v>
      </c>
      <c r="M83" s="38">
        <f t="shared" si="1"/>
        <v>75.2</v>
      </c>
      <c r="N83" s="38">
        <f t="shared" si="1"/>
        <v>75.2</v>
      </c>
      <c r="O83" s="38">
        <f t="shared" si="1"/>
        <v>75.2</v>
      </c>
      <c r="P83" s="38">
        <f t="shared" si="1"/>
        <v>75.2</v>
      </c>
      <c r="Q83" s="38">
        <f t="shared" si="1"/>
        <v>75.2</v>
      </c>
      <c r="R83" s="38">
        <f t="shared" si="1"/>
        <v>75.2</v>
      </c>
      <c r="S83" s="38">
        <f t="shared" si="1"/>
        <v>75.2</v>
      </c>
      <c r="T83" s="38">
        <f t="shared" si="1"/>
        <v>75.2</v>
      </c>
      <c r="U83" s="38">
        <f t="shared" si="1"/>
        <v>75.2</v>
      </c>
      <c r="V83" s="38">
        <f t="shared" si="1"/>
        <v>75.2</v>
      </c>
      <c r="W83" s="38">
        <f t="shared" si="1"/>
        <v>86</v>
      </c>
      <c r="X83" s="38">
        <f t="shared" si="1"/>
        <v>86</v>
      </c>
      <c r="Y83" s="38">
        <f t="shared" si="1"/>
        <v>86</v>
      </c>
      <c r="Z83" s="38">
        <f t="shared" si="1"/>
        <v>86</v>
      </c>
      <c r="AA83" s="38">
        <f t="shared" si="1"/>
        <v>86</v>
      </c>
      <c r="AB83" s="38">
        <f t="shared" si="1"/>
        <v>86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S682"/>
  <sheetViews>
    <sheetView workbookViewId="0">
      <pane xSplit="2" ySplit="2" topLeftCell="C227" activePane="bottomRight" state="frozen"/>
      <selection pane="topRight" activeCell="C1" sqref="C1"/>
      <selection pane="bottomLeft" activeCell="A2" sqref="A2"/>
      <selection pane="bottomRight" activeCell="B245" sqref="B245"/>
    </sheetView>
  </sheetViews>
  <sheetFormatPr defaultRowHeight="11.25"/>
  <cols>
    <col min="1" max="1" width="2.5" style="64" customWidth="1"/>
    <col min="2" max="2" width="30.5" style="63" customWidth="1"/>
    <col min="3" max="18" width="17" style="52" customWidth="1"/>
    <col min="19" max="16384" width="9.33203125" style="52"/>
  </cols>
  <sheetData>
    <row r="1" spans="1:18" ht="20.25">
      <c r="A1" s="49" t="s">
        <v>157</v>
      </c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s="55" customFormat="1">
      <c r="A2" s="83"/>
      <c r="B2" s="83"/>
      <c r="C2" s="54" t="s">
        <v>101</v>
      </c>
      <c r="D2" s="54" t="s">
        <v>102</v>
      </c>
      <c r="E2" s="54" t="s">
        <v>103</v>
      </c>
      <c r="F2" s="54" t="s">
        <v>104</v>
      </c>
      <c r="G2" s="54" t="s">
        <v>105</v>
      </c>
      <c r="H2" s="54" t="s">
        <v>106</v>
      </c>
      <c r="I2" s="54" t="s">
        <v>107</v>
      </c>
      <c r="J2" s="54" t="s">
        <v>108</v>
      </c>
      <c r="K2" s="54" t="s">
        <v>109</v>
      </c>
      <c r="L2" s="54" t="s">
        <v>110</v>
      </c>
      <c r="M2" s="54" t="s">
        <v>372</v>
      </c>
      <c r="N2" s="54" t="s">
        <v>111</v>
      </c>
      <c r="O2" s="54" t="s">
        <v>112</v>
      </c>
      <c r="P2" s="54" t="s">
        <v>113</v>
      </c>
      <c r="Q2" s="54" t="s">
        <v>114</v>
      </c>
      <c r="R2" s="54" t="s">
        <v>115</v>
      </c>
    </row>
    <row r="3" spans="1:18">
      <c r="A3" s="56" t="s">
        <v>7</v>
      </c>
      <c r="B3" s="50"/>
      <c r="C3" s="55"/>
    </row>
    <row r="4" spans="1:18">
      <c r="A4" s="53"/>
      <c r="B4" s="57" t="s">
        <v>9</v>
      </c>
      <c r="C4" s="58" t="s">
        <v>10</v>
      </c>
      <c r="D4" s="59" t="s">
        <v>11</v>
      </c>
      <c r="E4" s="59" t="s">
        <v>12</v>
      </c>
      <c r="F4" s="59" t="s">
        <v>13</v>
      </c>
      <c r="G4" s="59" t="s">
        <v>14</v>
      </c>
      <c r="H4" s="59" t="s">
        <v>14</v>
      </c>
      <c r="I4" s="59" t="s">
        <v>15</v>
      </c>
      <c r="J4" s="59" t="s">
        <v>16</v>
      </c>
      <c r="K4" s="59" t="s">
        <v>17</v>
      </c>
      <c r="L4" s="59" t="s">
        <v>18</v>
      </c>
      <c r="M4" s="59" t="s">
        <v>19</v>
      </c>
      <c r="N4" s="59" t="s">
        <v>20</v>
      </c>
      <c r="O4" s="59" t="s">
        <v>21</v>
      </c>
      <c r="P4" s="59" t="s">
        <v>22</v>
      </c>
      <c r="Q4" s="59" t="s">
        <v>23</v>
      </c>
      <c r="R4" s="59" t="s">
        <v>24</v>
      </c>
    </row>
    <row r="5" spans="1:18">
      <c r="A5" s="53"/>
      <c r="B5" s="57" t="s">
        <v>25</v>
      </c>
      <c r="C5" s="58" t="s">
        <v>26</v>
      </c>
      <c r="D5" s="59" t="s">
        <v>26</v>
      </c>
      <c r="E5" s="59" t="s">
        <v>26</v>
      </c>
      <c r="F5" s="59" t="s">
        <v>26</v>
      </c>
      <c r="G5" s="59" t="s">
        <v>26</v>
      </c>
      <c r="H5" s="59" t="s">
        <v>26</v>
      </c>
      <c r="I5" s="59" t="s">
        <v>26</v>
      </c>
      <c r="J5" s="59" t="s">
        <v>26</v>
      </c>
      <c r="K5" s="59" t="s">
        <v>26</v>
      </c>
      <c r="L5" s="59" t="s">
        <v>26</v>
      </c>
      <c r="M5" s="59" t="s">
        <v>26</v>
      </c>
      <c r="N5" s="59" t="s">
        <v>26</v>
      </c>
      <c r="O5" s="59" t="s">
        <v>26</v>
      </c>
      <c r="P5" s="59" t="s">
        <v>26</v>
      </c>
      <c r="Q5" s="59" t="s">
        <v>26</v>
      </c>
      <c r="R5" s="59" t="s">
        <v>26</v>
      </c>
    </row>
    <row r="6" spans="1:18">
      <c r="A6" s="53"/>
      <c r="B6" s="57" t="s">
        <v>28</v>
      </c>
      <c r="C6" s="58">
        <v>200.6</v>
      </c>
      <c r="D6" s="59">
        <v>1755.3</v>
      </c>
      <c r="E6" s="59">
        <v>396.1</v>
      </c>
      <c r="F6" s="59">
        <v>1969.7</v>
      </c>
      <c r="G6" s="59">
        <v>2244.9</v>
      </c>
      <c r="H6" s="59">
        <v>250</v>
      </c>
      <c r="I6" s="59">
        <v>102.9</v>
      </c>
      <c r="J6" s="59">
        <v>4464.8999999999996</v>
      </c>
      <c r="K6" s="59">
        <v>111.5</v>
      </c>
      <c r="L6" s="59">
        <v>561.4</v>
      </c>
      <c r="M6" s="59">
        <v>3959.5</v>
      </c>
      <c r="N6" s="59">
        <v>892.2</v>
      </c>
      <c r="O6" s="59">
        <v>1126.2</v>
      </c>
      <c r="P6" s="59">
        <v>133.5</v>
      </c>
      <c r="Q6" s="59">
        <v>153.9</v>
      </c>
      <c r="R6" s="59">
        <v>7.93</v>
      </c>
    </row>
    <row r="7" spans="1:18">
      <c r="A7" s="56" t="s">
        <v>39</v>
      </c>
      <c r="B7" s="50"/>
      <c r="C7" s="55"/>
    </row>
    <row r="8" spans="1:18">
      <c r="A8" s="53"/>
      <c r="B8" s="56" t="s">
        <v>40</v>
      </c>
      <c r="C8" s="55"/>
    </row>
    <row r="9" spans="1:18">
      <c r="A9" s="53"/>
      <c r="B9" s="57" t="s">
        <v>41</v>
      </c>
      <c r="C9" s="58" t="str">
        <f>BuildingSummary!$C26</f>
        <v>Mass wall</v>
      </c>
      <c r="D9" s="58" t="str">
        <f>BuildingSummary!$C26</f>
        <v>Mass wall</v>
      </c>
      <c r="E9" s="58" t="str">
        <f>BuildingSummary!$C26</f>
        <v>Mass wall</v>
      </c>
      <c r="F9" s="58" t="str">
        <f>BuildingSummary!$C26</f>
        <v>Mass wall</v>
      </c>
      <c r="G9" s="58" t="str">
        <f>BuildingSummary!$C26</f>
        <v>Mass wall</v>
      </c>
      <c r="H9" s="58" t="str">
        <f>BuildingSummary!$C26</f>
        <v>Mass wall</v>
      </c>
      <c r="I9" s="58" t="str">
        <f>BuildingSummary!$C26</f>
        <v>Mass wall</v>
      </c>
      <c r="J9" s="58" t="str">
        <f>BuildingSummary!$C26</f>
        <v>Mass wall</v>
      </c>
      <c r="K9" s="58" t="str">
        <f>BuildingSummary!$C26</f>
        <v>Mass wall</v>
      </c>
      <c r="L9" s="58" t="str">
        <f>BuildingSummary!$C26</f>
        <v>Mass wall</v>
      </c>
      <c r="M9" s="58" t="str">
        <f>BuildingSummary!$C26</f>
        <v>Mass wall</v>
      </c>
      <c r="N9" s="58" t="str">
        <f>BuildingSummary!$C26</f>
        <v>Mass wall</v>
      </c>
      <c r="O9" s="58" t="str">
        <f>BuildingSummary!$C26</f>
        <v>Mass wall</v>
      </c>
      <c r="P9" s="58" t="str">
        <f>BuildingSummary!$C26</f>
        <v>Mass wall</v>
      </c>
      <c r="Q9" s="58" t="str">
        <f>BuildingSummary!$C26</f>
        <v>Mass wall</v>
      </c>
      <c r="R9" s="58" t="str">
        <f>BuildingSummary!$C26</f>
        <v>Mass wall</v>
      </c>
    </row>
    <row r="10" spans="1:18">
      <c r="A10" s="53"/>
      <c r="B10" s="57" t="s">
        <v>262</v>
      </c>
      <c r="C10" s="58">
        <f>1/Miami!$D$43</f>
        <v>0.38314176245210729</v>
      </c>
      <c r="D10" s="58">
        <f>1/Houston!$D$43</f>
        <v>0.38314176245210729</v>
      </c>
      <c r="E10" s="58">
        <f>1/Phoenix!$D$43</f>
        <v>0.38314176245210729</v>
      </c>
      <c r="F10" s="58">
        <f>1/Atlanta!$D$43</f>
        <v>1.1682242990654206</v>
      </c>
      <c r="G10" s="58">
        <f>1/LosAngeles!$D$43</f>
        <v>1.1682242990654206</v>
      </c>
      <c r="H10" s="58">
        <f>1/LasVegas!$D$43</f>
        <v>1.1682242990654206</v>
      </c>
      <c r="I10" s="58">
        <f>1/SanFrancisco!$D$43</f>
        <v>1.1682242990654206</v>
      </c>
      <c r="J10" s="58">
        <f>1/Baltimore!$D$43</f>
        <v>1.1682242990654206</v>
      </c>
      <c r="K10" s="58">
        <f>1/Albuquerque!$D$43</f>
        <v>1.1682242990654206</v>
      </c>
      <c r="L10" s="58">
        <f>1/Seattle!$D$43</f>
        <v>1.1682242990654206</v>
      </c>
      <c r="M10" s="58">
        <f>1/Chicago!$D$43</f>
        <v>1.4326647564469914</v>
      </c>
      <c r="N10" s="58">
        <f>1/Boulder!$D$43</f>
        <v>1.4326647564469914</v>
      </c>
      <c r="O10" s="58">
        <f>1/Minneapolis!$D$43</f>
        <v>1.6920473773265652</v>
      </c>
      <c r="P10" s="58">
        <f>1/Helena!$D$43</f>
        <v>1.6920473773265652</v>
      </c>
      <c r="Q10" s="58">
        <f>1/Duluth!$D$43</f>
        <v>1.953125</v>
      </c>
      <c r="R10" s="58">
        <f>1/Fairbanks!$D$43</f>
        <v>2.2026431718061672</v>
      </c>
    </row>
    <row r="11" spans="1:18">
      <c r="A11" s="53"/>
      <c r="B11" s="56" t="s">
        <v>43</v>
      </c>
      <c r="C11" s="55"/>
    </row>
    <row r="12" spans="1:18">
      <c r="A12" s="53"/>
      <c r="B12" s="60" t="s">
        <v>41</v>
      </c>
      <c r="C12" s="58" t="str">
        <f>BuildingSummary!$C31</f>
        <v>Attic</v>
      </c>
      <c r="D12" s="58" t="str">
        <f>BuildingSummary!$C31</f>
        <v>Attic</v>
      </c>
      <c r="E12" s="58" t="str">
        <f>BuildingSummary!$C31</f>
        <v>Attic</v>
      </c>
      <c r="F12" s="58" t="str">
        <f>BuildingSummary!$C31</f>
        <v>Attic</v>
      </c>
      <c r="G12" s="58" t="str">
        <f>BuildingSummary!$C31</f>
        <v>Attic</v>
      </c>
      <c r="H12" s="58" t="str">
        <f>BuildingSummary!$C31</f>
        <v>Attic</v>
      </c>
      <c r="I12" s="58" t="str">
        <f>BuildingSummary!$C31</f>
        <v>Attic</v>
      </c>
      <c r="J12" s="58" t="str">
        <f>BuildingSummary!$C31</f>
        <v>Attic</v>
      </c>
      <c r="K12" s="58" t="str">
        <f>BuildingSummary!$C31</f>
        <v>Attic</v>
      </c>
      <c r="L12" s="58" t="str">
        <f>BuildingSummary!$C31</f>
        <v>Attic</v>
      </c>
      <c r="M12" s="58" t="str">
        <f>BuildingSummary!$C31</f>
        <v>Attic</v>
      </c>
      <c r="N12" s="58" t="str">
        <f>BuildingSummary!$C31</f>
        <v>Attic</v>
      </c>
      <c r="O12" s="58" t="str">
        <f>BuildingSummary!$C31</f>
        <v>Attic</v>
      </c>
      <c r="P12" s="58" t="str">
        <f>BuildingSummary!$C31</f>
        <v>Attic</v>
      </c>
      <c r="Q12" s="58" t="str">
        <f>BuildingSummary!$C31</f>
        <v>Attic</v>
      </c>
      <c r="R12" s="58" t="str">
        <f>BuildingSummary!$C31</f>
        <v>Attic</v>
      </c>
    </row>
    <row r="13" spans="1:18">
      <c r="A13" s="53"/>
      <c r="B13" s="57" t="s">
        <v>262</v>
      </c>
      <c r="C13" s="58">
        <f>1/Miami!$D$55</f>
        <v>5.1546391752577314</v>
      </c>
      <c r="D13" s="58">
        <f>1/Houston!$D$55</f>
        <v>5.1546391752577314</v>
      </c>
      <c r="E13" s="58">
        <f>1/Phoenix!$D$55</f>
        <v>5.1546391752577314</v>
      </c>
      <c r="F13" s="58">
        <f>1/Atlanta!$D$55</f>
        <v>5.1546391752577314</v>
      </c>
      <c r="G13" s="58">
        <f>1/LosAngeles!$D$55</f>
        <v>5.1546391752577314</v>
      </c>
      <c r="H13" s="58">
        <f>1/LasVegas!$D$55</f>
        <v>5.1546391752577314</v>
      </c>
      <c r="I13" s="58">
        <f>1/SanFrancisco!$D$55</f>
        <v>5.1546391752577314</v>
      </c>
      <c r="J13" s="58">
        <f>1/Baltimore!$D$55</f>
        <v>5.1546391752577314</v>
      </c>
      <c r="K13" s="58">
        <f>1/Albuquerque!$D$55</f>
        <v>5.1546391752577314</v>
      </c>
      <c r="L13" s="58">
        <f>1/Seattle!$D$55</f>
        <v>5.1546391752577314</v>
      </c>
      <c r="M13" s="58">
        <f>1/Chicago!$D$55</f>
        <v>5.1546391752577314</v>
      </c>
      <c r="N13" s="58">
        <f>1/Boulder!$D$55</f>
        <v>5.1546391752577314</v>
      </c>
      <c r="O13" s="58">
        <f>1/Minneapolis!$D$55</f>
        <v>6.4935064935064934</v>
      </c>
      <c r="P13" s="58">
        <f>1/Helena!$D$55</f>
        <v>6.4935064935064934</v>
      </c>
      <c r="Q13" s="58">
        <f>1/Duluth!$D$55</f>
        <v>6.4935064935064934</v>
      </c>
      <c r="R13" s="58">
        <f>1/Fairbanks!$D$55</f>
        <v>6.4935064935064934</v>
      </c>
    </row>
    <row r="14" spans="1:18">
      <c r="A14" s="53"/>
      <c r="B14" s="56" t="s">
        <v>45</v>
      </c>
      <c r="C14" s="55"/>
    </row>
    <row r="15" spans="1:18">
      <c r="A15" s="53"/>
      <c r="B15" s="57" t="s">
        <v>263</v>
      </c>
      <c r="C15" s="58">
        <f>Miami!$E$61</f>
        <v>6.49</v>
      </c>
      <c r="D15" s="58">
        <f>Houston!$E$61</f>
        <v>6.49</v>
      </c>
      <c r="E15" s="58">
        <f>Phoenix!$E$61</f>
        <v>6.49</v>
      </c>
      <c r="F15" s="58">
        <f>Atlanta!$E$61</f>
        <v>3.18</v>
      </c>
      <c r="G15" s="58">
        <f>LosAngeles!$E$61</f>
        <v>3.18</v>
      </c>
      <c r="H15" s="58">
        <f>LasVegas!$E$61</f>
        <v>3.18</v>
      </c>
      <c r="I15" s="58">
        <f>SanFrancisco!$E$61</f>
        <v>6.49</v>
      </c>
      <c r="J15" s="58">
        <f>Baltimore!$E$61</f>
        <v>3.18</v>
      </c>
      <c r="K15" s="58">
        <f>Albuquerque!$E$61</f>
        <v>3.18</v>
      </c>
      <c r="L15" s="58">
        <f>Seattle!$E$61</f>
        <v>3.18</v>
      </c>
      <c r="M15" s="58">
        <f>Chicago!$E$61</f>
        <v>3.18</v>
      </c>
      <c r="N15" s="58">
        <f>Boulder!$E$61</f>
        <v>3.18</v>
      </c>
      <c r="O15" s="58">
        <f>Minneapolis!$E$61</f>
        <v>3.18</v>
      </c>
      <c r="P15" s="58">
        <f>Helena!$E$61</f>
        <v>3.18</v>
      </c>
      <c r="Q15" s="58">
        <f>Duluth!$E$61</f>
        <v>3.18</v>
      </c>
      <c r="R15" s="58">
        <f>Fairbanks!$E$61</f>
        <v>2.58</v>
      </c>
    </row>
    <row r="16" spans="1:18">
      <c r="A16" s="53"/>
      <c r="B16" s="57" t="s">
        <v>46</v>
      </c>
      <c r="C16" s="58">
        <f>Miami!$F$61</f>
        <v>0.25</v>
      </c>
      <c r="D16" s="58">
        <f>Houston!$F$61</f>
        <v>0.25</v>
      </c>
      <c r="E16" s="58">
        <f>Phoenix!$F$61</f>
        <v>0.25</v>
      </c>
      <c r="F16" s="58">
        <f>Atlanta!$F$61</f>
        <v>0.40200000000000002</v>
      </c>
      <c r="G16" s="58">
        <f>LosAngeles!$F$61</f>
        <v>0.40200000000000002</v>
      </c>
      <c r="H16" s="58">
        <f>LasVegas!$F$61</f>
        <v>0.40200000000000002</v>
      </c>
      <c r="I16" s="58">
        <f>SanFrancisco!$F$61</f>
        <v>0.61</v>
      </c>
      <c r="J16" s="58">
        <f>Baltimore!$F$61</f>
        <v>0.40200000000000002</v>
      </c>
      <c r="K16" s="58">
        <f>Albuquerque!$F$61</f>
        <v>0.40200000000000002</v>
      </c>
      <c r="L16" s="58">
        <f>Seattle!$F$61</f>
        <v>0.40200000000000002</v>
      </c>
      <c r="M16" s="58">
        <f>Chicago!$F$61</f>
        <v>0.501</v>
      </c>
      <c r="N16" s="58">
        <f>Boulder!$F$61</f>
        <v>0.501</v>
      </c>
      <c r="O16" s="58">
        <f>Minneapolis!$F$61</f>
        <v>0.501</v>
      </c>
      <c r="P16" s="58">
        <f>Helena!$F$61</f>
        <v>0.501</v>
      </c>
      <c r="Q16" s="58">
        <f>Duluth!$F$61</f>
        <v>0.501</v>
      </c>
      <c r="R16" s="58">
        <f>Fairbanks!$F$61</f>
        <v>0.504</v>
      </c>
    </row>
    <row r="17" spans="1:19">
      <c r="A17" s="53"/>
      <c r="B17" s="57" t="s">
        <v>47</v>
      </c>
      <c r="C17" s="58">
        <f>Miami!$G$61</f>
        <v>0.25</v>
      </c>
      <c r="D17" s="58">
        <f>Houston!$G$61</f>
        <v>0.25</v>
      </c>
      <c r="E17" s="58">
        <f>Phoenix!$G$61</f>
        <v>0.25</v>
      </c>
      <c r="F17" s="58">
        <f>Atlanta!$G$61</f>
        <v>0.495</v>
      </c>
      <c r="G17" s="58">
        <f>LosAngeles!$G$61</f>
        <v>0.495</v>
      </c>
      <c r="H17" s="58">
        <f>LasVegas!$G$61</f>
        <v>0.495</v>
      </c>
      <c r="I17" s="58">
        <f>SanFrancisco!$G$61</f>
        <v>0.61</v>
      </c>
      <c r="J17" s="58">
        <f>Baltimore!$G$61</f>
        <v>0.495</v>
      </c>
      <c r="K17" s="58">
        <f>Albuquerque!$G$61</f>
        <v>0.495</v>
      </c>
      <c r="L17" s="58">
        <f>Seattle!$G$61</f>
        <v>0.495</v>
      </c>
      <c r="M17" s="58">
        <f>Chicago!$G$61</f>
        <v>0.622</v>
      </c>
      <c r="N17" s="58">
        <f>Boulder!$G$61</f>
        <v>0.622</v>
      </c>
      <c r="O17" s="58">
        <f>Minneapolis!$G$61</f>
        <v>0.622</v>
      </c>
      <c r="P17" s="58">
        <f>Helena!$G$61</f>
        <v>0.622</v>
      </c>
      <c r="Q17" s="58">
        <f>Duluth!$G$61</f>
        <v>0.49</v>
      </c>
      <c r="R17" s="58">
        <f>Fairbanks!$G$61</f>
        <v>0.49</v>
      </c>
    </row>
    <row r="18" spans="1:19">
      <c r="A18" s="53"/>
      <c r="B18" s="56" t="s">
        <v>48</v>
      </c>
      <c r="C18" s="55"/>
    </row>
    <row r="19" spans="1:19">
      <c r="A19" s="53"/>
      <c r="B19" s="57" t="s">
        <v>263</v>
      </c>
      <c r="C19" s="58" t="s">
        <v>253</v>
      </c>
      <c r="D19" s="58" t="s">
        <v>253</v>
      </c>
      <c r="E19" s="58" t="s">
        <v>253</v>
      </c>
      <c r="F19" s="58" t="s">
        <v>253</v>
      </c>
      <c r="G19" s="58" t="s">
        <v>253</v>
      </c>
      <c r="H19" s="58" t="s">
        <v>253</v>
      </c>
      <c r="I19" s="58" t="s">
        <v>253</v>
      </c>
      <c r="J19" s="58" t="s">
        <v>253</v>
      </c>
      <c r="K19" s="58" t="s">
        <v>253</v>
      </c>
      <c r="L19" s="58" t="s">
        <v>253</v>
      </c>
      <c r="M19" s="58" t="s">
        <v>253</v>
      </c>
      <c r="N19" s="58" t="s">
        <v>253</v>
      </c>
      <c r="O19" s="58" t="s">
        <v>253</v>
      </c>
      <c r="P19" s="58" t="s">
        <v>253</v>
      </c>
      <c r="Q19" s="58" t="s">
        <v>253</v>
      </c>
      <c r="R19" s="58" t="s">
        <v>253</v>
      </c>
    </row>
    <row r="20" spans="1:19">
      <c r="A20" s="53"/>
      <c r="B20" s="57" t="s">
        <v>46</v>
      </c>
      <c r="C20" s="58" t="s">
        <v>253</v>
      </c>
      <c r="D20" s="58" t="s">
        <v>253</v>
      </c>
      <c r="E20" s="58" t="s">
        <v>253</v>
      </c>
      <c r="F20" s="58" t="s">
        <v>253</v>
      </c>
      <c r="G20" s="58" t="s">
        <v>253</v>
      </c>
      <c r="H20" s="58" t="s">
        <v>253</v>
      </c>
      <c r="I20" s="58" t="s">
        <v>253</v>
      </c>
      <c r="J20" s="58" t="s">
        <v>253</v>
      </c>
      <c r="K20" s="58" t="s">
        <v>253</v>
      </c>
      <c r="L20" s="58" t="s">
        <v>253</v>
      </c>
      <c r="M20" s="58" t="s">
        <v>253</v>
      </c>
      <c r="N20" s="58" t="s">
        <v>253</v>
      </c>
      <c r="O20" s="58" t="s">
        <v>253</v>
      </c>
      <c r="P20" s="58" t="s">
        <v>253</v>
      </c>
      <c r="Q20" s="58" t="s">
        <v>253</v>
      </c>
      <c r="R20" s="58" t="s">
        <v>253</v>
      </c>
    </row>
    <row r="21" spans="1:19">
      <c r="A21" s="53"/>
      <c r="B21" s="57" t="s">
        <v>47</v>
      </c>
      <c r="C21" s="58" t="s">
        <v>253</v>
      </c>
      <c r="D21" s="58" t="s">
        <v>253</v>
      </c>
      <c r="E21" s="58" t="s">
        <v>253</v>
      </c>
      <c r="F21" s="58" t="s">
        <v>253</v>
      </c>
      <c r="G21" s="58" t="s">
        <v>253</v>
      </c>
      <c r="H21" s="58" t="s">
        <v>253</v>
      </c>
      <c r="I21" s="58" t="s">
        <v>253</v>
      </c>
      <c r="J21" s="58" t="s">
        <v>253</v>
      </c>
      <c r="K21" s="58" t="s">
        <v>253</v>
      </c>
      <c r="L21" s="58" t="s">
        <v>253</v>
      </c>
      <c r="M21" s="58" t="s">
        <v>253</v>
      </c>
      <c r="N21" s="58" t="s">
        <v>253</v>
      </c>
      <c r="O21" s="58" t="s">
        <v>253</v>
      </c>
      <c r="P21" s="58" t="s">
        <v>253</v>
      </c>
      <c r="Q21" s="58" t="s">
        <v>253</v>
      </c>
      <c r="R21" s="58" t="s">
        <v>253</v>
      </c>
    </row>
    <row r="22" spans="1:19">
      <c r="A22" s="53"/>
      <c r="B22" s="56" t="s">
        <v>49</v>
      </c>
      <c r="C22" s="55"/>
    </row>
    <row r="23" spans="1:19">
      <c r="A23" s="53"/>
      <c r="B23" s="57" t="s">
        <v>50</v>
      </c>
      <c r="C23" s="58" t="str">
        <f>BuildingSummary!$C46</f>
        <v>Mass Floor</v>
      </c>
      <c r="D23" s="58" t="str">
        <f>BuildingSummary!$C46</f>
        <v>Mass Floor</v>
      </c>
      <c r="E23" s="58" t="str">
        <f>BuildingSummary!$C46</f>
        <v>Mass Floor</v>
      </c>
      <c r="F23" s="58" t="str">
        <f>BuildingSummary!$C46</f>
        <v>Mass Floor</v>
      </c>
      <c r="G23" s="58" t="str">
        <f>BuildingSummary!$C46</f>
        <v>Mass Floor</v>
      </c>
      <c r="H23" s="58" t="str">
        <f>BuildingSummary!$C46</f>
        <v>Mass Floor</v>
      </c>
      <c r="I23" s="58" t="str">
        <f>BuildingSummary!$C46</f>
        <v>Mass Floor</v>
      </c>
      <c r="J23" s="58" t="str">
        <f>BuildingSummary!$C46</f>
        <v>Mass Floor</v>
      </c>
      <c r="K23" s="58" t="str">
        <f>BuildingSummary!$C46</f>
        <v>Mass Floor</v>
      </c>
      <c r="L23" s="58" t="str">
        <f>BuildingSummary!$C46</f>
        <v>Mass Floor</v>
      </c>
      <c r="M23" s="58" t="str">
        <f>BuildingSummary!$C46</f>
        <v>Mass Floor</v>
      </c>
      <c r="N23" s="58" t="str">
        <f>BuildingSummary!$C46</f>
        <v>Mass Floor</v>
      </c>
      <c r="O23" s="58" t="str">
        <f>BuildingSummary!$C46</f>
        <v>Mass Floor</v>
      </c>
      <c r="P23" s="58" t="str">
        <f>BuildingSummary!$C46</f>
        <v>Mass Floor</v>
      </c>
      <c r="Q23" s="58" t="str">
        <f>BuildingSummary!$C46</f>
        <v>Mass Floor</v>
      </c>
      <c r="R23" s="58" t="str">
        <f>BuildingSummary!$C46</f>
        <v>Mass Floor</v>
      </c>
    </row>
    <row r="24" spans="1:19">
      <c r="A24" s="53"/>
      <c r="B24" s="57" t="s">
        <v>52</v>
      </c>
      <c r="C24" s="58" t="str">
        <f>BuildingSummary!$C47</f>
        <v>4in slab w/carpet</v>
      </c>
      <c r="D24" s="58" t="str">
        <f>BuildingSummary!$C47</f>
        <v>4in slab w/carpet</v>
      </c>
      <c r="E24" s="58" t="str">
        <f>BuildingSummary!$C47</f>
        <v>4in slab w/carpet</v>
      </c>
      <c r="F24" s="58" t="str">
        <f>BuildingSummary!$C47</f>
        <v>4in slab w/carpet</v>
      </c>
      <c r="G24" s="58" t="str">
        <f>BuildingSummary!$C47</f>
        <v>4in slab w/carpet</v>
      </c>
      <c r="H24" s="58" t="str">
        <f>BuildingSummary!$C47</f>
        <v>4in slab w/carpet</v>
      </c>
      <c r="I24" s="58" t="str">
        <f>BuildingSummary!$C47</f>
        <v>4in slab w/carpet</v>
      </c>
      <c r="J24" s="58" t="str">
        <f>BuildingSummary!$C47</f>
        <v>4in slab w/carpet</v>
      </c>
      <c r="K24" s="58" t="str">
        <f>BuildingSummary!$C47</f>
        <v>4in slab w/carpet</v>
      </c>
      <c r="L24" s="58" t="str">
        <f>BuildingSummary!$C47</f>
        <v>4in slab w/carpet</v>
      </c>
      <c r="M24" s="58" t="str">
        <f>BuildingSummary!$C47</f>
        <v>4in slab w/carpet</v>
      </c>
      <c r="N24" s="58" t="str">
        <f>BuildingSummary!$C47</f>
        <v>4in slab w/carpet</v>
      </c>
      <c r="O24" s="58" t="str">
        <f>BuildingSummary!$C47</f>
        <v>4in slab w/carpet</v>
      </c>
      <c r="P24" s="58" t="str">
        <f>BuildingSummary!$C47</f>
        <v>4in slab w/carpet</v>
      </c>
      <c r="Q24" s="58" t="str">
        <f>BuildingSummary!$C47</f>
        <v>4in slab w/carpet</v>
      </c>
      <c r="R24" s="58" t="str">
        <f>BuildingSummary!$C47</f>
        <v>4in slab w/carpet</v>
      </c>
    </row>
    <row r="25" spans="1:19">
      <c r="A25" s="53"/>
      <c r="B25" s="57" t="s">
        <v>262</v>
      </c>
      <c r="C25" s="58">
        <f>1/Miami!$D$42</f>
        <v>0.53705692803437166</v>
      </c>
      <c r="D25" s="58">
        <f>1/Houston!$D$42</f>
        <v>0.53705692803437166</v>
      </c>
      <c r="E25" s="58">
        <f>1/Phoenix!$D$42</f>
        <v>0.53705692803437166</v>
      </c>
      <c r="F25" s="58">
        <f>1/Atlanta!$D$42</f>
        <v>0.53705692803437166</v>
      </c>
      <c r="G25" s="58">
        <f>1/LosAngeles!$D$42</f>
        <v>0.53705692803437166</v>
      </c>
      <c r="H25" s="58">
        <f>1/LasVegas!$D$42</f>
        <v>0.53705692803437166</v>
      </c>
      <c r="I25" s="58">
        <f>1/SanFrancisco!$D$42</f>
        <v>0.53705692803437166</v>
      </c>
      <c r="J25" s="58">
        <f>1/Baltimore!$D$42</f>
        <v>0.53705692803437166</v>
      </c>
      <c r="K25" s="58">
        <f>1/Albuquerque!$D$42</f>
        <v>0.53705692803437166</v>
      </c>
      <c r="L25" s="58">
        <f>1/Seattle!$D$42</f>
        <v>0.53705692803437166</v>
      </c>
      <c r="M25" s="58">
        <f>1/Chicago!$D$42</f>
        <v>0.53705692803437166</v>
      </c>
      <c r="N25" s="58">
        <f>1/Boulder!$D$42</f>
        <v>0.53705692803437166</v>
      </c>
      <c r="O25" s="58">
        <f>1/Minneapolis!$D$42</f>
        <v>0.53705692803437166</v>
      </c>
      <c r="P25" s="58">
        <f>1/Helena!$D$42</f>
        <v>0.53705692803437166</v>
      </c>
      <c r="Q25" s="58">
        <f>1/Duluth!$D$42</f>
        <v>0.53705692803437166</v>
      </c>
      <c r="R25" s="58">
        <f>1/Fairbanks!$D$42</f>
        <v>0.53705692803437166</v>
      </c>
      <c r="S25" s="58"/>
    </row>
    <row r="26" spans="1:19">
      <c r="A26" s="56" t="s">
        <v>58</v>
      </c>
      <c r="B26" s="50"/>
      <c r="C26" s="55"/>
    </row>
    <row r="27" spans="1:19">
      <c r="A27" s="53"/>
      <c r="B27" s="56" t="s">
        <v>63</v>
      </c>
      <c r="C27" s="55"/>
    </row>
    <row r="28" spans="1:19">
      <c r="A28" s="53"/>
      <c r="B28" s="57" t="s">
        <v>254</v>
      </c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</row>
    <row r="29" spans="1:19">
      <c r="A29" s="53"/>
      <c r="B29" s="57" t="str">
        <f>Miami!A90</f>
        <v>PSZ-AC:1_COOLC DXCOIL</v>
      </c>
      <c r="C29" s="58">
        <f>10^(-3)*Miami!$C90</f>
        <v>9.5825899999999997</v>
      </c>
      <c r="D29" s="58">
        <f>10^(-3)*Houston!$C90</f>
        <v>9.1946900000000014</v>
      </c>
      <c r="E29" s="58">
        <f>10^(-3)*Phoenix!$C90</f>
        <v>8.9396599999999999</v>
      </c>
      <c r="F29" s="58">
        <f>10^(-3)*Atlanta!$C90</f>
        <v>8.3741200000000013</v>
      </c>
      <c r="G29" s="58">
        <f>10^(-3)*LosAngeles!$C90</f>
        <v>6.8395700000000001</v>
      </c>
      <c r="H29" s="58">
        <f>10^(-3)*LasVegas!$C90</f>
        <v>7.9512799999999997</v>
      </c>
      <c r="I29" s="58">
        <f>10^(-3)*SanFrancisco!$C90</f>
        <v>4.3567700000000009</v>
      </c>
      <c r="J29" s="58">
        <f>10^(-3)*Baltimore!$C90</f>
        <v>7.9616300000000004</v>
      </c>
      <c r="K29" s="58">
        <f>10^(-3)*Albuquerque!$C90</f>
        <v>7.81595</v>
      </c>
      <c r="L29" s="58">
        <f>10^(-3)*Seattle!$C90</f>
        <v>5.2519900000000002</v>
      </c>
      <c r="M29" s="58">
        <f>10^(-3)*Chicago!$C90</f>
        <v>7.6410499999999999</v>
      </c>
      <c r="N29" s="58">
        <f>10^(-3)*Boulder!$C90</f>
        <v>6.9197899999999999</v>
      </c>
      <c r="O29" s="58">
        <f>10^(-3)*Minneapolis!$C90</f>
        <v>7.1234399999999996</v>
      </c>
      <c r="P29" s="58">
        <f>10^(-3)*Helena!$C90</f>
        <v>6.1053600000000001</v>
      </c>
      <c r="Q29" s="58">
        <f>10^(-3)*Duluth!$C90</f>
        <v>5.1552899999999999</v>
      </c>
      <c r="R29" s="58">
        <f>10^(-3)*Fairbanks!$C90</f>
        <v>4.7789399999999995</v>
      </c>
    </row>
    <row r="30" spans="1:19">
      <c r="A30" s="53"/>
      <c r="B30" s="57" t="str">
        <f>Miami!A91</f>
        <v>PSZ-AC:2_COOLC DXCOIL</v>
      </c>
      <c r="C30" s="58">
        <f>10^(-3)*Miami!$C91</f>
        <v>8.1407299999999996</v>
      </c>
      <c r="D30" s="58">
        <f>10^(-3)*Houston!$C91</f>
        <v>7.8168300000000004</v>
      </c>
      <c r="E30" s="58">
        <f>10^(-3)*Phoenix!$C91</f>
        <v>9.7805699999999991</v>
      </c>
      <c r="F30" s="58">
        <f>10^(-3)*Atlanta!$C91</f>
        <v>6.9247800000000002</v>
      </c>
      <c r="G30" s="58">
        <f>10^(-3)*LosAngeles!$C91</f>
        <v>6.3151200000000003</v>
      </c>
      <c r="H30" s="58">
        <f>10^(-3)*LasVegas!$C91</f>
        <v>7.8782299999999994</v>
      </c>
      <c r="I30" s="58">
        <f>10^(-3)*SanFrancisco!$C91</f>
        <v>8.6394099999999998</v>
      </c>
      <c r="J30" s="58">
        <f>10^(-3)*Baltimore!$C91</f>
        <v>7.7062200000000001</v>
      </c>
      <c r="K30" s="58">
        <f>10^(-3)*Albuquerque!$C91</f>
        <v>6.5848000000000004</v>
      </c>
      <c r="L30" s="58">
        <f>10^(-3)*Seattle!$C91</f>
        <v>7.3275300000000003</v>
      </c>
      <c r="M30" s="58">
        <f>10^(-3)*Chicago!$C91</f>
        <v>8.8098099999999988</v>
      </c>
      <c r="N30" s="58">
        <f>10^(-3)*Boulder!$C91</f>
        <v>8.0914400000000004</v>
      </c>
      <c r="O30" s="58">
        <f>10^(-3)*Minneapolis!$C91</f>
        <v>9.3221900000000009</v>
      </c>
      <c r="P30" s="58">
        <f>10^(-3)*Helena!$C91</f>
        <v>9.36036</v>
      </c>
      <c r="Q30" s="58">
        <f>10^(-3)*Duluth!$C91</f>
        <v>9.2799399999999999</v>
      </c>
      <c r="R30" s="58">
        <f>10^(-3)*Fairbanks!$C91</f>
        <v>11.312659999999999</v>
      </c>
    </row>
    <row r="31" spans="1:19">
      <c r="A31" s="53"/>
      <c r="B31" s="57" t="str">
        <f>Miami!A92</f>
        <v>PSZ-AC:3_COOLC DXCOIL</v>
      </c>
      <c r="C31" s="58">
        <f>10^(-3)*Miami!$C92</f>
        <v>6.2653299999999996</v>
      </c>
      <c r="D31" s="58">
        <f>10^(-3)*Houston!$C92</f>
        <v>6.7743599999999997</v>
      </c>
      <c r="E31" s="58">
        <f>10^(-3)*Phoenix!$C92</f>
        <v>7.5858900000000009</v>
      </c>
      <c r="F31" s="58">
        <f>10^(-3)*Atlanta!$C92</f>
        <v>5.9876100000000001</v>
      </c>
      <c r="G31" s="58">
        <f>10^(-3)*LosAngeles!$C92</f>
        <v>5.1164899999999998</v>
      </c>
      <c r="H31" s="58">
        <f>10^(-3)*LasVegas!$C92</f>
        <v>6.9433800000000003</v>
      </c>
      <c r="I31" s="58">
        <f>10^(-3)*SanFrancisco!$C92</f>
        <v>4.3601899999999993</v>
      </c>
      <c r="J31" s="58">
        <f>10^(-3)*Baltimore!$C92</f>
        <v>5.7704899999999997</v>
      </c>
      <c r="K31" s="58">
        <f>10^(-3)*Albuquerque!$C92</f>
        <v>6.1598900000000008</v>
      </c>
      <c r="L31" s="58">
        <f>10^(-3)*Seattle!$C92</f>
        <v>4.2013699999999998</v>
      </c>
      <c r="M31" s="58">
        <f>10^(-3)*Chicago!$C92</f>
        <v>6.0020899999999999</v>
      </c>
      <c r="N31" s="58">
        <f>10^(-3)*Boulder!$C92</f>
        <v>6.0470800000000002</v>
      </c>
      <c r="O31" s="58">
        <f>10^(-3)*Minneapolis!$C92</f>
        <v>5.85975</v>
      </c>
      <c r="P31" s="58">
        <f>10^(-3)*Helena!$C92</f>
        <v>5.7726199999999999</v>
      </c>
      <c r="Q31" s="58">
        <f>10^(-3)*Duluth!$C92</f>
        <v>5.6233100000000009</v>
      </c>
      <c r="R31" s="58">
        <f>10^(-3)*Fairbanks!$C92</f>
        <v>6.9659399999999998</v>
      </c>
    </row>
    <row r="32" spans="1:19">
      <c r="A32" s="53"/>
      <c r="B32" s="57" t="str">
        <f>Miami!A93</f>
        <v>PSZ-AC:4_COOLC DXCOIL</v>
      </c>
      <c r="C32" s="58">
        <f>10^(-3)*Miami!$C93</f>
        <v>8.7015400000000014</v>
      </c>
      <c r="D32" s="58">
        <f>10^(-3)*Houston!$C93</f>
        <v>9.6263500000000004</v>
      </c>
      <c r="E32" s="58">
        <f>10^(-3)*Phoenix!$C93</f>
        <v>10.220790000000001</v>
      </c>
      <c r="F32" s="58">
        <f>10^(-3)*Atlanta!$C93</f>
        <v>7.1992099999999999</v>
      </c>
      <c r="G32" s="58">
        <f>10^(-3)*LosAngeles!$C93</f>
        <v>5.4668800000000006</v>
      </c>
      <c r="H32" s="58">
        <f>10^(-3)*LasVegas!$C93</f>
        <v>8.25441</v>
      </c>
      <c r="I32" s="58">
        <f>10^(-3)*SanFrancisco!$C93</f>
        <v>3.6706300000000001</v>
      </c>
      <c r="J32" s="58">
        <f>10^(-3)*Baltimore!$C93</f>
        <v>7.0065100000000005</v>
      </c>
      <c r="K32" s="58">
        <f>10^(-3)*Albuquerque!$C93</f>
        <v>7.09579</v>
      </c>
      <c r="L32" s="58">
        <f>10^(-3)*Seattle!$C93</f>
        <v>4.6758199999999999</v>
      </c>
      <c r="M32" s="58">
        <f>10^(-3)*Chicago!$C93</f>
        <v>8.3163199999999993</v>
      </c>
      <c r="N32" s="58">
        <f>10^(-3)*Boulder!$C93</f>
        <v>7.8835500000000005</v>
      </c>
      <c r="O32" s="58">
        <f>10^(-3)*Minneapolis!$C93</f>
        <v>8.9165499999999991</v>
      </c>
      <c r="P32" s="58">
        <f>10^(-3)*Helena!$C93</f>
        <v>9.0754400000000004</v>
      </c>
      <c r="Q32" s="58">
        <f>10^(-3)*Duluth!$C93</f>
        <v>9.1547199999999993</v>
      </c>
      <c r="R32" s="58">
        <f>10^(-3)*Fairbanks!$C93</f>
        <v>11.04476</v>
      </c>
    </row>
    <row r="33" spans="1:18">
      <c r="A33" s="53"/>
      <c r="B33" s="57" t="str">
        <f>Miami!A94</f>
        <v>PSZ-AC:5_COOLC DXCOIL</v>
      </c>
      <c r="C33" s="58">
        <f>10^(-3)*Miami!$C94</f>
        <v>7.0827400000000003</v>
      </c>
      <c r="D33" s="58">
        <f>10^(-3)*Houston!$C94</f>
        <v>7.3505600000000006</v>
      </c>
      <c r="E33" s="58">
        <f>10^(-3)*Phoenix!$C94</f>
        <v>8.5235400000000006</v>
      </c>
      <c r="F33" s="58">
        <f>10^(-3)*Atlanta!$C94</f>
        <v>6.5926800000000005</v>
      </c>
      <c r="G33" s="58">
        <f>10^(-3)*LosAngeles!$C94</f>
        <v>5.5271699999999999</v>
      </c>
      <c r="H33" s="58">
        <f>10^(-3)*LasVegas!$C94</f>
        <v>7.1864600000000003</v>
      </c>
      <c r="I33" s="58">
        <f>10^(-3)*SanFrancisco!$C94</f>
        <v>5.54305</v>
      </c>
      <c r="J33" s="58">
        <f>10^(-3)*Baltimore!$C94</f>
        <v>6.4451700000000001</v>
      </c>
      <c r="K33" s="58">
        <f>10^(-3)*Albuquerque!$C94</f>
        <v>6.90076</v>
      </c>
      <c r="L33" s="58">
        <f>10^(-3)*Seattle!$C94</f>
        <v>4.8656400000000009</v>
      </c>
      <c r="M33" s="58">
        <f>10^(-3)*Chicago!$C94</f>
        <v>6.7596699999999998</v>
      </c>
      <c r="N33" s="58">
        <f>10^(-3)*Boulder!$C94</f>
        <v>7.0190000000000001</v>
      </c>
      <c r="O33" s="58">
        <f>10^(-3)*Minneapolis!$C94</f>
        <v>6.4101800000000004</v>
      </c>
      <c r="P33" s="58">
        <f>10^(-3)*Helena!$C94</f>
        <v>6.4684300000000006</v>
      </c>
      <c r="Q33" s="58">
        <f>10^(-3)*Duluth!$C94</f>
        <v>5.6128299999999998</v>
      </c>
      <c r="R33" s="58">
        <f>10^(-3)*Fairbanks!$C94</f>
        <v>6.9659399999999998</v>
      </c>
    </row>
    <row r="34" spans="1:18">
      <c r="A34" s="53"/>
      <c r="B34" s="57" t="s">
        <v>255</v>
      </c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</row>
    <row r="35" spans="1:18">
      <c r="A35" s="53"/>
      <c r="B35" s="57" t="str">
        <f>Miami!A97</f>
        <v>PSZ-AC:1_HEATC</v>
      </c>
      <c r="C35" s="58">
        <f>10^(-3)*Miami!$C97</f>
        <v>4.7771499999999998</v>
      </c>
      <c r="D35" s="58">
        <f>10^(-3)*Houston!$C97</f>
        <v>5.8036700000000003</v>
      </c>
      <c r="E35" s="58">
        <f>10^(-3)*Phoenix!$C97</f>
        <v>5.2717299999999998</v>
      </c>
      <c r="F35" s="58">
        <f>10^(-3)*Atlanta!$C97</f>
        <v>5.8507400000000001</v>
      </c>
      <c r="G35" s="58">
        <f>10^(-3)*LosAngeles!$C97</f>
        <v>4.2370400000000004</v>
      </c>
      <c r="H35" s="58">
        <f>10^(-3)*LasVegas!$C97</f>
        <v>5.1038000000000006</v>
      </c>
      <c r="I35" s="58">
        <f>10^(-3)*SanFrancisco!$C97</f>
        <v>3.5142100000000003</v>
      </c>
      <c r="J35" s="58">
        <f>10^(-3)*Baltimore!$C97</f>
        <v>6.17746</v>
      </c>
      <c r="K35" s="58">
        <f>10^(-3)*Albuquerque!$C97</f>
        <v>5.0823800000000006</v>
      </c>
      <c r="L35" s="58">
        <f>10^(-3)*Seattle!$C97</f>
        <v>4.6059600000000005</v>
      </c>
      <c r="M35" s="58">
        <f>10^(-3)*Chicago!$C97</f>
        <v>6.8678800000000004</v>
      </c>
      <c r="N35" s="58">
        <f>10^(-3)*Boulder!$C97</f>
        <v>5.5343</v>
      </c>
      <c r="O35" s="58">
        <f>10^(-3)*Minneapolis!$C97</f>
        <v>7.2045000000000003</v>
      </c>
      <c r="P35" s="58">
        <f>10^(-3)*Helena!$C97</f>
        <v>6.2856700000000005</v>
      </c>
      <c r="Q35" s="58">
        <f>10^(-3)*Duluth!$C97</f>
        <v>6.6678900000000008</v>
      </c>
      <c r="R35" s="58">
        <f>10^(-3)*Fairbanks!$C97</f>
        <v>8.0457099999999997</v>
      </c>
    </row>
    <row r="36" spans="1:18">
      <c r="A36" s="53"/>
      <c r="B36" s="57" t="str">
        <f>Miami!A98</f>
        <v>PSZ-AC:2_HEATC</v>
      </c>
      <c r="C36" s="58">
        <f>10^(-3)*Miami!$C98</f>
        <v>3.8818800000000002</v>
      </c>
      <c r="D36" s="58">
        <f>10^(-3)*Houston!$C98</f>
        <v>4.6859900000000003</v>
      </c>
      <c r="E36" s="58">
        <f>10^(-3)*Phoenix!$C98</f>
        <v>5.1988500000000002</v>
      </c>
      <c r="F36" s="58">
        <f>10^(-3)*Atlanta!$C98</f>
        <v>4.5869399999999994</v>
      </c>
      <c r="G36" s="58">
        <f>10^(-3)*LosAngeles!$C98</f>
        <v>3.6812600000000004</v>
      </c>
      <c r="H36" s="58">
        <f>10^(-3)*LasVegas!$C98</f>
        <v>4.5817299999999994</v>
      </c>
      <c r="I36" s="58">
        <f>10^(-3)*SanFrancisco!$C98</f>
        <v>4.9122399999999997</v>
      </c>
      <c r="J36" s="58">
        <f>10^(-3)*Baltimore!$C98</f>
        <v>5.0771400000000009</v>
      </c>
      <c r="K36" s="58">
        <f>10^(-3)*Albuquerque!$C98</f>
        <v>4.0791700000000004</v>
      </c>
      <c r="L36" s="58">
        <f>10^(-3)*Seattle!$C98</f>
        <v>4.8663299999999996</v>
      </c>
      <c r="M36" s="58">
        <f>10^(-3)*Chicago!$C98</f>
        <v>6.1565799999999999</v>
      </c>
      <c r="N36" s="58">
        <f>10^(-3)*Boulder!$C98</f>
        <v>5.1693300000000004</v>
      </c>
      <c r="O36" s="58">
        <f>10^(-3)*Minneapolis!$C98</f>
        <v>6.8403800000000006</v>
      </c>
      <c r="P36" s="58">
        <f>10^(-3)*Helena!$C98</f>
        <v>6.4752900000000002</v>
      </c>
      <c r="Q36" s="58">
        <f>10^(-3)*Duluth!$C98</f>
        <v>7.1265799999999997</v>
      </c>
      <c r="R36" s="58">
        <f>10^(-3)*Fairbanks!$C98</f>
        <v>9.2529199999999996</v>
      </c>
    </row>
    <row r="37" spans="1:18">
      <c r="A37" s="53"/>
      <c r="B37" s="57" t="str">
        <f>Miami!A99</f>
        <v>PSZ-AC:3_HEATC</v>
      </c>
      <c r="C37" s="58">
        <f>10^(-3)*Miami!$C99</f>
        <v>2.9716</v>
      </c>
      <c r="D37" s="58">
        <f>10^(-3)*Houston!$C99</f>
        <v>3.5386600000000001</v>
      </c>
      <c r="E37" s="58">
        <f>10^(-3)*Phoenix!$C99</f>
        <v>3.7981100000000003</v>
      </c>
      <c r="F37" s="58">
        <f>10^(-3)*Atlanta!$C99</f>
        <v>3.5981199999999998</v>
      </c>
      <c r="G37" s="58">
        <f>10^(-3)*LosAngeles!$C99</f>
        <v>2.7526600000000001</v>
      </c>
      <c r="H37" s="58">
        <f>10^(-3)*LasVegas!$C99</f>
        <v>3.5918700000000001</v>
      </c>
      <c r="I37" s="58">
        <f>10^(-3)*SanFrancisco!$C99</f>
        <v>2.59544</v>
      </c>
      <c r="J37" s="58">
        <f>10^(-3)*Baltimore!$C99</f>
        <v>3.75143</v>
      </c>
      <c r="K37" s="58">
        <f>10^(-3)*Albuquerque!$C99</f>
        <v>3.1923600000000003</v>
      </c>
      <c r="L37" s="58">
        <f>10^(-3)*Seattle!$C99</f>
        <v>2.8270400000000002</v>
      </c>
      <c r="M37" s="58">
        <f>10^(-3)*Chicago!$C99</f>
        <v>4.22797</v>
      </c>
      <c r="N37" s="58">
        <f>10^(-3)*Boulder!$C99</f>
        <v>3.4932600000000003</v>
      </c>
      <c r="O37" s="58">
        <f>10^(-3)*Minneapolis!$C99</f>
        <v>4.3673700000000002</v>
      </c>
      <c r="P37" s="58">
        <f>10^(-3)*Helena!$C99</f>
        <v>3.9207300000000003</v>
      </c>
      <c r="Q37" s="58">
        <f>10^(-3)*Duluth!$C99</f>
        <v>4.30722</v>
      </c>
      <c r="R37" s="58">
        <f>10^(-3)*Fairbanks!$C99</f>
        <v>5.59361</v>
      </c>
    </row>
    <row r="38" spans="1:18">
      <c r="A38" s="53"/>
      <c r="B38" s="57" t="str">
        <f>Miami!A100</f>
        <v>PSZ-AC:4_HEATC</v>
      </c>
      <c r="C38" s="58">
        <f>10^(-3)*Miami!$C100</f>
        <v>4.1655200000000008</v>
      </c>
      <c r="D38" s="58">
        <f>10^(-3)*Houston!$C100</f>
        <v>5.3186499999999999</v>
      </c>
      <c r="E38" s="58">
        <f>10^(-3)*Phoenix!$C100</f>
        <v>5.3750499999999999</v>
      </c>
      <c r="F38" s="58">
        <f>10^(-3)*Atlanta!$C100</f>
        <v>4.7234799999999995</v>
      </c>
      <c r="G38" s="58">
        <f>10^(-3)*LosAngeles!$C100</f>
        <v>3.32911</v>
      </c>
      <c r="H38" s="58">
        <f>10^(-3)*LasVegas!$C100</f>
        <v>4.7265500000000005</v>
      </c>
      <c r="I38" s="58">
        <f>10^(-3)*SanFrancisco!$C100</f>
        <v>2.84266</v>
      </c>
      <c r="J38" s="58">
        <f>10^(-3)*Baltimore!$C100</f>
        <v>5.0329600000000001</v>
      </c>
      <c r="K38" s="58">
        <f>10^(-3)*Albuquerque!$C100</f>
        <v>4.2543300000000004</v>
      </c>
      <c r="L38" s="58">
        <f>10^(-3)*Seattle!$C100</f>
        <v>3.77698</v>
      </c>
      <c r="M38" s="58">
        <f>10^(-3)*Chicago!$C100</f>
        <v>6.0723799999999999</v>
      </c>
      <c r="N38" s="58">
        <f>10^(-3)*Boulder!$C100</f>
        <v>5.0981899999999998</v>
      </c>
      <c r="O38" s="58">
        <f>10^(-3)*Minneapolis!$C100</f>
        <v>6.73569</v>
      </c>
      <c r="P38" s="58">
        <f>10^(-3)*Helena!$C100</f>
        <v>6.3723200000000002</v>
      </c>
      <c r="Q38" s="58">
        <f>10^(-3)*Duluth!$C100</f>
        <v>7.0134400000000001</v>
      </c>
      <c r="R38" s="58">
        <f>10^(-3)*Fairbanks!$C100</f>
        <v>9.1430499999999988</v>
      </c>
    </row>
    <row r="39" spans="1:18">
      <c r="A39" s="53"/>
      <c r="B39" s="57" t="str">
        <f>Miami!A101</f>
        <v>PSZ-AC:5_HEATC</v>
      </c>
      <c r="C39" s="58">
        <f>10^(-3)*Miami!$C101</f>
        <v>3.3079499999999999</v>
      </c>
      <c r="D39" s="58">
        <f>10^(-3)*Houston!$C101</f>
        <v>3.92808</v>
      </c>
      <c r="E39" s="58">
        <f>10^(-3)*Phoenix!$C101</f>
        <v>4.1734300000000006</v>
      </c>
      <c r="F39" s="58">
        <f>10^(-3)*Atlanta!$C101</f>
        <v>3.7662600000000004</v>
      </c>
      <c r="G39" s="58">
        <f>10^(-3)*LosAngeles!$C101</f>
        <v>2.9231500000000001</v>
      </c>
      <c r="H39" s="58">
        <f>10^(-3)*LasVegas!$C101</f>
        <v>3.68546</v>
      </c>
      <c r="I39" s="58">
        <f>10^(-3)*SanFrancisco!$C101</f>
        <v>3.08813</v>
      </c>
      <c r="J39" s="58">
        <f>10^(-3)*Baltimore!$C101</f>
        <v>3.9247900000000002</v>
      </c>
      <c r="K39" s="58">
        <f>10^(-3)*Albuquerque!$C101</f>
        <v>3.44631</v>
      </c>
      <c r="L39" s="58">
        <f>10^(-3)*Seattle!$C101</f>
        <v>3.0999300000000001</v>
      </c>
      <c r="M39" s="58">
        <f>10^(-3)*Chicago!$C101</f>
        <v>4.4480300000000002</v>
      </c>
      <c r="N39" s="58">
        <f>10^(-3)*Boulder!$C101</f>
        <v>3.8258299999999998</v>
      </c>
      <c r="O39" s="58">
        <f>10^(-3)*Minneapolis!$C101</f>
        <v>4.5889300000000004</v>
      </c>
      <c r="P39" s="58">
        <f>10^(-3)*Helena!$C101</f>
        <v>4.1721899999999996</v>
      </c>
      <c r="Q39" s="58">
        <f>10^(-3)*Duluth!$C101</f>
        <v>4.30307</v>
      </c>
      <c r="R39" s="58">
        <f>10^(-3)*Fairbanks!$C101</f>
        <v>5.59361</v>
      </c>
    </row>
    <row r="40" spans="1:18">
      <c r="A40" s="53"/>
      <c r="B40" s="56" t="s">
        <v>64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</row>
    <row r="41" spans="1:18">
      <c r="A41" s="53"/>
      <c r="B41" s="57" t="s">
        <v>65</v>
      </c>
    </row>
    <row r="42" spans="1:18">
      <c r="A42" s="53"/>
      <c r="B42" s="57" t="str">
        <f>Miami!A90</f>
        <v>PSZ-AC:1_COOLC DXCOIL</v>
      </c>
      <c r="C42" s="58">
        <f>Miami!$G90</f>
        <v>3.9</v>
      </c>
      <c r="D42" s="58">
        <f>Houston!$G90</f>
        <v>3.95</v>
      </c>
      <c r="E42" s="58">
        <f>Phoenix!$G90</f>
        <v>4.0599999999999996</v>
      </c>
      <c r="F42" s="58">
        <f>Atlanta!$G90</f>
        <v>4</v>
      </c>
      <c r="G42" s="58">
        <f>LosAngeles!$G90</f>
        <v>4.05</v>
      </c>
      <c r="H42" s="58">
        <f>LasVegas!$G90</f>
        <v>4.05</v>
      </c>
      <c r="I42" s="58">
        <f>SanFrancisco!$G90</f>
        <v>4.07</v>
      </c>
      <c r="J42" s="58">
        <f>Baltimore!$G90</f>
        <v>3.97</v>
      </c>
      <c r="K42" s="58">
        <f>Albuquerque!$G90</f>
        <v>4.05</v>
      </c>
      <c r="L42" s="58">
        <f>Seattle!$G90</f>
        <v>4.07</v>
      </c>
      <c r="M42" s="58">
        <f>Chicago!$G90</f>
        <v>3.97</v>
      </c>
      <c r="N42" s="58">
        <f>Boulder!$G90</f>
        <v>4.04</v>
      </c>
      <c r="O42" s="58">
        <f>Minneapolis!$G90</f>
        <v>4</v>
      </c>
      <c r="P42" s="58">
        <f>Helena!$G90</f>
        <v>4.04</v>
      </c>
      <c r="Q42" s="58">
        <f>Duluth!$G90</f>
        <v>4.05</v>
      </c>
      <c r="R42" s="58">
        <f>Fairbanks!$G90</f>
        <v>4.0599999999999996</v>
      </c>
    </row>
    <row r="43" spans="1:18">
      <c r="A43" s="53"/>
      <c r="B43" s="57" t="str">
        <f>Miami!A91</f>
        <v>PSZ-AC:2_COOLC DXCOIL</v>
      </c>
      <c r="C43" s="58">
        <f>Miami!$G91</f>
        <v>3.87</v>
      </c>
      <c r="D43" s="58">
        <f>Houston!$G91</f>
        <v>3.94</v>
      </c>
      <c r="E43" s="58">
        <f>Phoenix!$G91</f>
        <v>4.05</v>
      </c>
      <c r="F43" s="58">
        <f>Atlanta!$G91</f>
        <v>3.95</v>
      </c>
      <c r="G43" s="58">
        <f>LosAngeles!$G91</f>
        <v>4.07</v>
      </c>
      <c r="H43" s="58">
        <f>LasVegas!$G91</f>
        <v>4.07</v>
      </c>
      <c r="I43" s="58">
        <f>SanFrancisco!$G91</f>
        <v>4.0599999999999996</v>
      </c>
      <c r="J43" s="58">
        <f>Baltimore!$G91</f>
        <v>3.88</v>
      </c>
      <c r="K43" s="58">
        <f>Albuquerque!$G91</f>
        <v>4.0599999999999996</v>
      </c>
      <c r="L43" s="58">
        <f>Seattle!$G91</f>
        <v>4.05</v>
      </c>
      <c r="M43" s="58">
        <f>Chicago!$G91</f>
        <v>3.89</v>
      </c>
      <c r="N43" s="58">
        <f>Boulder!$G91</f>
        <v>4.0599999999999996</v>
      </c>
      <c r="O43" s="58">
        <f>Minneapolis!$G91</f>
        <v>3.94</v>
      </c>
      <c r="P43" s="58">
        <f>Helena!$G91</f>
        <v>4.07</v>
      </c>
      <c r="Q43" s="58">
        <f>Duluth!$G91</f>
        <v>4.03</v>
      </c>
      <c r="R43" s="58">
        <f>Fairbanks!$G91</f>
        <v>4.05</v>
      </c>
    </row>
    <row r="44" spans="1:18">
      <c r="A44" s="53"/>
      <c r="B44" s="57" t="str">
        <f>Miami!A92</f>
        <v>PSZ-AC:3_COOLC DXCOIL</v>
      </c>
      <c r="C44" s="58">
        <f>Miami!$G92</f>
        <v>3.96</v>
      </c>
      <c r="D44" s="58">
        <f>Houston!$G92</f>
        <v>3.93</v>
      </c>
      <c r="E44" s="58">
        <f>Phoenix!$G92</f>
        <v>4.0599999999999996</v>
      </c>
      <c r="F44" s="58">
        <f>Atlanta!$G92</f>
        <v>4.0199999999999996</v>
      </c>
      <c r="G44" s="58">
        <f>LosAngeles!$G92</f>
        <v>4.05</v>
      </c>
      <c r="H44" s="58">
        <f>LasVegas!$G92</f>
        <v>4.07</v>
      </c>
      <c r="I44" s="58">
        <f>SanFrancisco!$G92</f>
        <v>4.0599999999999996</v>
      </c>
      <c r="J44" s="58">
        <f>Baltimore!$G92</f>
        <v>4.0199999999999996</v>
      </c>
      <c r="K44" s="58">
        <f>Albuquerque!$G92</f>
        <v>4.05</v>
      </c>
      <c r="L44" s="58">
        <f>Seattle!$G92</f>
        <v>4.04</v>
      </c>
      <c r="M44" s="58">
        <f>Chicago!$G92</f>
        <v>4.05</v>
      </c>
      <c r="N44" s="58">
        <f>Boulder!$G92</f>
        <v>4.04</v>
      </c>
      <c r="O44" s="58">
        <f>Minneapolis!$G92</f>
        <v>4.0599999999999996</v>
      </c>
      <c r="P44" s="58">
        <f>Helena!$G92</f>
        <v>4.0599999999999996</v>
      </c>
      <c r="Q44" s="58">
        <f>Duluth!$G92</f>
        <v>4.0599999999999996</v>
      </c>
      <c r="R44" s="58">
        <f>Fairbanks!$G92</f>
        <v>4.05</v>
      </c>
    </row>
    <row r="45" spans="1:18">
      <c r="A45" s="53"/>
      <c r="B45" s="57" t="str">
        <f>Miami!A93</f>
        <v>PSZ-AC:4_COOLC DXCOIL</v>
      </c>
      <c r="C45" s="58">
        <f>Miami!$G93</f>
        <v>3.9</v>
      </c>
      <c r="D45" s="58">
        <f>Houston!$G93</f>
        <v>3.92</v>
      </c>
      <c r="E45" s="58">
        <f>Phoenix!$G93</f>
        <v>4.0599999999999996</v>
      </c>
      <c r="F45" s="58">
        <f>Atlanta!$G93</f>
        <v>3.99</v>
      </c>
      <c r="G45" s="58">
        <f>LosAngeles!$G93</f>
        <v>4.0599999999999996</v>
      </c>
      <c r="H45" s="58">
        <f>LasVegas!$G93</f>
        <v>4.04</v>
      </c>
      <c r="I45" s="58">
        <f>SanFrancisco!$G93</f>
        <v>4.08</v>
      </c>
      <c r="J45" s="58">
        <f>Baltimore!$G93</f>
        <v>3.95</v>
      </c>
      <c r="K45" s="58">
        <f>Albuquerque!$G93</f>
        <v>4.0599999999999996</v>
      </c>
      <c r="L45" s="58">
        <f>Seattle!$G93</f>
        <v>4.04</v>
      </c>
      <c r="M45" s="58">
        <f>Chicago!$G93</f>
        <v>3.92</v>
      </c>
      <c r="N45" s="58">
        <f>Boulder!$G93</f>
        <v>4.07</v>
      </c>
      <c r="O45" s="58">
        <f>Minneapolis!$G93</f>
        <v>3.96</v>
      </c>
      <c r="P45" s="58">
        <f>Helena!$G93</f>
        <v>4.0599999999999996</v>
      </c>
      <c r="Q45" s="58">
        <f>Duluth!$G93</f>
        <v>4</v>
      </c>
      <c r="R45" s="58">
        <f>Fairbanks!$G93</f>
        <v>4.0599999999999996</v>
      </c>
    </row>
    <row r="46" spans="1:18">
      <c r="A46" s="53"/>
      <c r="B46" s="57" t="str">
        <f>Miami!A94</f>
        <v>PSZ-AC:5_COOLC DXCOIL</v>
      </c>
      <c r="C46" s="58">
        <f>Miami!$G94</f>
        <v>3.97</v>
      </c>
      <c r="D46" s="58">
        <f>Houston!$G94</f>
        <v>3.99</v>
      </c>
      <c r="E46" s="58">
        <f>Phoenix!$G94</f>
        <v>4.04</v>
      </c>
      <c r="F46" s="58">
        <f>Atlanta!$G94</f>
        <v>3.99</v>
      </c>
      <c r="G46" s="58">
        <f>LosAngeles!$G94</f>
        <v>4.0599999999999996</v>
      </c>
      <c r="H46" s="58">
        <f>LasVegas!$G94</f>
        <v>4.05</v>
      </c>
      <c r="I46" s="58">
        <f>SanFrancisco!$G94</f>
        <v>4.04</v>
      </c>
      <c r="J46" s="58">
        <f>Baltimore!$G94</f>
        <v>3.99</v>
      </c>
      <c r="K46" s="58">
        <f>Albuquerque!$G94</f>
        <v>4.07</v>
      </c>
      <c r="L46" s="58">
        <f>Seattle!$G94</f>
        <v>4.04</v>
      </c>
      <c r="M46" s="58">
        <f>Chicago!$G94</f>
        <v>3.97</v>
      </c>
      <c r="N46" s="58">
        <f>Boulder!$G94</f>
        <v>4.07</v>
      </c>
      <c r="O46" s="58">
        <f>Minneapolis!$G94</f>
        <v>4.05</v>
      </c>
      <c r="P46" s="58">
        <f>Helena!$G94</f>
        <v>4.0599999999999996</v>
      </c>
      <c r="Q46" s="58">
        <f>Duluth!$G94</f>
        <v>4.0599999999999996</v>
      </c>
      <c r="R46" s="58">
        <f>Fairbanks!$G94</f>
        <v>4.05</v>
      </c>
    </row>
    <row r="47" spans="1:18">
      <c r="A47" s="53"/>
      <c r="B47" s="57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</row>
    <row r="48" spans="1:18">
      <c r="A48" s="53"/>
      <c r="B48" s="57" t="str">
        <f>Miami!A97</f>
        <v>PSZ-AC:1_HEATC</v>
      </c>
      <c r="C48" s="58">
        <f>Miami!$D97</f>
        <v>0.8</v>
      </c>
      <c r="D48" s="58">
        <f>Houston!$D97</f>
        <v>0.8</v>
      </c>
      <c r="E48" s="58">
        <f>Phoenix!$D97</f>
        <v>0.8</v>
      </c>
      <c r="F48" s="58">
        <f>Atlanta!$D97</f>
        <v>0.8</v>
      </c>
      <c r="G48" s="58">
        <f>LosAngeles!$D97</f>
        <v>0.8</v>
      </c>
      <c r="H48" s="58">
        <f>LasVegas!$D97</f>
        <v>0.8</v>
      </c>
      <c r="I48" s="58">
        <f>SanFrancisco!$D97</f>
        <v>0.8</v>
      </c>
      <c r="J48" s="58">
        <f>Baltimore!$D97</f>
        <v>0.8</v>
      </c>
      <c r="K48" s="58">
        <f>Albuquerque!$D97</f>
        <v>0.8</v>
      </c>
      <c r="L48" s="58">
        <f>Seattle!$D97</f>
        <v>0.8</v>
      </c>
      <c r="M48" s="58">
        <f>Chicago!$D97</f>
        <v>0.8</v>
      </c>
      <c r="N48" s="58">
        <f>Boulder!$D97</f>
        <v>0.8</v>
      </c>
      <c r="O48" s="58">
        <f>Minneapolis!$D97</f>
        <v>0.8</v>
      </c>
      <c r="P48" s="58">
        <f>Helena!$D97</f>
        <v>0.8</v>
      </c>
      <c r="Q48" s="58">
        <f>Duluth!$D97</f>
        <v>0.8</v>
      </c>
      <c r="R48" s="58">
        <f>Fairbanks!$D97</f>
        <v>0.8</v>
      </c>
    </row>
    <row r="49" spans="1:18">
      <c r="A49" s="53"/>
      <c r="B49" s="57" t="str">
        <f>Miami!A98</f>
        <v>PSZ-AC:2_HEATC</v>
      </c>
      <c r="C49" s="58">
        <f>Miami!$D98</f>
        <v>0.8</v>
      </c>
      <c r="D49" s="58">
        <f>Houston!$D98</f>
        <v>0.8</v>
      </c>
      <c r="E49" s="58">
        <f>Phoenix!$D98</f>
        <v>0.8</v>
      </c>
      <c r="F49" s="58">
        <f>Atlanta!$D98</f>
        <v>0.8</v>
      </c>
      <c r="G49" s="58">
        <f>LosAngeles!$D98</f>
        <v>0.8</v>
      </c>
      <c r="H49" s="58">
        <f>LasVegas!$D98</f>
        <v>0.8</v>
      </c>
      <c r="I49" s="58">
        <f>SanFrancisco!$D98</f>
        <v>0.8</v>
      </c>
      <c r="J49" s="58">
        <f>Baltimore!$D98</f>
        <v>0.8</v>
      </c>
      <c r="K49" s="58">
        <f>Albuquerque!$D98</f>
        <v>0.8</v>
      </c>
      <c r="L49" s="58">
        <f>Seattle!$D98</f>
        <v>0.8</v>
      </c>
      <c r="M49" s="58">
        <f>Chicago!$D98</f>
        <v>0.8</v>
      </c>
      <c r="N49" s="58">
        <f>Boulder!$D98</f>
        <v>0.8</v>
      </c>
      <c r="O49" s="58">
        <f>Minneapolis!$D98</f>
        <v>0.8</v>
      </c>
      <c r="P49" s="58">
        <f>Helena!$D98</f>
        <v>0.8</v>
      </c>
      <c r="Q49" s="58">
        <f>Duluth!$D98</f>
        <v>0.8</v>
      </c>
      <c r="R49" s="58">
        <f>Fairbanks!$D98</f>
        <v>0.8</v>
      </c>
    </row>
    <row r="50" spans="1:18">
      <c r="A50" s="53"/>
      <c r="B50" s="57" t="str">
        <f>Miami!A99</f>
        <v>PSZ-AC:3_HEATC</v>
      </c>
      <c r="C50" s="58">
        <f>Miami!$D99</f>
        <v>0.8</v>
      </c>
      <c r="D50" s="58">
        <f>Houston!$D99</f>
        <v>0.8</v>
      </c>
      <c r="E50" s="58">
        <f>Phoenix!$D99</f>
        <v>0.8</v>
      </c>
      <c r="F50" s="58">
        <f>Atlanta!$D99</f>
        <v>0.8</v>
      </c>
      <c r="G50" s="58">
        <f>LosAngeles!$D99</f>
        <v>0.8</v>
      </c>
      <c r="H50" s="58">
        <f>LasVegas!$D99</f>
        <v>0.8</v>
      </c>
      <c r="I50" s="58">
        <f>SanFrancisco!$D99</f>
        <v>0.8</v>
      </c>
      <c r="J50" s="58">
        <f>Baltimore!$D99</f>
        <v>0.8</v>
      </c>
      <c r="K50" s="58">
        <f>Albuquerque!$D99</f>
        <v>0.8</v>
      </c>
      <c r="L50" s="58">
        <f>Seattle!$D99</f>
        <v>0.8</v>
      </c>
      <c r="M50" s="58">
        <f>Chicago!$D99</f>
        <v>0.8</v>
      </c>
      <c r="N50" s="58">
        <f>Boulder!$D99</f>
        <v>0.8</v>
      </c>
      <c r="O50" s="58">
        <f>Minneapolis!$D99</f>
        <v>0.8</v>
      </c>
      <c r="P50" s="58">
        <f>Helena!$D99</f>
        <v>0.8</v>
      </c>
      <c r="Q50" s="58">
        <f>Duluth!$D99</f>
        <v>0.8</v>
      </c>
      <c r="R50" s="58">
        <f>Fairbanks!$D99</f>
        <v>0.8</v>
      </c>
    </row>
    <row r="51" spans="1:18">
      <c r="A51" s="53"/>
      <c r="B51" s="57" t="str">
        <f>Miami!A100</f>
        <v>PSZ-AC:4_HEATC</v>
      </c>
      <c r="C51" s="58">
        <f>Miami!$D100</f>
        <v>0.8</v>
      </c>
      <c r="D51" s="58">
        <f>Houston!$D100</f>
        <v>0.8</v>
      </c>
      <c r="E51" s="58">
        <f>Phoenix!$D100</f>
        <v>0.8</v>
      </c>
      <c r="F51" s="58">
        <f>Atlanta!$D100</f>
        <v>0.8</v>
      </c>
      <c r="G51" s="58">
        <f>LosAngeles!$D100</f>
        <v>0.8</v>
      </c>
      <c r="H51" s="58">
        <f>LasVegas!$D100</f>
        <v>0.8</v>
      </c>
      <c r="I51" s="58">
        <f>SanFrancisco!$D100</f>
        <v>0.8</v>
      </c>
      <c r="J51" s="58">
        <f>Baltimore!$D100</f>
        <v>0.8</v>
      </c>
      <c r="K51" s="58">
        <f>Albuquerque!$D100</f>
        <v>0.8</v>
      </c>
      <c r="L51" s="58">
        <f>Seattle!$D100</f>
        <v>0.8</v>
      </c>
      <c r="M51" s="58">
        <f>Chicago!$D100</f>
        <v>0.8</v>
      </c>
      <c r="N51" s="58">
        <f>Boulder!$D100</f>
        <v>0.8</v>
      </c>
      <c r="O51" s="58">
        <f>Minneapolis!$D100</f>
        <v>0.8</v>
      </c>
      <c r="P51" s="58">
        <f>Helena!$D100</f>
        <v>0.8</v>
      </c>
      <c r="Q51" s="58">
        <f>Duluth!$D100</f>
        <v>0.8</v>
      </c>
      <c r="R51" s="58">
        <f>Fairbanks!$D100</f>
        <v>0.8</v>
      </c>
    </row>
    <row r="52" spans="1:18">
      <c r="A52" s="53"/>
      <c r="B52" s="57" t="str">
        <f>Miami!A101</f>
        <v>PSZ-AC:5_HEATC</v>
      </c>
      <c r="C52" s="58">
        <f>Miami!$D101</f>
        <v>0.8</v>
      </c>
      <c r="D52" s="58">
        <f>Houston!$D101</f>
        <v>0.8</v>
      </c>
      <c r="E52" s="58">
        <f>Phoenix!$D101</f>
        <v>0.8</v>
      </c>
      <c r="F52" s="58">
        <f>Atlanta!$D101</f>
        <v>0.8</v>
      </c>
      <c r="G52" s="58">
        <f>LosAngeles!$D101</f>
        <v>0.8</v>
      </c>
      <c r="H52" s="58">
        <f>LasVegas!$D101</f>
        <v>0.8</v>
      </c>
      <c r="I52" s="58">
        <f>SanFrancisco!$D101</f>
        <v>0.8</v>
      </c>
      <c r="J52" s="58">
        <f>Baltimore!$D101</f>
        <v>0.8</v>
      </c>
      <c r="K52" s="58">
        <f>Albuquerque!$D101</f>
        <v>0.8</v>
      </c>
      <c r="L52" s="58">
        <f>Seattle!$D101</f>
        <v>0.8</v>
      </c>
      <c r="M52" s="58">
        <f>Chicago!$D101</f>
        <v>0.8</v>
      </c>
      <c r="N52" s="58">
        <f>Boulder!$D101</f>
        <v>0.8</v>
      </c>
      <c r="O52" s="58">
        <f>Minneapolis!$D101</f>
        <v>0.8</v>
      </c>
      <c r="P52" s="58">
        <f>Helena!$D101</f>
        <v>0.8</v>
      </c>
      <c r="Q52" s="58">
        <f>Duluth!$D101</f>
        <v>0.8</v>
      </c>
      <c r="R52" s="58">
        <f>Fairbanks!$D101</f>
        <v>0.8</v>
      </c>
    </row>
    <row r="53" spans="1:18">
      <c r="A53" s="53"/>
      <c r="B53" s="56" t="s">
        <v>634</v>
      </c>
      <c r="C53" s="55"/>
    </row>
    <row r="54" spans="1:18">
      <c r="A54" s="53"/>
      <c r="B54" s="57" t="str">
        <f>Miami!A104</f>
        <v>PSZ-AC:1_FAN</v>
      </c>
      <c r="C54" s="62" t="s">
        <v>635</v>
      </c>
      <c r="D54" s="62" t="s">
        <v>635</v>
      </c>
      <c r="E54" s="62" t="s">
        <v>635</v>
      </c>
      <c r="F54" s="62" t="s">
        <v>635</v>
      </c>
      <c r="G54" s="62" t="s">
        <v>635</v>
      </c>
      <c r="H54" s="62" t="s">
        <v>635</v>
      </c>
      <c r="I54" s="62" t="s">
        <v>635</v>
      </c>
      <c r="J54" s="62" t="s">
        <v>635</v>
      </c>
      <c r="K54" s="62" t="s">
        <v>635</v>
      </c>
      <c r="L54" s="62" t="s">
        <v>635</v>
      </c>
      <c r="M54" s="62" t="s">
        <v>635</v>
      </c>
      <c r="N54" s="62" t="s">
        <v>635</v>
      </c>
      <c r="O54" s="62" t="s">
        <v>635</v>
      </c>
      <c r="P54" s="62" t="s">
        <v>635</v>
      </c>
      <c r="Q54" s="62" t="s">
        <v>635</v>
      </c>
      <c r="R54" s="62" t="s">
        <v>635</v>
      </c>
    </row>
    <row r="55" spans="1:18">
      <c r="A55" s="53"/>
      <c r="B55" s="57" t="str">
        <f>Miami!A105</f>
        <v>PSZ-AC:2_FAN</v>
      </c>
      <c r="C55" s="62" t="s">
        <v>635</v>
      </c>
      <c r="D55" s="62" t="s">
        <v>635</v>
      </c>
      <c r="E55" s="62" t="s">
        <v>635</v>
      </c>
      <c r="F55" s="62" t="s">
        <v>635</v>
      </c>
      <c r="G55" s="62" t="s">
        <v>635</v>
      </c>
      <c r="H55" s="62" t="s">
        <v>635</v>
      </c>
      <c r="I55" s="62" t="s">
        <v>635</v>
      </c>
      <c r="J55" s="62" t="s">
        <v>635</v>
      </c>
      <c r="K55" s="62" t="s">
        <v>635</v>
      </c>
      <c r="L55" s="62" t="s">
        <v>635</v>
      </c>
      <c r="M55" s="62" t="s">
        <v>635</v>
      </c>
      <c r="N55" s="62" t="s">
        <v>635</v>
      </c>
      <c r="O55" s="62" t="s">
        <v>635</v>
      </c>
      <c r="P55" s="62" t="s">
        <v>635</v>
      </c>
      <c r="Q55" s="62" t="s">
        <v>635</v>
      </c>
      <c r="R55" s="62" t="s">
        <v>635</v>
      </c>
    </row>
    <row r="56" spans="1:18">
      <c r="A56" s="53"/>
      <c r="B56" s="57" t="str">
        <f>Miami!A106</f>
        <v>PSZ-AC:3_FAN</v>
      </c>
      <c r="C56" s="62" t="s">
        <v>635</v>
      </c>
      <c r="D56" s="62" t="s">
        <v>635</v>
      </c>
      <c r="E56" s="62" t="s">
        <v>635</v>
      </c>
      <c r="F56" s="62" t="s">
        <v>635</v>
      </c>
      <c r="G56" s="62" t="s">
        <v>635</v>
      </c>
      <c r="H56" s="62" t="s">
        <v>635</v>
      </c>
      <c r="I56" s="62" t="s">
        <v>635</v>
      </c>
      <c r="J56" s="62" t="s">
        <v>635</v>
      </c>
      <c r="K56" s="62" t="s">
        <v>635</v>
      </c>
      <c r="L56" s="62" t="s">
        <v>635</v>
      </c>
      <c r="M56" s="62" t="s">
        <v>635</v>
      </c>
      <c r="N56" s="62" t="s">
        <v>635</v>
      </c>
      <c r="O56" s="62" t="s">
        <v>635</v>
      </c>
      <c r="P56" s="62" t="s">
        <v>635</v>
      </c>
      <c r="Q56" s="62" t="s">
        <v>635</v>
      </c>
      <c r="R56" s="62" t="s">
        <v>635</v>
      </c>
    </row>
    <row r="57" spans="1:18">
      <c r="A57" s="53"/>
      <c r="B57" s="57" t="str">
        <f>Miami!A107</f>
        <v>PSZ-AC:4_FAN</v>
      </c>
      <c r="C57" s="62" t="s">
        <v>635</v>
      </c>
      <c r="D57" s="62" t="s">
        <v>635</v>
      </c>
      <c r="E57" s="62" t="s">
        <v>635</v>
      </c>
      <c r="F57" s="62" t="s">
        <v>635</v>
      </c>
      <c r="G57" s="62" t="s">
        <v>635</v>
      </c>
      <c r="H57" s="62" t="s">
        <v>635</v>
      </c>
      <c r="I57" s="62" t="s">
        <v>635</v>
      </c>
      <c r="J57" s="62" t="s">
        <v>635</v>
      </c>
      <c r="K57" s="62" t="s">
        <v>635</v>
      </c>
      <c r="L57" s="62" t="s">
        <v>635</v>
      </c>
      <c r="M57" s="62" t="s">
        <v>635</v>
      </c>
      <c r="N57" s="62" t="s">
        <v>635</v>
      </c>
      <c r="O57" s="62" t="s">
        <v>635</v>
      </c>
      <c r="P57" s="62" t="s">
        <v>635</v>
      </c>
      <c r="Q57" s="62" t="s">
        <v>635</v>
      </c>
      <c r="R57" s="62" t="s">
        <v>635</v>
      </c>
    </row>
    <row r="58" spans="1:18">
      <c r="A58" s="53"/>
      <c r="B58" s="57" t="str">
        <f>Miami!A108</f>
        <v>PSZ-AC:5_FAN</v>
      </c>
      <c r="C58" s="62" t="s">
        <v>635</v>
      </c>
      <c r="D58" s="62" t="s">
        <v>635</v>
      </c>
      <c r="E58" s="62" t="s">
        <v>635</v>
      </c>
      <c r="F58" s="62" t="s">
        <v>635</v>
      </c>
      <c r="G58" s="62" t="s">
        <v>635</v>
      </c>
      <c r="H58" s="62" t="s">
        <v>635</v>
      </c>
      <c r="I58" s="62" t="s">
        <v>635</v>
      </c>
      <c r="J58" s="62" t="s">
        <v>635</v>
      </c>
      <c r="K58" s="62" t="s">
        <v>635</v>
      </c>
      <c r="L58" s="62" t="s">
        <v>635</v>
      </c>
      <c r="M58" s="62" t="s">
        <v>635</v>
      </c>
      <c r="N58" s="62" t="s">
        <v>635</v>
      </c>
      <c r="O58" s="62" t="s">
        <v>635</v>
      </c>
      <c r="P58" s="62" t="s">
        <v>635</v>
      </c>
      <c r="Q58" s="62" t="s">
        <v>635</v>
      </c>
      <c r="R58" s="62" t="s">
        <v>635</v>
      </c>
    </row>
    <row r="59" spans="1:18">
      <c r="A59" s="53"/>
      <c r="B59" s="56" t="s">
        <v>264</v>
      </c>
      <c r="C59" s="58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</row>
    <row r="60" spans="1:18">
      <c r="A60" s="53"/>
      <c r="B60" s="57" t="str">
        <f>Miami!A104</f>
        <v>PSZ-AC:1_FAN</v>
      </c>
      <c r="C60" s="58">
        <f>Miami!$E104</f>
        <v>0.51</v>
      </c>
      <c r="D60" s="58">
        <f>Houston!$E104</f>
        <v>0.51</v>
      </c>
      <c r="E60" s="58">
        <f>Phoenix!$E104</f>
        <v>0.54</v>
      </c>
      <c r="F60" s="58">
        <f>Atlanta!$E104</f>
        <v>0.48</v>
      </c>
      <c r="G60" s="58">
        <f>LosAngeles!$E104</f>
        <v>0.41</v>
      </c>
      <c r="H60" s="58">
        <f>LasVegas!$E104</f>
        <v>0.48</v>
      </c>
      <c r="I60" s="58">
        <f>SanFrancisco!$E104</f>
        <v>0.26</v>
      </c>
      <c r="J60" s="58">
        <f>Baltimore!$E104</f>
        <v>0.45</v>
      </c>
      <c r="K60" s="58">
        <f>Albuquerque!$E104</f>
        <v>0.47</v>
      </c>
      <c r="L60" s="58">
        <f>Seattle!$E104</f>
        <v>0.32</v>
      </c>
      <c r="M60" s="58">
        <f>Chicago!$E104</f>
        <v>0.43</v>
      </c>
      <c r="N60" s="58">
        <f>Boulder!$E104</f>
        <v>0.42</v>
      </c>
      <c r="O60" s="58">
        <f>Minneapolis!$E104</f>
        <v>0.41</v>
      </c>
      <c r="P60" s="58">
        <f>Helena!$E104</f>
        <v>0.37</v>
      </c>
      <c r="Q60" s="58">
        <f>Duluth!$E104</f>
        <v>0.31</v>
      </c>
      <c r="R60" s="58">
        <f>Fairbanks!$E104</f>
        <v>0.28999999999999998</v>
      </c>
    </row>
    <row r="61" spans="1:18">
      <c r="A61" s="53"/>
      <c r="B61" s="57" t="str">
        <f>Miami!A105</f>
        <v>PSZ-AC:2_FAN</v>
      </c>
      <c r="C61" s="58">
        <f>Miami!$E105</f>
        <v>0.42</v>
      </c>
      <c r="D61" s="58">
        <f>Houston!$E105</f>
        <v>0.43</v>
      </c>
      <c r="E61" s="58">
        <f>Phoenix!$E105</f>
        <v>0.59</v>
      </c>
      <c r="F61" s="58">
        <f>Atlanta!$E105</f>
        <v>0.39</v>
      </c>
      <c r="G61" s="58">
        <f>LosAngeles!$E105</f>
        <v>0.38</v>
      </c>
      <c r="H61" s="58">
        <f>LasVegas!$E105</f>
        <v>0.48</v>
      </c>
      <c r="I61" s="58">
        <f>SanFrancisco!$E105</f>
        <v>0.52</v>
      </c>
      <c r="J61" s="58">
        <f>Baltimore!$E105</f>
        <v>0.4</v>
      </c>
      <c r="K61" s="58">
        <f>Albuquerque!$E105</f>
        <v>0.4</v>
      </c>
      <c r="L61" s="58">
        <f>Seattle!$E105</f>
        <v>0.44</v>
      </c>
      <c r="M61" s="58">
        <f>Chicago!$E105</f>
        <v>0.47</v>
      </c>
      <c r="N61" s="58">
        <f>Boulder!$E105</f>
        <v>0.49</v>
      </c>
      <c r="O61" s="58">
        <f>Minneapolis!$E105</f>
        <v>0.52</v>
      </c>
      <c r="P61" s="58">
        <f>Helena!$E105</f>
        <v>0.56999999999999995</v>
      </c>
      <c r="Q61" s="58">
        <f>Duluth!$E105</f>
        <v>0.55000000000000004</v>
      </c>
      <c r="R61" s="58">
        <f>Fairbanks!$E105</f>
        <v>0.68</v>
      </c>
    </row>
    <row r="62" spans="1:18">
      <c r="A62" s="53"/>
      <c r="B62" s="57" t="str">
        <f>Miami!A106</f>
        <v>PSZ-AC:3_FAN</v>
      </c>
      <c r="C62" s="58">
        <f>Miami!$E106</f>
        <v>0.35</v>
      </c>
      <c r="D62" s="58">
        <f>Houston!$E106</f>
        <v>0.37</v>
      </c>
      <c r="E62" s="58">
        <f>Phoenix!$E106</f>
        <v>0.46</v>
      </c>
      <c r="F62" s="58">
        <f>Atlanta!$E106</f>
        <v>0.36</v>
      </c>
      <c r="G62" s="58">
        <f>LosAngeles!$E106</f>
        <v>0.31</v>
      </c>
      <c r="H62" s="58">
        <f>LasVegas!$E106</f>
        <v>0.42</v>
      </c>
      <c r="I62" s="58">
        <f>SanFrancisco!$E106</f>
        <v>0.26</v>
      </c>
      <c r="J62" s="58">
        <f>Baltimore!$E106</f>
        <v>0.34</v>
      </c>
      <c r="K62" s="58">
        <f>Albuquerque!$E106</f>
        <v>0.37</v>
      </c>
      <c r="L62" s="58">
        <f>Seattle!$E106</f>
        <v>0.25</v>
      </c>
      <c r="M62" s="58">
        <f>Chicago!$E106</f>
        <v>0.36</v>
      </c>
      <c r="N62" s="58">
        <f>Boulder!$E106</f>
        <v>0.37</v>
      </c>
      <c r="O62" s="58">
        <f>Minneapolis!$E106</f>
        <v>0.35</v>
      </c>
      <c r="P62" s="58">
        <f>Helena!$E106</f>
        <v>0.35</v>
      </c>
      <c r="Q62" s="58">
        <f>Duluth!$E106</f>
        <v>0.34</v>
      </c>
      <c r="R62" s="58">
        <f>Fairbanks!$E106</f>
        <v>0.42</v>
      </c>
    </row>
    <row r="63" spans="1:18">
      <c r="A63" s="53"/>
      <c r="B63" s="57" t="str">
        <f>Miami!A107</f>
        <v>PSZ-AC:4_FAN</v>
      </c>
      <c r="C63" s="58">
        <f>Miami!$E107</f>
        <v>0.46</v>
      </c>
      <c r="D63" s="58">
        <f>Houston!$E107</f>
        <v>0.52</v>
      </c>
      <c r="E63" s="58">
        <f>Phoenix!$E107</f>
        <v>0.62</v>
      </c>
      <c r="F63" s="58">
        <f>Atlanta!$E107</f>
        <v>0.41</v>
      </c>
      <c r="G63" s="58">
        <f>LosAngeles!$E107</f>
        <v>0.33</v>
      </c>
      <c r="H63" s="58">
        <f>LasVegas!$E107</f>
        <v>0.5</v>
      </c>
      <c r="I63" s="58">
        <f>SanFrancisco!$E107</f>
        <v>0.22</v>
      </c>
      <c r="J63" s="58">
        <f>Baltimore!$E107</f>
        <v>0.39</v>
      </c>
      <c r="K63" s="58">
        <f>Albuquerque!$E107</f>
        <v>0.43</v>
      </c>
      <c r="L63" s="58">
        <f>Seattle!$E107</f>
        <v>0.28000000000000003</v>
      </c>
      <c r="M63" s="58">
        <f>Chicago!$E107</f>
        <v>0.45</v>
      </c>
      <c r="N63" s="58">
        <f>Boulder!$E107</f>
        <v>0.48</v>
      </c>
      <c r="O63" s="58">
        <f>Minneapolis!$E107</f>
        <v>0.5</v>
      </c>
      <c r="P63" s="58">
        <f>Helena!$E107</f>
        <v>0.55000000000000004</v>
      </c>
      <c r="Q63" s="58">
        <f>Duluth!$E107</f>
        <v>0.53</v>
      </c>
      <c r="R63" s="58">
        <f>Fairbanks!$E107</f>
        <v>0.67</v>
      </c>
    </row>
    <row r="64" spans="1:18">
      <c r="A64" s="53"/>
      <c r="B64" s="57" t="str">
        <f>Miami!A108</f>
        <v>PSZ-AC:5_FAN</v>
      </c>
      <c r="C64" s="58">
        <f>Miami!$E108</f>
        <v>0.4</v>
      </c>
      <c r="D64" s="58">
        <f>Houston!$E108</f>
        <v>0.42</v>
      </c>
      <c r="E64" s="58">
        <f>Phoenix!$E108</f>
        <v>0.51</v>
      </c>
      <c r="F64" s="58">
        <f>Atlanta!$E108</f>
        <v>0.39</v>
      </c>
      <c r="G64" s="58">
        <f>LosAngeles!$E108</f>
        <v>0.33</v>
      </c>
      <c r="H64" s="58">
        <f>LasVegas!$E108</f>
        <v>0.43</v>
      </c>
      <c r="I64" s="58">
        <f>SanFrancisco!$E108</f>
        <v>0.33</v>
      </c>
      <c r="J64" s="58">
        <f>Baltimore!$E108</f>
        <v>0.37</v>
      </c>
      <c r="K64" s="58">
        <f>Albuquerque!$E108</f>
        <v>0.42</v>
      </c>
      <c r="L64" s="58">
        <f>Seattle!$E108</f>
        <v>0.28999999999999998</v>
      </c>
      <c r="M64" s="58">
        <f>Chicago!$E108</f>
        <v>0.4</v>
      </c>
      <c r="N64" s="58">
        <f>Boulder!$E108</f>
        <v>0.42</v>
      </c>
      <c r="O64" s="58">
        <f>Minneapolis!$E108</f>
        <v>0.39</v>
      </c>
      <c r="P64" s="58">
        <f>Helena!$E108</f>
        <v>0.39</v>
      </c>
      <c r="Q64" s="58">
        <f>Duluth!$E108</f>
        <v>0.34</v>
      </c>
      <c r="R64" s="58">
        <f>Fairbanks!$E108</f>
        <v>0.42</v>
      </c>
    </row>
    <row r="65" spans="1:18">
      <c r="A65" s="56" t="s">
        <v>76</v>
      </c>
      <c r="B65" s="50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</row>
    <row r="66" spans="1:18">
      <c r="A66" s="53"/>
      <c r="B66" s="56" t="s">
        <v>77</v>
      </c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</row>
    <row r="67" spans="1:18">
      <c r="A67" s="53"/>
      <c r="B67" s="57" t="s">
        <v>256</v>
      </c>
      <c r="C67" s="75">
        <f>Miami!$B$153/(Miami!$B$28*10^6/3600)</f>
        <v>0.10249779531213739</v>
      </c>
      <c r="D67" s="75">
        <f>Houston!$B$153/(Houston!$B$28*10^6/3600)</f>
        <v>0.12239185929648241</v>
      </c>
      <c r="E67" s="75">
        <f>Phoenix!$B$153/(Phoenix!$B$28*10^6/3600)</f>
        <v>0.12626616153725978</v>
      </c>
      <c r="F67" s="75">
        <f>Atlanta!$B$153/(Atlanta!$B$28*10^6/3600)</f>
        <v>0.11787321403541559</v>
      </c>
      <c r="G67" s="75">
        <f>LosAngeles!$B$153/(LosAngeles!$B$28*10^6/3600)</f>
        <v>0.12862696250956387</v>
      </c>
      <c r="H67" s="75">
        <f>LasVegas!$B$153/(LasVegas!$B$28*10^6/3600)</f>
        <v>0.10152371134020619</v>
      </c>
      <c r="I67" s="75">
        <f>SanFrancisco!$B$153/(SanFrancisco!$B$28*10^6/3600)</f>
        <v>0.16287993426458505</v>
      </c>
      <c r="J67" s="75">
        <f>Baltimore!$B$153/(Baltimore!$B$28*10^6/3600)</f>
        <v>7.5958438554216856E-2</v>
      </c>
      <c r="K67" s="75">
        <f>Albuquerque!$B$153/(Albuquerque!$B$28*10^6/3600)</f>
        <v>7.5399191452497835E-2</v>
      </c>
      <c r="L67" s="75">
        <f>Seattle!$B$153/(Seattle!$B$28*10^6/3600)</f>
        <v>7.3434561278668792E-2</v>
      </c>
      <c r="M67" s="75">
        <f>Chicago!$B$153/(Chicago!$B$28*10^6/3600)</f>
        <v>6.5821524064171119E-2</v>
      </c>
      <c r="N67" s="75">
        <f>Boulder!$B$153/(Boulder!$B$28*10^6/3600)</f>
        <v>7.5422561243948943E-2</v>
      </c>
      <c r="O67" s="75">
        <f>Minneapolis!$B$153/(Minneapolis!$B$28*10^6/3600)</f>
        <v>7.5045009264098059E-2</v>
      </c>
      <c r="P67" s="75">
        <f>Helena!$B$153/(Helena!$B$28*10^6/3600)</f>
        <v>7.6214931527021065E-2</v>
      </c>
      <c r="Q67" s="75">
        <f>Duluth!$B$153/(Duluth!$B$28*10^6/3600)</f>
        <v>7.4834240780371264E-2</v>
      </c>
      <c r="R67" s="75">
        <f>Fairbanks!$B$153/(Fairbanks!$B$28*10^6/3600)</f>
        <v>0.10038697963215579</v>
      </c>
    </row>
    <row r="68" spans="1:18">
      <c r="A68" s="53"/>
      <c r="B68" s="57" t="s">
        <v>265</v>
      </c>
      <c r="C68" s="58">
        <f>Miami!$B$154</f>
        <v>14.4</v>
      </c>
      <c r="D68" s="58">
        <f>Houston!$B$154</f>
        <v>15.88</v>
      </c>
      <c r="E68" s="58">
        <f>Phoenix!$B$154</f>
        <v>17.57</v>
      </c>
      <c r="F68" s="58">
        <f>Atlanta!$B$154</f>
        <v>13.71</v>
      </c>
      <c r="G68" s="58">
        <f>LosAngeles!$B$154</f>
        <v>13.7</v>
      </c>
      <c r="H68" s="58">
        <f>LasVegas!$B$154</f>
        <v>12.52</v>
      </c>
      <c r="I68" s="58">
        <f>SanFrancisco!$B$154</f>
        <v>16.16</v>
      </c>
      <c r="J68" s="58">
        <f>Baltimore!$B$154</f>
        <v>8.57</v>
      </c>
      <c r="K68" s="58">
        <f>Albuquerque!$B$154</f>
        <v>8.51</v>
      </c>
      <c r="L68" s="58">
        <f>Seattle!$B$154</f>
        <v>7.29</v>
      </c>
      <c r="M68" s="58">
        <f>Chicago!$B$154</f>
        <v>7.49</v>
      </c>
      <c r="N68" s="58">
        <f>Boulder!$B$154</f>
        <v>8.3800000000000008</v>
      </c>
      <c r="O68" s="58">
        <f>Minneapolis!$B$154</f>
        <v>8.58</v>
      </c>
      <c r="P68" s="58">
        <f>Helena!$B$154</f>
        <v>8.44</v>
      </c>
      <c r="Q68" s="58">
        <f>Duluth!$B$154</f>
        <v>8.17</v>
      </c>
      <c r="R68" s="58">
        <f>Fairbanks!$B$154</f>
        <v>11.6</v>
      </c>
    </row>
    <row r="69" spans="1:18">
      <c r="A69" s="53"/>
      <c r="B69" s="56" t="s">
        <v>78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</row>
    <row r="70" spans="1:18">
      <c r="A70" s="53"/>
      <c r="B70" s="57" t="s">
        <v>257</v>
      </c>
      <c r="C70" s="75">
        <f>Miami!$C$153/(Miami!$C$28*10^3)</f>
        <v>1.1467931345980127E-2</v>
      </c>
      <c r="D70" s="75">
        <f>Houston!$C$153/(Houston!$C$28*10^3)</f>
        <v>8.092449922958397E-3</v>
      </c>
      <c r="E70" s="75">
        <f>Phoenix!$C$153/(Phoenix!$C$28*10^3)</f>
        <v>8.311788468600808E-3</v>
      </c>
      <c r="F70" s="75">
        <f>Atlanta!$C$153/(Atlanta!$C$28*10^3)</f>
        <v>9.7145352222006588E-3</v>
      </c>
      <c r="G70" s="75">
        <f>LosAngeles!$C$153/(LosAngeles!$C$28*10^3)</f>
        <v>8.5374280230326293E-3</v>
      </c>
      <c r="H70" s="75">
        <f>LasVegas!$C$153/(LasVegas!$C$28*10^3)</f>
        <v>7.7964774951076316E-3</v>
      </c>
      <c r="I70" s="75">
        <f>SanFrancisco!$C$153/(SanFrancisco!$C$28*10^3)</f>
        <v>8.6367022597467098E-3</v>
      </c>
      <c r="J70" s="75">
        <f>Baltimore!$C$153/(Baltimore!$C$28*10^3)</f>
        <v>9.694649630664803E-3</v>
      </c>
      <c r="K70" s="75">
        <f>Albuquerque!$C$153/(Albuquerque!$C$28*10^3)</f>
        <v>6.9040748374821622E-3</v>
      </c>
      <c r="L70" s="75">
        <f>Seattle!$C$153/(Seattle!$C$28*10^3)</f>
        <v>8.4426623022367704E-3</v>
      </c>
      <c r="M70" s="75">
        <f>Chicago!$C$153/(Chicago!$C$28*10^3)</f>
        <v>8.3018036912751673E-3</v>
      </c>
      <c r="N70" s="75">
        <f>Boulder!$C$153/(Boulder!$C$28*10^3)</f>
        <v>6.8965198644902982E-3</v>
      </c>
      <c r="O70" s="75">
        <f>Minneapolis!$C$153/(Minneapolis!$C$28*10^3)</f>
        <v>7.9033171937776866E-3</v>
      </c>
      <c r="P70" s="75">
        <f>Helena!$C$153/(Helena!$C$28*10^3)</f>
        <v>8.0231945515291704E-3</v>
      </c>
      <c r="Q70" s="75">
        <f>Duluth!$C$153/(Duluth!$C$28*10^3)</f>
        <v>7.8716965742251233E-3</v>
      </c>
      <c r="R70" s="75">
        <f>Fairbanks!$C$153/(Fairbanks!$C$28*10^3)</f>
        <v>4.1098056619639353E-3</v>
      </c>
    </row>
    <row r="71" spans="1:18">
      <c r="A71" s="53"/>
      <c r="B71" s="57" t="s">
        <v>265</v>
      </c>
      <c r="C71" s="58">
        <f>Miami!$C$154</f>
        <v>0.25</v>
      </c>
      <c r="D71" s="58">
        <f>Houston!$C$154</f>
        <v>0.62</v>
      </c>
      <c r="E71" s="58">
        <f>Phoenix!$C$154</f>
        <v>0.44</v>
      </c>
      <c r="F71" s="58">
        <f>Atlanta!$C$154</f>
        <v>0.98</v>
      </c>
      <c r="G71" s="58">
        <f>LosAngeles!$C$154</f>
        <v>0.26</v>
      </c>
      <c r="H71" s="58">
        <f>LasVegas!$C$154</f>
        <v>0.47</v>
      </c>
      <c r="I71" s="58">
        <f>SanFrancisco!$C$154</f>
        <v>0.68</v>
      </c>
      <c r="J71" s="58">
        <f>Baltimore!$C$154</f>
        <v>1.9</v>
      </c>
      <c r="K71" s="58">
        <f>Albuquerque!$C$154</f>
        <v>0.85</v>
      </c>
      <c r="L71" s="58">
        <f>Seattle!$C$154</f>
        <v>1.51</v>
      </c>
      <c r="M71" s="58">
        <f>Chicago!$C$154</f>
        <v>2.3199999999999998</v>
      </c>
      <c r="N71" s="58">
        <f>Boulder!$C$154</f>
        <v>1.31</v>
      </c>
      <c r="O71" s="58">
        <f>Minneapolis!$C$154</f>
        <v>3</v>
      </c>
      <c r="P71" s="58">
        <f>Helena!$C$154</f>
        <v>2.44</v>
      </c>
      <c r="Q71" s="58">
        <f>Duluth!$C$154</f>
        <v>3.78</v>
      </c>
      <c r="R71" s="58">
        <f>Fairbanks!$C$154</f>
        <v>3.44</v>
      </c>
    </row>
    <row r="72" spans="1:18">
      <c r="A72" s="53"/>
      <c r="B72" s="56" t="s">
        <v>79</v>
      </c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>
      <c r="A73" s="53"/>
      <c r="B73" s="57" t="s">
        <v>266</v>
      </c>
      <c r="C73" s="58">
        <f>Miami!$E$154</f>
        <v>14.65</v>
      </c>
      <c r="D73" s="58">
        <f>Houston!$E$154</f>
        <v>16.5</v>
      </c>
      <c r="E73" s="58">
        <f>Phoenix!$E$154</f>
        <v>18.010000000000002</v>
      </c>
      <c r="F73" s="58">
        <f>Atlanta!$E$154</f>
        <v>14.69</v>
      </c>
      <c r="G73" s="58">
        <f>LosAngeles!$E$154</f>
        <v>13.96</v>
      </c>
      <c r="H73" s="58">
        <f>LasVegas!$E$154</f>
        <v>12.99</v>
      </c>
      <c r="I73" s="58">
        <f>SanFrancisco!$E$154</f>
        <v>16.84</v>
      </c>
      <c r="J73" s="58">
        <f>Baltimore!$E$154</f>
        <v>10.47</v>
      </c>
      <c r="K73" s="58">
        <f>Albuquerque!$E$154</f>
        <v>9.3699999999999992</v>
      </c>
      <c r="L73" s="58">
        <f>Seattle!$E$154</f>
        <v>8.8000000000000007</v>
      </c>
      <c r="M73" s="58">
        <f>Chicago!$E$154</f>
        <v>9.81</v>
      </c>
      <c r="N73" s="58">
        <f>Boulder!$E$154</f>
        <v>9.6999999999999993</v>
      </c>
      <c r="O73" s="58">
        <f>Minneapolis!$E$154</f>
        <v>11.59</v>
      </c>
      <c r="P73" s="58">
        <f>Helena!$E$154</f>
        <v>10.88</v>
      </c>
      <c r="Q73" s="58">
        <f>Duluth!$E$154</f>
        <v>11.95</v>
      </c>
      <c r="R73" s="58">
        <f>Fairbanks!$E$154</f>
        <v>15.04</v>
      </c>
    </row>
    <row r="74" spans="1:18">
      <c r="A74" s="56" t="s">
        <v>80</v>
      </c>
      <c r="B74" s="50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</row>
    <row r="75" spans="1:18">
      <c r="A75" s="53"/>
      <c r="B75" s="56" t="s">
        <v>81</v>
      </c>
    </row>
    <row r="76" spans="1:18">
      <c r="A76" s="53"/>
      <c r="B76" s="57" t="s">
        <v>73</v>
      </c>
      <c r="C76" s="59">
        <f>Miami!$B$13*10^6/3600</f>
        <v>0</v>
      </c>
      <c r="D76" s="59">
        <f>Houston!$B$13*10^6/3600</f>
        <v>0</v>
      </c>
      <c r="E76" s="59">
        <f>Phoenix!$B$13*10^6/3600</f>
        <v>0</v>
      </c>
      <c r="F76" s="59">
        <f>Atlanta!$B$13*10^6/3600</f>
        <v>0</v>
      </c>
      <c r="G76" s="59">
        <f>LosAngeles!$B$13*10^6/3600</f>
        <v>0</v>
      </c>
      <c r="H76" s="59">
        <f>LasVegas!$B$13*10^6/3600</f>
        <v>0</v>
      </c>
      <c r="I76" s="59">
        <f>SanFrancisco!$B$13*10^6/3600</f>
        <v>0</v>
      </c>
      <c r="J76" s="59">
        <f>Baltimore!$B$13*10^6/3600</f>
        <v>0</v>
      </c>
      <c r="K76" s="59">
        <f>Albuquerque!$B$13*10^6/3600</f>
        <v>0</v>
      </c>
      <c r="L76" s="59">
        <f>Seattle!$B$13*10^6/3600</f>
        <v>0</v>
      </c>
      <c r="M76" s="59">
        <f>Chicago!$B$13*10^6/3600</f>
        <v>0</v>
      </c>
      <c r="N76" s="59">
        <f>Boulder!$B$13*10^6/3600</f>
        <v>0</v>
      </c>
      <c r="O76" s="59">
        <f>Minneapolis!$B$13*10^6/3600</f>
        <v>0</v>
      </c>
      <c r="P76" s="59">
        <f>Helena!$B$13*10^6/3600</f>
        <v>0</v>
      </c>
      <c r="Q76" s="59">
        <f>Duluth!$B$13*10^6/3600</f>
        <v>0</v>
      </c>
      <c r="R76" s="59">
        <f>Fairbanks!$B$13*10^6/3600</f>
        <v>0</v>
      </c>
    </row>
    <row r="77" spans="1:18">
      <c r="A77" s="53"/>
      <c r="B77" s="57" t="s">
        <v>74</v>
      </c>
      <c r="C77" s="59">
        <f>Miami!$B$14*10^6/3600</f>
        <v>19625</v>
      </c>
      <c r="D77" s="59">
        <f>Houston!$B$14*10^6/3600</f>
        <v>13213.888888888889</v>
      </c>
      <c r="E77" s="59">
        <f>Phoenix!$B$14*10^6/3600</f>
        <v>15358.333333333334</v>
      </c>
      <c r="F77" s="59">
        <f>Atlanta!$B$14*10^6/3600</f>
        <v>7486.1111111111113</v>
      </c>
      <c r="G77" s="59">
        <f>LosAngeles!$B$14*10^6/3600</f>
        <v>4191.666666666667</v>
      </c>
      <c r="H77" s="59">
        <f>LasVegas!$B$14*10^6/3600</f>
        <v>9716.6666666666661</v>
      </c>
      <c r="I77" s="59">
        <f>SanFrancisco!$B$14*10^6/3600</f>
        <v>1138.8888888888887</v>
      </c>
      <c r="J77" s="59">
        <f>Baltimore!$B$14*10^6/3600</f>
        <v>5605.5555555555557</v>
      </c>
      <c r="K77" s="59">
        <f>Albuquerque!$B$14*10^6/3600</f>
        <v>5186.1111111111113</v>
      </c>
      <c r="L77" s="59">
        <f>Seattle!$B$14*10^6/3600</f>
        <v>1080.5555555555557</v>
      </c>
      <c r="M77" s="59">
        <f>Chicago!$B$14*10^6/3600</f>
        <v>4605.5555555555547</v>
      </c>
      <c r="N77" s="59">
        <f>Boulder!$B$14*10^6/3600</f>
        <v>3297.2222222222222</v>
      </c>
      <c r="O77" s="59">
        <f>Minneapolis!$B$14*10^6/3600</f>
        <v>3994.4444444444443</v>
      </c>
      <c r="P77" s="59">
        <f>Helena!$B$14*10^6/3600</f>
        <v>2208.3333333333335</v>
      </c>
      <c r="Q77" s="59">
        <f>Duluth!$B$14*10^6/3600</f>
        <v>1427.7777777777778</v>
      </c>
      <c r="R77" s="59">
        <f>Fairbanks!$B$14*10^6/3600</f>
        <v>836.11111111111109</v>
      </c>
    </row>
    <row r="78" spans="1:18">
      <c r="A78" s="53"/>
      <c r="B78" s="57" t="s">
        <v>82</v>
      </c>
      <c r="C78" s="59">
        <f>Miami!$B$15*10^6/3600</f>
        <v>15747.222222222223</v>
      </c>
      <c r="D78" s="59">
        <f>Houston!$B$15*10^6/3600</f>
        <v>15747.222222222223</v>
      </c>
      <c r="E78" s="59">
        <f>Phoenix!$B$15*10^6/3600</f>
        <v>15747.222222222223</v>
      </c>
      <c r="F78" s="59">
        <f>Atlanta!$B$15*10^6/3600</f>
        <v>15747.222222222223</v>
      </c>
      <c r="G78" s="59">
        <f>LosAngeles!$B$15*10^6/3600</f>
        <v>15747.222222222223</v>
      </c>
      <c r="H78" s="59">
        <f>LasVegas!$B$15*10^6/3600</f>
        <v>15747.222222222223</v>
      </c>
      <c r="I78" s="59">
        <f>SanFrancisco!$B$15*10^6/3600</f>
        <v>15747.222222222223</v>
      </c>
      <c r="J78" s="59">
        <f>Baltimore!$B$15*10^6/3600</f>
        <v>15747.222222222223</v>
      </c>
      <c r="K78" s="59">
        <f>Albuquerque!$B$15*10^6/3600</f>
        <v>15747.222222222223</v>
      </c>
      <c r="L78" s="59">
        <f>Seattle!$B$15*10^6/3600</f>
        <v>15747.222222222223</v>
      </c>
      <c r="M78" s="59">
        <f>Chicago!$B$15*10^6/3600</f>
        <v>15747.222222222223</v>
      </c>
      <c r="N78" s="59">
        <f>Boulder!$B$15*10^6/3600</f>
        <v>15747.222222222223</v>
      </c>
      <c r="O78" s="59">
        <f>Minneapolis!$B$15*10^6/3600</f>
        <v>15747.222222222223</v>
      </c>
      <c r="P78" s="59">
        <f>Helena!$B$15*10^6/3600</f>
        <v>15747.222222222223</v>
      </c>
      <c r="Q78" s="59">
        <f>Duluth!$B$15*10^6/3600</f>
        <v>15747.222222222223</v>
      </c>
      <c r="R78" s="59">
        <f>Fairbanks!$B$15*10^6/3600</f>
        <v>15747.222222222223</v>
      </c>
    </row>
    <row r="79" spans="1:18">
      <c r="A79" s="53"/>
      <c r="B79" s="57" t="s">
        <v>83</v>
      </c>
      <c r="C79" s="59">
        <f>Miami!$B$16*10^6/3600</f>
        <v>6619.4444444444443</v>
      </c>
      <c r="D79" s="59">
        <f>Houston!$B$16*10^6/3600</f>
        <v>6616.666666666667</v>
      </c>
      <c r="E79" s="59">
        <f>Phoenix!$B$16*10^6/3600</f>
        <v>6613.8888888888887</v>
      </c>
      <c r="F79" s="59">
        <f>Atlanta!$B$16*10^6/3600</f>
        <v>6613.8888888888887</v>
      </c>
      <c r="G79" s="59">
        <f>LosAngeles!$B$16*10^6/3600</f>
        <v>6608.333333333333</v>
      </c>
      <c r="H79" s="59">
        <f>LasVegas!$B$16*10^6/3600</f>
        <v>6605.5555555555557</v>
      </c>
      <c r="I79" s="59">
        <f>SanFrancisco!$B$16*10^6/3600</f>
        <v>6611.1111111111113</v>
      </c>
      <c r="J79" s="59">
        <f>Baltimore!$B$16*10^6/3600</f>
        <v>6605.5555555555557</v>
      </c>
      <c r="K79" s="59">
        <f>Albuquerque!$B$16*10^6/3600</f>
        <v>6608.333333333333</v>
      </c>
      <c r="L79" s="59">
        <f>Seattle!$B$16*10^6/3600</f>
        <v>6594.4444444444443</v>
      </c>
      <c r="M79" s="59">
        <f>Chicago!$B$16*10^6/3600</f>
        <v>6608.333333333333</v>
      </c>
      <c r="N79" s="59">
        <f>Boulder!$B$16*10^6/3600</f>
        <v>6602.7777777777774</v>
      </c>
      <c r="O79" s="59">
        <f>Minneapolis!$B$16*10^6/3600</f>
        <v>6602.7777777777774</v>
      </c>
      <c r="P79" s="59">
        <f>Helena!$B$16*10^6/3600</f>
        <v>6602.7777777777774</v>
      </c>
      <c r="Q79" s="59">
        <f>Duluth!$B$16*10^6/3600</f>
        <v>6597.2222222222226</v>
      </c>
      <c r="R79" s="59">
        <f>Fairbanks!$B$16*10^6/3600</f>
        <v>6558.333333333333</v>
      </c>
    </row>
    <row r="80" spans="1:18">
      <c r="A80" s="53"/>
      <c r="B80" s="57" t="s">
        <v>84</v>
      </c>
      <c r="C80" s="59">
        <f>Miami!$B$17*10^6/3600</f>
        <v>18275.000000000004</v>
      </c>
      <c r="D80" s="59">
        <f>Houston!$B$17*10^6/3600</f>
        <v>18275.000000000004</v>
      </c>
      <c r="E80" s="59">
        <f>Phoenix!$B$17*10^6/3600</f>
        <v>18275.000000000004</v>
      </c>
      <c r="F80" s="59">
        <f>Atlanta!$B$17*10^6/3600</f>
        <v>18275.000000000004</v>
      </c>
      <c r="G80" s="59">
        <f>LosAngeles!$B$17*10^6/3600</f>
        <v>18275.000000000004</v>
      </c>
      <c r="H80" s="59">
        <f>LasVegas!$B$17*10^6/3600</f>
        <v>18275.000000000004</v>
      </c>
      <c r="I80" s="59">
        <f>SanFrancisco!$B$17*10^6/3600</f>
        <v>18275.000000000004</v>
      </c>
      <c r="J80" s="59">
        <f>Baltimore!$B$17*10^6/3600</f>
        <v>18275.000000000004</v>
      </c>
      <c r="K80" s="59">
        <f>Albuquerque!$B$17*10^6/3600</f>
        <v>18275.000000000004</v>
      </c>
      <c r="L80" s="59">
        <f>Seattle!$B$17*10^6/3600</f>
        <v>18275.000000000004</v>
      </c>
      <c r="M80" s="59">
        <f>Chicago!$B$17*10^6/3600</f>
        <v>18275.000000000004</v>
      </c>
      <c r="N80" s="59">
        <f>Boulder!$B$17*10^6/3600</f>
        <v>18275.000000000004</v>
      </c>
      <c r="O80" s="59">
        <f>Minneapolis!$B$17*10^6/3600</f>
        <v>18275.000000000004</v>
      </c>
      <c r="P80" s="59">
        <f>Helena!$B$17*10^6/3600</f>
        <v>18275.000000000004</v>
      </c>
      <c r="Q80" s="59">
        <f>Duluth!$B$17*10^6/3600</f>
        <v>18275.000000000004</v>
      </c>
      <c r="R80" s="59">
        <f>Fairbanks!$B$17*10^6/3600</f>
        <v>18275.000000000004</v>
      </c>
    </row>
    <row r="81" spans="1:18">
      <c r="A81" s="53"/>
      <c r="B81" s="57" t="s">
        <v>85</v>
      </c>
      <c r="C81" s="59">
        <f>Miami!$B$18*10^6/3600</f>
        <v>0</v>
      </c>
      <c r="D81" s="59">
        <f>Houston!$B$18*10^6/3600</f>
        <v>0</v>
      </c>
      <c r="E81" s="59">
        <f>Phoenix!$B$18*10^6/3600</f>
        <v>0</v>
      </c>
      <c r="F81" s="59">
        <f>Atlanta!$B$18*10^6/3600</f>
        <v>0</v>
      </c>
      <c r="G81" s="59">
        <f>LosAngeles!$B$18*10^6/3600</f>
        <v>0</v>
      </c>
      <c r="H81" s="59">
        <f>LasVegas!$B$18*10^6/3600</f>
        <v>0</v>
      </c>
      <c r="I81" s="59">
        <f>SanFrancisco!$B$18*10^6/3600</f>
        <v>0</v>
      </c>
      <c r="J81" s="59">
        <f>Baltimore!$B$18*10^6/3600</f>
        <v>0</v>
      </c>
      <c r="K81" s="59">
        <f>Albuquerque!$B$18*10^6/3600</f>
        <v>0</v>
      </c>
      <c r="L81" s="59">
        <f>Seattle!$B$18*10^6/3600</f>
        <v>0</v>
      </c>
      <c r="M81" s="59">
        <f>Chicago!$B$18*10^6/3600</f>
        <v>0</v>
      </c>
      <c r="N81" s="59">
        <f>Boulder!$B$18*10^6/3600</f>
        <v>0</v>
      </c>
      <c r="O81" s="59">
        <f>Minneapolis!$B$18*10^6/3600</f>
        <v>0</v>
      </c>
      <c r="P81" s="59">
        <f>Helena!$B$18*10^6/3600</f>
        <v>0</v>
      </c>
      <c r="Q81" s="59">
        <f>Duluth!$B$18*10^6/3600</f>
        <v>0</v>
      </c>
      <c r="R81" s="59">
        <f>Fairbanks!$B$18*10^6/3600</f>
        <v>0</v>
      </c>
    </row>
    <row r="82" spans="1:18">
      <c r="A82" s="53"/>
      <c r="B82" s="57" t="s">
        <v>86</v>
      </c>
      <c r="C82" s="59">
        <f>Miami!$B$19*10^6/3600</f>
        <v>11550</v>
      </c>
      <c r="D82" s="59">
        <f>Houston!$B$19*10^6/3600</f>
        <v>12480.555555555555</v>
      </c>
      <c r="E82" s="59">
        <f>Phoenix!$B$19*10^6/3600</f>
        <v>15122.222222222223</v>
      </c>
      <c r="F82" s="59">
        <f>Atlanta!$B$19*10^6/3600</f>
        <v>11330.555555555555</v>
      </c>
      <c r="G82" s="59">
        <f>LosAngeles!$B$19*10^6/3600</f>
        <v>9636.1111111111113</v>
      </c>
      <c r="H82" s="59">
        <f>LasVegas!$B$19*10^6/3600</f>
        <v>12702.777777777777</v>
      </c>
      <c r="I82" s="59">
        <f>SanFrancisco!$B$19*10^6/3600</f>
        <v>8936.1111111111113</v>
      </c>
      <c r="J82" s="59">
        <f>Baltimore!$B$19*10^6/3600</f>
        <v>11405.555555555555</v>
      </c>
      <c r="K82" s="59">
        <f>Albuquerque!$B$19*10^6/3600</f>
        <v>11900</v>
      </c>
      <c r="L82" s="59">
        <f>Seattle!$B$19*10^6/3600</f>
        <v>9047.2222222222226</v>
      </c>
      <c r="M82" s="59">
        <f>Chicago!$B$19*10^6/3600</f>
        <v>12941.666666666666</v>
      </c>
      <c r="N82" s="59">
        <f>Boulder!$B$19*10^6/3600</f>
        <v>12883.333333333334</v>
      </c>
      <c r="O82" s="59">
        <f>Minneapolis!$B$19*10^6/3600</f>
        <v>13850</v>
      </c>
      <c r="P82" s="59">
        <f>Helena!$B$19*10^6/3600</f>
        <v>13758.333333333334</v>
      </c>
      <c r="Q82" s="59">
        <f>Duluth!$B$19*10^6/3600</f>
        <v>13763.888888888889</v>
      </c>
      <c r="R82" s="59">
        <f>Fairbanks!$B$19*10^6/3600</f>
        <v>17633.333333333332</v>
      </c>
    </row>
    <row r="83" spans="1:18">
      <c r="A83" s="53"/>
      <c r="B83" s="57" t="s">
        <v>87</v>
      </c>
      <c r="C83" s="59">
        <f>Miami!$B$20*10^6/3600</f>
        <v>0</v>
      </c>
      <c r="D83" s="59">
        <f>Houston!$B$20*10^6/3600</f>
        <v>0</v>
      </c>
      <c r="E83" s="59">
        <f>Phoenix!$B$20*10^6/3600</f>
        <v>0</v>
      </c>
      <c r="F83" s="59">
        <f>Atlanta!$B$20*10^6/3600</f>
        <v>0</v>
      </c>
      <c r="G83" s="59">
        <f>LosAngeles!$B$20*10^6/3600</f>
        <v>0</v>
      </c>
      <c r="H83" s="59">
        <f>LasVegas!$B$20*10^6/3600</f>
        <v>0</v>
      </c>
      <c r="I83" s="59">
        <f>SanFrancisco!$B$20*10^6/3600</f>
        <v>0</v>
      </c>
      <c r="J83" s="59">
        <f>Baltimore!$B$20*10^6/3600</f>
        <v>0</v>
      </c>
      <c r="K83" s="59">
        <f>Albuquerque!$B$20*10^6/3600</f>
        <v>0</v>
      </c>
      <c r="L83" s="59">
        <f>Seattle!$B$20*10^6/3600</f>
        <v>0</v>
      </c>
      <c r="M83" s="59">
        <f>Chicago!$B$20*10^6/3600</f>
        <v>0</v>
      </c>
      <c r="N83" s="59">
        <f>Boulder!$B$20*10^6/3600</f>
        <v>0</v>
      </c>
      <c r="O83" s="59">
        <f>Minneapolis!$B$20*10^6/3600</f>
        <v>0</v>
      </c>
      <c r="P83" s="59">
        <f>Helena!$B$20*10^6/3600</f>
        <v>0</v>
      </c>
      <c r="Q83" s="59">
        <f>Duluth!$B$20*10^6/3600</f>
        <v>0</v>
      </c>
      <c r="R83" s="59">
        <f>Fairbanks!$B$20*10^6/3600</f>
        <v>0</v>
      </c>
    </row>
    <row r="84" spans="1:18">
      <c r="A84" s="53"/>
      <c r="B84" s="57" t="s">
        <v>88</v>
      </c>
      <c r="C84" s="59">
        <f>Miami!$B$21*10^6/3600</f>
        <v>0</v>
      </c>
      <c r="D84" s="59">
        <f>Houston!$B$21*10^6/3600</f>
        <v>0</v>
      </c>
      <c r="E84" s="59">
        <f>Phoenix!$B$21*10^6/3600</f>
        <v>0</v>
      </c>
      <c r="F84" s="59">
        <f>Atlanta!$B$21*10^6/3600</f>
        <v>0</v>
      </c>
      <c r="G84" s="59">
        <f>LosAngeles!$B$21*10^6/3600</f>
        <v>0</v>
      </c>
      <c r="H84" s="59">
        <f>LasVegas!$B$21*10^6/3600</f>
        <v>0</v>
      </c>
      <c r="I84" s="59">
        <f>SanFrancisco!$B$21*10^6/3600</f>
        <v>0</v>
      </c>
      <c r="J84" s="59">
        <f>Baltimore!$B$21*10^6/3600</f>
        <v>0</v>
      </c>
      <c r="K84" s="59">
        <f>Albuquerque!$B$21*10^6/3600</f>
        <v>0</v>
      </c>
      <c r="L84" s="59">
        <f>Seattle!$B$21*10^6/3600</f>
        <v>0</v>
      </c>
      <c r="M84" s="59">
        <f>Chicago!$B$21*10^6/3600</f>
        <v>0</v>
      </c>
      <c r="N84" s="59">
        <f>Boulder!$B$21*10^6/3600</f>
        <v>0</v>
      </c>
      <c r="O84" s="59">
        <f>Minneapolis!$B$21*10^6/3600</f>
        <v>0</v>
      </c>
      <c r="P84" s="59">
        <f>Helena!$B$21*10^6/3600</f>
        <v>0</v>
      </c>
      <c r="Q84" s="59">
        <f>Duluth!$B$21*10^6/3600</f>
        <v>0</v>
      </c>
      <c r="R84" s="59">
        <f>Fairbanks!$B$21*10^6/3600</f>
        <v>0</v>
      </c>
    </row>
    <row r="85" spans="1:18">
      <c r="A85" s="53"/>
      <c r="B85" s="57" t="s">
        <v>89</v>
      </c>
      <c r="C85" s="59">
        <f>Miami!$B$22*10^6/3600</f>
        <v>0</v>
      </c>
      <c r="D85" s="59">
        <f>Houston!$B$22*10^6/3600</f>
        <v>0</v>
      </c>
      <c r="E85" s="59">
        <f>Phoenix!$B$22*10^6/3600</f>
        <v>0</v>
      </c>
      <c r="F85" s="59">
        <f>Atlanta!$B$22*10^6/3600</f>
        <v>0</v>
      </c>
      <c r="G85" s="59">
        <f>LosAngeles!$B$22*10^6/3600</f>
        <v>0</v>
      </c>
      <c r="H85" s="59">
        <f>LasVegas!$B$22*10^6/3600</f>
        <v>0</v>
      </c>
      <c r="I85" s="59">
        <f>SanFrancisco!$B$22*10^6/3600</f>
        <v>0</v>
      </c>
      <c r="J85" s="59">
        <f>Baltimore!$B$22*10^6/3600</f>
        <v>0</v>
      </c>
      <c r="K85" s="59">
        <f>Albuquerque!$B$22*10^6/3600</f>
        <v>0</v>
      </c>
      <c r="L85" s="59">
        <f>Seattle!$B$22*10^6/3600</f>
        <v>0</v>
      </c>
      <c r="M85" s="59">
        <f>Chicago!$B$22*10^6/3600</f>
        <v>0</v>
      </c>
      <c r="N85" s="59">
        <f>Boulder!$B$22*10^6/3600</f>
        <v>0</v>
      </c>
      <c r="O85" s="59">
        <f>Minneapolis!$B$22*10^6/3600</f>
        <v>0</v>
      </c>
      <c r="P85" s="59">
        <f>Helena!$B$22*10^6/3600</f>
        <v>0</v>
      </c>
      <c r="Q85" s="59">
        <f>Duluth!$B$22*10^6/3600</f>
        <v>0</v>
      </c>
      <c r="R85" s="59">
        <f>Fairbanks!$B$22*10^6/3600</f>
        <v>0</v>
      </c>
    </row>
    <row r="86" spans="1:18">
      <c r="A86" s="53"/>
      <c r="B86" s="57" t="s">
        <v>68</v>
      </c>
      <c r="C86" s="59">
        <f>Miami!$B$23*10^6/3600</f>
        <v>0</v>
      </c>
      <c r="D86" s="59">
        <f>Houston!$B$23*10^6/3600</f>
        <v>0</v>
      </c>
      <c r="E86" s="59">
        <f>Phoenix!$B$23*10^6/3600</f>
        <v>0</v>
      </c>
      <c r="F86" s="59">
        <f>Atlanta!$B$23*10^6/3600</f>
        <v>0</v>
      </c>
      <c r="G86" s="59">
        <f>LosAngeles!$B$23*10^6/3600</f>
        <v>0</v>
      </c>
      <c r="H86" s="59">
        <f>LasVegas!$B$23*10^6/3600</f>
        <v>0</v>
      </c>
      <c r="I86" s="59">
        <f>SanFrancisco!$B$23*10^6/3600</f>
        <v>0</v>
      </c>
      <c r="J86" s="59">
        <f>Baltimore!$B$23*10^6/3600</f>
        <v>0</v>
      </c>
      <c r="K86" s="59">
        <f>Albuquerque!$B$23*10^6/3600</f>
        <v>0</v>
      </c>
      <c r="L86" s="59">
        <f>Seattle!$B$23*10^6/3600</f>
        <v>0</v>
      </c>
      <c r="M86" s="59">
        <f>Chicago!$B$23*10^6/3600</f>
        <v>0</v>
      </c>
      <c r="N86" s="59">
        <f>Boulder!$B$23*10^6/3600</f>
        <v>0</v>
      </c>
      <c r="O86" s="59">
        <f>Minneapolis!$B$23*10^6/3600</f>
        <v>0</v>
      </c>
      <c r="P86" s="59">
        <f>Helena!$B$23*10^6/3600</f>
        <v>0</v>
      </c>
      <c r="Q86" s="59">
        <f>Duluth!$B$23*10^6/3600</f>
        <v>0</v>
      </c>
      <c r="R86" s="59">
        <f>Fairbanks!$B$23*10^6/3600</f>
        <v>0</v>
      </c>
    </row>
    <row r="87" spans="1:18">
      <c r="A87" s="53"/>
      <c r="B87" s="57" t="s">
        <v>90</v>
      </c>
      <c r="C87" s="59">
        <f>Miami!$B$24*10^6/3600</f>
        <v>0</v>
      </c>
      <c r="D87" s="59">
        <f>Houston!$B$24*10^6/3600</f>
        <v>0</v>
      </c>
      <c r="E87" s="59">
        <f>Phoenix!$B$24*10^6/3600</f>
        <v>0</v>
      </c>
      <c r="F87" s="59">
        <f>Atlanta!$B$24*10^6/3600</f>
        <v>0</v>
      </c>
      <c r="G87" s="59">
        <f>LosAngeles!$B$24*10^6/3600</f>
        <v>0</v>
      </c>
      <c r="H87" s="59">
        <f>LasVegas!$B$24*10^6/3600</f>
        <v>0</v>
      </c>
      <c r="I87" s="59">
        <f>SanFrancisco!$B$24*10^6/3600</f>
        <v>0</v>
      </c>
      <c r="J87" s="59">
        <f>Baltimore!$B$24*10^6/3600</f>
        <v>0</v>
      </c>
      <c r="K87" s="59">
        <f>Albuquerque!$B$24*10^6/3600</f>
        <v>0</v>
      </c>
      <c r="L87" s="59">
        <f>Seattle!$B$24*10^6/3600</f>
        <v>0</v>
      </c>
      <c r="M87" s="59">
        <f>Chicago!$B$24*10^6/3600</f>
        <v>0</v>
      </c>
      <c r="N87" s="59">
        <f>Boulder!$B$24*10^6/3600</f>
        <v>0</v>
      </c>
      <c r="O87" s="59">
        <f>Minneapolis!$B$24*10^6/3600</f>
        <v>0</v>
      </c>
      <c r="P87" s="59">
        <f>Helena!$B$24*10^6/3600</f>
        <v>0</v>
      </c>
      <c r="Q87" s="59">
        <f>Duluth!$B$24*10^6/3600</f>
        <v>0</v>
      </c>
      <c r="R87" s="59">
        <f>Fairbanks!$B$24*10^6/3600</f>
        <v>0</v>
      </c>
    </row>
    <row r="88" spans="1:18">
      <c r="A88" s="53"/>
      <c r="B88" s="57" t="s">
        <v>91</v>
      </c>
      <c r="C88" s="59">
        <f>Miami!$B$25*10^6/3600</f>
        <v>0</v>
      </c>
      <c r="D88" s="59">
        <f>Houston!$B$25*10^6/3600</f>
        <v>0</v>
      </c>
      <c r="E88" s="59">
        <f>Phoenix!$B$25*10^6/3600</f>
        <v>0</v>
      </c>
      <c r="F88" s="59">
        <f>Atlanta!$B$25*10^6/3600</f>
        <v>0</v>
      </c>
      <c r="G88" s="59">
        <f>LosAngeles!$B$25*10^6/3600</f>
        <v>0</v>
      </c>
      <c r="H88" s="59">
        <f>LasVegas!$B$25*10^6/3600</f>
        <v>0</v>
      </c>
      <c r="I88" s="59">
        <f>SanFrancisco!$B$25*10^6/3600</f>
        <v>0</v>
      </c>
      <c r="J88" s="59">
        <f>Baltimore!$B$25*10^6/3600</f>
        <v>0</v>
      </c>
      <c r="K88" s="59">
        <f>Albuquerque!$B$25*10^6/3600</f>
        <v>0</v>
      </c>
      <c r="L88" s="59">
        <f>Seattle!$B$25*10^6/3600</f>
        <v>0</v>
      </c>
      <c r="M88" s="59">
        <f>Chicago!$B$25*10^6/3600</f>
        <v>0</v>
      </c>
      <c r="N88" s="59">
        <f>Boulder!$B$25*10^6/3600</f>
        <v>0</v>
      </c>
      <c r="O88" s="59">
        <f>Minneapolis!$B$25*10^6/3600</f>
        <v>0</v>
      </c>
      <c r="P88" s="59">
        <f>Helena!$B$25*10^6/3600</f>
        <v>0</v>
      </c>
      <c r="Q88" s="59">
        <f>Duluth!$B$25*10^6/3600</f>
        <v>0</v>
      </c>
      <c r="R88" s="59">
        <f>Fairbanks!$B$25*10^6/3600</f>
        <v>0</v>
      </c>
    </row>
    <row r="89" spans="1:18">
      <c r="A89" s="53"/>
      <c r="B89" s="57" t="s">
        <v>92</v>
      </c>
      <c r="C89" s="59">
        <f>Miami!$B$26*10^6/3600</f>
        <v>0</v>
      </c>
      <c r="D89" s="59">
        <f>Houston!$B$26*10^6/3600</f>
        <v>0</v>
      </c>
      <c r="E89" s="59">
        <f>Phoenix!$B$26*10^6/3600</f>
        <v>0</v>
      </c>
      <c r="F89" s="59">
        <f>Atlanta!$B$26*10^6/3600</f>
        <v>0</v>
      </c>
      <c r="G89" s="59">
        <f>LosAngeles!$B$26*10^6/3600</f>
        <v>0</v>
      </c>
      <c r="H89" s="59">
        <f>LasVegas!$B$26*10^6/3600</f>
        <v>0</v>
      </c>
      <c r="I89" s="59">
        <f>SanFrancisco!$B$26*10^6/3600</f>
        <v>0</v>
      </c>
      <c r="J89" s="59">
        <f>Baltimore!$B$26*10^6/3600</f>
        <v>0</v>
      </c>
      <c r="K89" s="59">
        <f>Albuquerque!$B$26*10^6/3600</f>
        <v>0</v>
      </c>
      <c r="L89" s="59">
        <f>Seattle!$B$26*10^6/3600</f>
        <v>0</v>
      </c>
      <c r="M89" s="59">
        <f>Chicago!$B$26*10^6/3600</f>
        <v>0</v>
      </c>
      <c r="N89" s="59">
        <f>Boulder!$B$26*10^6/3600</f>
        <v>0</v>
      </c>
      <c r="O89" s="59">
        <f>Minneapolis!$B$26*10^6/3600</f>
        <v>0</v>
      </c>
      <c r="P89" s="59">
        <f>Helena!$B$26*10^6/3600</f>
        <v>0</v>
      </c>
      <c r="Q89" s="59">
        <f>Duluth!$B$26*10^6/3600</f>
        <v>0</v>
      </c>
      <c r="R89" s="59">
        <f>Fairbanks!$B$26*10^6/3600</f>
        <v>0</v>
      </c>
    </row>
    <row r="90" spans="1:18">
      <c r="A90" s="53"/>
      <c r="B90" s="57" t="s">
        <v>93</v>
      </c>
      <c r="C90" s="59">
        <f>Miami!$B$28*10^6/3600</f>
        <v>71816.666666666672</v>
      </c>
      <c r="D90" s="59">
        <f>Houston!$B$28*10^6/3600</f>
        <v>66333.333333333328</v>
      </c>
      <c r="E90" s="59">
        <f>Phoenix!$B$28*10^6/3600</f>
        <v>71122.222222222234</v>
      </c>
      <c r="F90" s="59">
        <f>Atlanta!$B$28*10^6/3600</f>
        <v>59452.777777777781</v>
      </c>
      <c r="G90" s="59">
        <f>LosAngeles!$B$28*10^6/3600</f>
        <v>54458.333333333336</v>
      </c>
      <c r="H90" s="59">
        <f>LasVegas!$B$28*10^6/3600</f>
        <v>63050</v>
      </c>
      <c r="I90" s="59">
        <f>SanFrancisco!$B$28*10^6/3600</f>
        <v>50708.333333333336</v>
      </c>
      <c r="J90" s="59">
        <f>Baltimore!$B$28*10^6/3600</f>
        <v>57638.888888888891</v>
      </c>
      <c r="K90" s="59">
        <f>Albuquerque!$B$28*10^6/3600</f>
        <v>57716.666666666664</v>
      </c>
      <c r="L90" s="59">
        <f>Seattle!$B$28*10^6/3600</f>
        <v>50747.222222222219</v>
      </c>
      <c r="M90" s="59">
        <f>Chicago!$B$28*10^6/3600</f>
        <v>58177.777777777781</v>
      </c>
      <c r="N90" s="59">
        <f>Boulder!$B$28*10^6/3600</f>
        <v>56808.333333333336</v>
      </c>
      <c r="O90" s="59">
        <f>Minneapolis!$B$28*10^6/3600</f>
        <v>58469.444444444445</v>
      </c>
      <c r="P90" s="59">
        <f>Helena!$B$28*10^6/3600</f>
        <v>56591.666666666664</v>
      </c>
      <c r="Q90" s="59">
        <f>Duluth!$B$28*10^6/3600</f>
        <v>55813.888888888891</v>
      </c>
      <c r="R90" s="59">
        <f>Fairbanks!$B$28*10^6/3600</f>
        <v>59052.777777777781</v>
      </c>
    </row>
    <row r="91" spans="1:18">
      <c r="A91" s="53"/>
      <c r="B91" s="56" t="s">
        <v>258</v>
      </c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</row>
    <row r="92" spans="1:18">
      <c r="A92" s="53"/>
      <c r="B92" s="57" t="s">
        <v>73</v>
      </c>
      <c r="C92" s="59">
        <f>Miami!$C$13*10^3</f>
        <v>380</v>
      </c>
      <c r="D92" s="59">
        <f>Houston!$C$13*10^3</f>
        <v>27840</v>
      </c>
      <c r="E92" s="59">
        <f>Phoenix!$C$13*10^3</f>
        <v>16370.000000000002</v>
      </c>
      <c r="F92" s="59">
        <f>Atlanta!$C$13*10^3</f>
        <v>40050</v>
      </c>
      <c r="G92" s="59">
        <f>LosAngeles!$C$13*10^3</f>
        <v>4230</v>
      </c>
      <c r="H92" s="59">
        <f>LasVegas!$C$13*10^3</f>
        <v>19520</v>
      </c>
      <c r="I92" s="59">
        <f>SanFrancisco!$C$13*10^3</f>
        <v>28540</v>
      </c>
      <c r="J92" s="59">
        <f>Baltimore!$C$13*10^3</f>
        <v>88400</v>
      </c>
      <c r="K92" s="59">
        <f>Albuquerque!$C$13*10^3</f>
        <v>51350</v>
      </c>
      <c r="L92" s="59">
        <f>Seattle!$C$13*10^3</f>
        <v>79720</v>
      </c>
      <c r="M92" s="59">
        <f>Chicago!$C$13*10^3</f>
        <v>131000</v>
      </c>
      <c r="N92" s="59">
        <f>Boulder!$C$13*10^3</f>
        <v>85380</v>
      </c>
      <c r="O92" s="59">
        <f>Minneapolis!$C$13*10^3</f>
        <v>181860</v>
      </c>
      <c r="P92" s="59">
        <f>Helena!$C$13*10^3</f>
        <v>143330</v>
      </c>
      <c r="Q92" s="59">
        <f>Duluth!$C$13*10^3</f>
        <v>232550</v>
      </c>
      <c r="R92" s="59">
        <f>Fairbanks!$C$13*10^3</f>
        <v>415020</v>
      </c>
    </row>
    <row r="93" spans="1:18">
      <c r="A93" s="53"/>
      <c r="B93" s="57" t="s">
        <v>74</v>
      </c>
      <c r="C93" s="59">
        <f>Miami!$C$14*10^3</f>
        <v>0</v>
      </c>
      <c r="D93" s="59">
        <f>Houston!$C$14*10^3</f>
        <v>0</v>
      </c>
      <c r="E93" s="59">
        <f>Phoenix!$C$14*10^3</f>
        <v>0</v>
      </c>
      <c r="F93" s="59">
        <f>Atlanta!$C$14*10^3</f>
        <v>0</v>
      </c>
      <c r="G93" s="59">
        <f>LosAngeles!$C$14*10^3</f>
        <v>0</v>
      </c>
      <c r="H93" s="59">
        <f>LasVegas!$C$14*10^3</f>
        <v>0</v>
      </c>
      <c r="I93" s="59">
        <f>SanFrancisco!$C$14*10^3</f>
        <v>0</v>
      </c>
      <c r="J93" s="59">
        <f>Baltimore!$C$14*10^3</f>
        <v>0</v>
      </c>
      <c r="K93" s="59">
        <f>Albuquerque!$C$14*10^3</f>
        <v>0</v>
      </c>
      <c r="L93" s="59">
        <f>Seattle!$C$14*10^3</f>
        <v>0</v>
      </c>
      <c r="M93" s="59">
        <f>Chicago!$C$14*10^3</f>
        <v>0</v>
      </c>
      <c r="N93" s="59">
        <f>Boulder!$C$14*10^3</f>
        <v>0</v>
      </c>
      <c r="O93" s="59">
        <f>Minneapolis!$C$14*10^3</f>
        <v>0</v>
      </c>
      <c r="P93" s="59">
        <f>Helena!$C$14*10^3</f>
        <v>0</v>
      </c>
      <c r="Q93" s="59">
        <f>Duluth!$C$14*10^3</f>
        <v>0</v>
      </c>
      <c r="R93" s="59">
        <f>Fairbanks!$C$14*10^3</f>
        <v>0</v>
      </c>
    </row>
    <row r="94" spans="1:18">
      <c r="A94" s="53"/>
      <c r="B94" s="57" t="s">
        <v>82</v>
      </c>
      <c r="C94" s="59">
        <f>Miami!$C$15*10^3</f>
        <v>0</v>
      </c>
      <c r="D94" s="59">
        <f>Houston!$C$15*10^3</f>
        <v>0</v>
      </c>
      <c r="E94" s="59">
        <f>Phoenix!$C$15*10^3</f>
        <v>0</v>
      </c>
      <c r="F94" s="59">
        <f>Atlanta!$C$15*10^3</f>
        <v>0</v>
      </c>
      <c r="G94" s="59">
        <f>LosAngeles!$C$15*10^3</f>
        <v>0</v>
      </c>
      <c r="H94" s="59">
        <f>LasVegas!$C$15*10^3</f>
        <v>0</v>
      </c>
      <c r="I94" s="59">
        <f>SanFrancisco!$C$15*10^3</f>
        <v>0</v>
      </c>
      <c r="J94" s="59">
        <f>Baltimore!$C$15*10^3</f>
        <v>0</v>
      </c>
      <c r="K94" s="59">
        <f>Albuquerque!$C$15*10^3</f>
        <v>0</v>
      </c>
      <c r="L94" s="59">
        <f>Seattle!$C$15*10^3</f>
        <v>0</v>
      </c>
      <c r="M94" s="59">
        <f>Chicago!$C$15*10^3</f>
        <v>0</v>
      </c>
      <c r="N94" s="59">
        <f>Boulder!$C$15*10^3</f>
        <v>0</v>
      </c>
      <c r="O94" s="59">
        <f>Minneapolis!$C$15*10^3</f>
        <v>0</v>
      </c>
      <c r="P94" s="59">
        <f>Helena!$C$15*10^3</f>
        <v>0</v>
      </c>
      <c r="Q94" s="59">
        <f>Duluth!$C$15*10^3</f>
        <v>0</v>
      </c>
      <c r="R94" s="59">
        <f>Fairbanks!$C$15*10^3</f>
        <v>0</v>
      </c>
    </row>
    <row r="95" spans="1:18">
      <c r="A95" s="53"/>
      <c r="B95" s="57" t="s">
        <v>83</v>
      </c>
      <c r="C95" s="59">
        <f>Miami!$C$16*10^3</f>
        <v>0</v>
      </c>
      <c r="D95" s="59">
        <f>Houston!$C$16*10^3</f>
        <v>0</v>
      </c>
      <c r="E95" s="59">
        <f>Phoenix!$C$16*10^3</f>
        <v>0</v>
      </c>
      <c r="F95" s="59">
        <f>Atlanta!$C$16*10^3</f>
        <v>0</v>
      </c>
      <c r="G95" s="59">
        <f>LosAngeles!$C$16*10^3</f>
        <v>0</v>
      </c>
      <c r="H95" s="59">
        <f>LasVegas!$C$16*10^3</f>
        <v>0</v>
      </c>
      <c r="I95" s="59">
        <f>SanFrancisco!$C$16*10^3</f>
        <v>0</v>
      </c>
      <c r="J95" s="59">
        <f>Baltimore!$C$16*10^3</f>
        <v>0</v>
      </c>
      <c r="K95" s="59">
        <f>Albuquerque!$C$16*10^3</f>
        <v>0</v>
      </c>
      <c r="L95" s="59">
        <f>Seattle!$C$16*10^3</f>
        <v>0</v>
      </c>
      <c r="M95" s="59">
        <f>Chicago!$C$16*10^3</f>
        <v>0</v>
      </c>
      <c r="N95" s="59">
        <f>Boulder!$C$16*10^3</f>
        <v>0</v>
      </c>
      <c r="O95" s="59">
        <f>Minneapolis!$C$16*10^3</f>
        <v>0</v>
      </c>
      <c r="P95" s="59">
        <f>Helena!$C$16*10^3</f>
        <v>0</v>
      </c>
      <c r="Q95" s="59">
        <f>Duluth!$C$16*10^3</f>
        <v>0</v>
      </c>
      <c r="R95" s="59">
        <f>Fairbanks!$C$16*10^3</f>
        <v>0</v>
      </c>
    </row>
    <row r="96" spans="1:18">
      <c r="A96" s="53"/>
      <c r="B96" s="57" t="s">
        <v>84</v>
      </c>
      <c r="C96" s="59">
        <f>Miami!$C$17*10^3</f>
        <v>0</v>
      </c>
      <c r="D96" s="59">
        <f>Houston!$C$17*10^3</f>
        <v>0</v>
      </c>
      <c r="E96" s="59">
        <f>Phoenix!$C$17*10^3</f>
        <v>0</v>
      </c>
      <c r="F96" s="59">
        <f>Atlanta!$C$17*10^3</f>
        <v>0</v>
      </c>
      <c r="G96" s="59">
        <f>LosAngeles!$C$17*10^3</f>
        <v>0</v>
      </c>
      <c r="H96" s="59">
        <f>LasVegas!$C$17*10^3</f>
        <v>0</v>
      </c>
      <c r="I96" s="59">
        <f>SanFrancisco!$C$17*10^3</f>
        <v>0</v>
      </c>
      <c r="J96" s="59">
        <f>Baltimore!$C$17*10^3</f>
        <v>0</v>
      </c>
      <c r="K96" s="59">
        <f>Albuquerque!$C$17*10^3</f>
        <v>0</v>
      </c>
      <c r="L96" s="59">
        <f>Seattle!$C$17*10^3</f>
        <v>0</v>
      </c>
      <c r="M96" s="59">
        <f>Chicago!$C$17*10^3</f>
        <v>0</v>
      </c>
      <c r="N96" s="59">
        <f>Boulder!$C$17*10^3</f>
        <v>0</v>
      </c>
      <c r="O96" s="59">
        <f>Minneapolis!$C$17*10^3</f>
        <v>0</v>
      </c>
      <c r="P96" s="59">
        <f>Helena!$C$17*10^3</f>
        <v>0</v>
      </c>
      <c r="Q96" s="59">
        <f>Duluth!$C$17*10^3</f>
        <v>0</v>
      </c>
      <c r="R96" s="59">
        <f>Fairbanks!$C$17*10^3</f>
        <v>0</v>
      </c>
    </row>
    <row r="97" spans="1:18">
      <c r="A97" s="53"/>
      <c r="B97" s="57" t="s">
        <v>85</v>
      </c>
      <c r="C97" s="59">
        <f>Miami!$C$18*10^3</f>
        <v>0</v>
      </c>
      <c r="D97" s="59">
        <f>Houston!$C$18*10^3</f>
        <v>0</v>
      </c>
      <c r="E97" s="59">
        <f>Phoenix!$C$18*10^3</f>
        <v>0</v>
      </c>
      <c r="F97" s="59">
        <f>Atlanta!$C$18*10^3</f>
        <v>0</v>
      </c>
      <c r="G97" s="59">
        <f>LosAngeles!$C$18*10^3</f>
        <v>0</v>
      </c>
      <c r="H97" s="59">
        <f>LasVegas!$C$18*10^3</f>
        <v>0</v>
      </c>
      <c r="I97" s="59">
        <f>SanFrancisco!$C$18*10^3</f>
        <v>0</v>
      </c>
      <c r="J97" s="59">
        <f>Baltimore!$C$18*10^3</f>
        <v>0</v>
      </c>
      <c r="K97" s="59">
        <f>Albuquerque!$C$18*10^3</f>
        <v>0</v>
      </c>
      <c r="L97" s="59">
        <f>Seattle!$C$18*10^3</f>
        <v>0</v>
      </c>
      <c r="M97" s="59">
        <f>Chicago!$C$18*10^3</f>
        <v>0</v>
      </c>
      <c r="N97" s="59">
        <f>Boulder!$C$18*10^3</f>
        <v>0</v>
      </c>
      <c r="O97" s="59">
        <f>Minneapolis!$C$18*10^3</f>
        <v>0</v>
      </c>
      <c r="P97" s="59">
        <f>Helena!$C$18*10^3</f>
        <v>0</v>
      </c>
      <c r="Q97" s="59">
        <f>Duluth!$C$18*10^3</f>
        <v>0</v>
      </c>
      <c r="R97" s="59">
        <f>Fairbanks!$C$18*10^3</f>
        <v>0</v>
      </c>
    </row>
    <row r="98" spans="1:18">
      <c r="A98" s="53"/>
      <c r="B98" s="57" t="s">
        <v>86</v>
      </c>
      <c r="C98" s="59">
        <f>Miami!$C$19*10^3</f>
        <v>0</v>
      </c>
      <c r="D98" s="59">
        <f>Houston!$C$19*10^3</f>
        <v>0</v>
      </c>
      <c r="E98" s="59">
        <f>Phoenix!$C$19*10^3</f>
        <v>0</v>
      </c>
      <c r="F98" s="59">
        <f>Atlanta!$C$19*10^3</f>
        <v>0</v>
      </c>
      <c r="G98" s="59">
        <f>LosAngeles!$C$19*10^3</f>
        <v>0</v>
      </c>
      <c r="H98" s="59">
        <f>LasVegas!$C$19*10^3</f>
        <v>0</v>
      </c>
      <c r="I98" s="59">
        <f>SanFrancisco!$C$19*10^3</f>
        <v>0</v>
      </c>
      <c r="J98" s="59">
        <f>Baltimore!$C$19*10^3</f>
        <v>0</v>
      </c>
      <c r="K98" s="59">
        <f>Albuquerque!$C$19*10^3</f>
        <v>0</v>
      </c>
      <c r="L98" s="59">
        <f>Seattle!$C$19*10^3</f>
        <v>0</v>
      </c>
      <c r="M98" s="59">
        <f>Chicago!$C$19*10^3</f>
        <v>0</v>
      </c>
      <c r="N98" s="59">
        <f>Boulder!$C$19*10^3</f>
        <v>0</v>
      </c>
      <c r="O98" s="59">
        <f>Minneapolis!$C$19*10^3</f>
        <v>0</v>
      </c>
      <c r="P98" s="59">
        <f>Helena!$C$19*10^3</f>
        <v>0</v>
      </c>
      <c r="Q98" s="59">
        <f>Duluth!$C$19*10^3</f>
        <v>0</v>
      </c>
      <c r="R98" s="59">
        <f>Fairbanks!$C$19*10^3</f>
        <v>0</v>
      </c>
    </row>
    <row r="99" spans="1:18">
      <c r="A99" s="53"/>
      <c r="B99" s="57" t="s">
        <v>87</v>
      </c>
      <c r="C99" s="59">
        <f>Miami!$C$20*10^3</f>
        <v>0</v>
      </c>
      <c r="D99" s="59">
        <f>Houston!$C$20*10^3</f>
        <v>0</v>
      </c>
      <c r="E99" s="59">
        <f>Phoenix!$C$20*10^3</f>
        <v>0</v>
      </c>
      <c r="F99" s="59">
        <f>Atlanta!$C$20*10^3</f>
        <v>0</v>
      </c>
      <c r="G99" s="59">
        <f>LosAngeles!$C$20*10^3</f>
        <v>0</v>
      </c>
      <c r="H99" s="59">
        <f>LasVegas!$C$20*10^3</f>
        <v>0</v>
      </c>
      <c r="I99" s="59">
        <f>SanFrancisco!$C$20*10^3</f>
        <v>0</v>
      </c>
      <c r="J99" s="59">
        <f>Baltimore!$C$20*10^3</f>
        <v>0</v>
      </c>
      <c r="K99" s="59">
        <f>Albuquerque!$C$20*10^3</f>
        <v>0</v>
      </c>
      <c r="L99" s="59">
        <f>Seattle!$C$20*10^3</f>
        <v>0</v>
      </c>
      <c r="M99" s="59">
        <f>Chicago!$C$20*10^3</f>
        <v>0</v>
      </c>
      <c r="N99" s="59">
        <f>Boulder!$C$20*10^3</f>
        <v>0</v>
      </c>
      <c r="O99" s="59">
        <f>Minneapolis!$C$20*10^3</f>
        <v>0</v>
      </c>
      <c r="P99" s="59">
        <f>Helena!$C$20*10^3</f>
        <v>0</v>
      </c>
      <c r="Q99" s="59">
        <f>Duluth!$C$20*10^3</f>
        <v>0</v>
      </c>
      <c r="R99" s="59">
        <f>Fairbanks!$C$20*10^3</f>
        <v>0</v>
      </c>
    </row>
    <row r="100" spans="1:18">
      <c r="A100" s="53"/>
      <c r="B100" s="57" t="s">
        <v>88</v>
      </c>
      <c r="C100" s="59">
        <f>Miami!$C$21*10^3</f>
        <v>0</v>
      </c>
      <c r="D100" s="59">
        <f>Houston!$C$21*10^3</f>
        <v>0</v>
      </c>
      <c r="E100" s="59">
        <f>Phoenix!$C$21*10^3</f>
        <v>0</v>
      </c>
      <c r="F100" s="59">
        <f>Atlanta!$C$21*10^3</f>
        <v>0</v>
      </c>
      <c r="G100" s="59">
        <f>LosAngeles!$C$21*10^3</f>
        <v>0</v>
      </c>
      <c r="H100" s="59">
        <f>LasVegas!$C$21*10^3</f>
        <v>0</v>
      </c>
      <c r="I100" s="59">
        <f>SanFrancisco!$C$21*10^3</f>
        <v>0</v>
      </c>
      <c r="J100" s="59">
        <f>Baltimore!$C$21*10^3</f>
        <v>0</v>
      </c>
      <c r="K100" s="59">
        <f>Albuquerque!$C$21*10^3</f>
        <v>0</v>
      </c>
      <c r="L100" s="59">
        <f>Seattle!$C$21*10^3</f>
        <v>0</v>
      </c>
      <c r="M100" s="59">
        <f>Chicago!$C$21*10^3</f>
        <v>0</v>
      </c>
      <c r="N100" s="59">
        <f>Boulder!$C$21*10^3</f>
        <v>0</v>
      </c>
      <c r="O100" s="59">
        <f>Minneapolis!$C$21*10^3</f>
        <v>0</v>
      </c>
      <c r="P100" s="59">
        <f>Helena!$C$21*10^3</f>
        <v>0</v>
      </c>
      <c r="Q100" s="59">
        <f>Duluth!$C$21*10^3</f>
        <v>0</v>
      </c>
      <c r="R100" s="59">
        <f>Fairbanks!$C$21*10^3</f>
        <v>0</v>
      </c>
    </row>
    <row r="101" spans="1:18">
      <c r="A101" s="53"/>
      <c r="B101" s="57" t="s">
        <v>89</v>
      </c>
      <c r="C101" s="59">
        <f>Miami!$C$22*10^3</f>
        <v>0</v>
      </c>
      <c r="D101" s="59">
        <f>Houston!$C$22*10^3</f>
        <v>0</v>
      </c>
      <c r="E101" s="59">
        <f>Phoenix!$C$22*10^3</f>
        <v>0</v>
      </c>
      <c r="F101" s="59">
        <f>Atlanta!$C$22*10^3</f>
        <v>0</v>
      </c>
      <c r="G101" s="59">
        <f>LosAngeles!$C$22*10^3</f>
        <v>0</v>
      </c>
      <c r="H101" s="59">
        <f>LasVegas!$C$22*10^3</f>
        <v>0</v>
      </c>
      <c r="I101" s="59">
        <f>SanFrancisco!$C$22*10^3</f>
        <v>0</v>
      </c>
      <c r="J101" s="59">
        <f>Baltimore!$C$22*10^3</f>
        <v>0</v>
      </c>
      <c r="K101" s="59">
        <f>Albuquerque!$C$22*10^3</f>
        <v>0</v>
      </c>
      <c r="L101" s="59">
        <f>Seattle!$C$22*10^3</f>
        <v>0</v>
      </c>
      <c r="M101" s="59">
        <f>Chicago!$C$22*10^3</f>
        <v>0</v>
      </c>
      <c r="N101" s="59">
        <f>Boulder!$C$22*10^3</f>
        <v>0</v>
      </c>
      <c r="O101" s="59">
        <f>Minneapolis!$C$22*10^3</f>
        <v>0</v>
      </c>
      <c r="P101" s="59">
        <f>Helena!$C$22*10^3</f>
        <v>0</v>
      </c>
      <c r="Q101" s="59">
        <f>Duluth!$C$22*10^3</f>
        <v>0</v>
      </c>
      <c r="R101" s="59">
        <f>Fairbanks!$C$22*10^3</f>
        <v>0</v>
      </c>
    </row>
    <row r="102" spans="1:18">
      <c r="A102" s="53"/>
      <c r="B102" s="57" t="s">
        <v>68</v>
      </c>
      <c r="C102" s="59">
        <f>Miami!$C$23*10^3</f>
        <v>0</v>
      </c>
      <c r="D102" s="59">
        <f>Houston!$C$23*10^3</f>
        <v>0</v>
      </c>
      <c r="E102" s="59">
        <f>Phoenix!$C$23*10^3</f>
        <v>0</v>
      </c>
      <c r="F102" s="59">
        <f>Atlanta!$C$23*10^3</f>
        <v>0</v>
      </c>
      <c r="G102" s="59">
        <f>LosAngeles!$C$23*10^3</f>
        <v>0</v>
      </c>
      <c r="H102" s="59">
        <f>LasVegas!$C$23*10^3</f>
        <v>0</v>
      </c>
      <c r="I102" s="59">
        <f>SanFrancisco!$C$23*10^3</f>
        <v>0</v>
      </c>
      <c r="J102" s="59">
        <f>Baltimore!$C$23*10^3</f>
        <v>0</v>
      </c>
      <c r="K102" s="59">
        <f>Albuquerque!$C$23*10^3</f>
        <v>0</v>
      </c>
      <c r="L102" s="59">
        <f>Seattle!$C$23*10^3</f>
        <v>0</v>
      </c>
      <c r="M102" s="59">
        <f>Chicago!$C$23*10^3</f>
        <v>0</v>
      </c>
      <c r="N102" s="59">
        <f>Boulder!$C$23*10^3</f>
        <v>0</v>
      </c>
      <c r="O102" s="59">
        <f>Minneapolis!$C$23*10^3</f>
        <v>0</v>
      </c>
      <c r="P102" s="59">
        <f>Helena!$C$23*10^3</f>
        <v>0</v>
      </c>
      <c r="Q102" s="59">
        <f>Duluth!$C$23*10^3</f>
        <v>0</v>
      </c>
      <c r="R102" s="59">
        <f>Fairbanks!$C$23*10^3</f>
        <v>0</v>
      </c>
    </row>
    <row r="103" spans="1:18">
      <c r="A103" s="53"/>
      <c r="B103" s="57" t="s">
        <v>90</v>
      </c>
      <c r="C103" s="59">
        <f>Miami!$C$24*10^3</f>
        <v>10690</v>
      </c>
      <c r="D103" s="59">
        <f>Houston!$C$24*10^3</f>
        <v>11090</v>
      </c>
      <c r="E103" s="59">
        <f>Phoenix!$C$24*10^3</f>
        <v>10860</v>
      </c>
      <c r="F103" s="59">
        <f>Atlanta!$C$24*10^3</f>
        <v>11480</v>
      </c>
      <c r="G103" s="59">
        <f>LosAngeles!$C$24*10^3</f>
        <v>11400</v>
      </c>
      <c r="H103" s="59">
        <f>LasVegas!$C$24*10^3</f>
        <v>11140</v>
      </c>
      <c r="I103" s="59">
        <f>SanFrancisco!$C$24*10^3</f>
        <v>11730</v>
      </c>
      <c r="J103" s="59">
        <f>Baltimore!$C$24*10^3</f>
        <v>11780</v>
      </c>
      <c r="K103" s="59">
        <f>Albuquerque!$C$24*10^3</f>
        <v>11720</v>
      </c>
      <c r="L103" s="59">
        <f>Seattle!$C$24*10^3</f>
        <v>11940</v>
      </c>
      <c r="M103" s="59">
        <f>Chicago!$C$24*10^3</f>
        <v>12040</v>
      </c>
      <c r="N103" s="59">
        <f>Boulder!$C$24*10^3</f>
        <v>12030</v>
      </c>
      <c r="O103" s="59">
        <f>Minneapolis!$C$24*10^3</f>
        <v>12270</v>
      </c>
      <c r="P103" s="59">
        <f>Helena!$C$24*10^3</f>
        <v>12310</v>
      </c>
      <c r="Q103" s="59">
        <f>Duluth!$C$24*10^3</f>
        <v>12650</v>
      </c>
      <c r="R103" s="59">
        <f>Fairbanks!$C$24*10^3</f>
        <v>13110</v>
      </c>
    </row>
    <row r="104" spans="1:18">
      <c r="A104" s="53"/>
      <c r="B104" s="57" t="s">
        <v>91</v>
      </c>
      <c r="C104" s="59">
        <f>Miami!$C$25*10^3</f>
        <v>0</v>
      </c>
      <c r="D104" s="59">
        <f>Houston!$C$25*10^3</f>
        <v>0</v>
      </c>
      <c r="E104" s="59">
        <f>Phoenix!$C$25*10^3</f>
        <v>0</v>
      </c>
      <c r="F104" s="59">
        <f>Atlanta!$C$25*10^3</f>
        <v>0</v>
      </c>
      <c r="G104" s="59">
        <f>LosAngeles!$C$25*10^3</f>
        <v>0</v>
      </c>
      <c r="H104" s="59">
        <f>LasVegas!$C$25*10^3</f>
        <v>0</v>
      </c>
      <c r="I104" s="59">
        <f>SanFrancisco!$C$25*10^3</f>
        <v>0</v>
      </c>
      <c r="J104" s="59">
        <f>Baltimore!$C$25*10^3</f>
        <v>0</v>
      </c>
      <c r="K104" s="59">
        <f>Albuquerque!$C$25*10^3</f>
        <v>0</v>
      </c>
      <c r="L104" s="59">
        <f>Seattle!$C$25*10^3</f>
        <v>0</v>
      </c>
      <c r="M104" s="59">
        <f>Chicago!$C$25*10^3</f>
        <v>0</v>
      </c>
      <c r="N104" s="59">
        <f>Boulder!$C$25*10^3</f>
        <v>0</v>
      </c>
      <c r="O104" s="59">
        <f>Minneapolis!$C$25*10^3</f>
        <v>0</v>
      </c>
      <c r="P104" s="59">
        <f>Helena!$C$25*10^3</f>
        <v>0</v>
      </c>
      <c r="Q104" s="59">
        <f>Duluth!$C$25*10^3</f>
        <v>0</v>
      </c>
      <c r="R104" s="59">
        <f>Fairbanks!$C$25*10^3</f>
        <v>0</v>
      </c>
    </row>
    <row r="105" spans="1:18">
      <c r="A105" s="53"/>
      <c r="B105" s="57" t="s">
        <v>92</v>
      </c>
      <c r="C105" s="59">
        <f>Miami!$C$26*10^3</f>
        <v>0</v>
      </c>
      <c r="D105" s="59">
        <f>Houston!$C$26*10^3</f>
        <v>0</v>
      </c>
      <c r="E105" s="59">
        <f>Phoenix!$C$26*10^3</f>
        <v>0</v>
      </c>
      <c r="F105" s="59">
        <f>Atlanta!$C$26*10^3</f>
        <v>0</v>
      </c>
      <c r="G105" s="59">
        <f>LosAngeles!$C$26*10^3</f>
        <v>0</v>
      </c>
      <c r="H105" s="59">
        <f>LasVegas!$C$26*10^3</f>
        <v>0</v>
      </c>
      <c r="I105" s="59">
        <f>SanFrancisco!$C$26*10^3</f>
        <v>0</v>
      </c>
      <c r="J105" s="59">
        <f>Baltimore!$C$26*10^3</f>
        <v>0</v>
      </c>
      <c r="K105" s="59">
        <f>Albuquerque!$C$26*10^3</f>
        <v>0</v>
      </c>
      <c r="L105" s="59">
        <f>Seattle!$C$26*10^3</f>
        <v>0</v>
      </c>
      <c r="M105" s="59">
        <f>Chicago!$C$26*10^3</f>
        <v>0</v>
      </c>
      <c r="N105" s="59">
        <f>Boulder!$C$26*10^3</f>
        <v>0</v>
      </c>
      <c r="O105" s="59">
        <f>Minneapolis!$C$26*10^3</f>
        <v>0</v>
      </c>
      <c r="P105" s="59">
        <f>Helena!$C$26*10^3</f>
        <v>0</v>
      </c>
      <c r="Q105" s="59">
        <f>Duluth!$C$26*10^3</f>
        <v>0</v>
      </c>
      <c r="R105" s="59">
        <f>Fairbanks!$C$26*10^3</f>
        <v>0</v>
      </c>
    </row>
    <row r="106" spans="1:18">
      <c r="A106" s="53"/>
      <c r="B106" s="57" t="s">
        <v>93</v>
      </c>
      <c r="C106" s="59">
        <f>Miami!$C$28*10^3</f>
        <v>11070</v>
      </c>
      <c r="D106" s="59">
        <f>Houston!$C$28*10^3</f>
        <v>38940</v>
      </c>
      <c r="E106" s="59">
        <f>Phoenix!$C$28*10^3</f>
        <v>27230</v>
      </c>
      <c r="F106" s="59">
        <f>Atlanta!$C$28*10^3</f>
        <v>51530</v>
      </c>
      <c r="G106" s="59">
        <f>LosAngeles!$C$28*10^3</f>
        <v>15630</v>
      </c>
      <c r="H106" s="59">
        <f>LasVegas!$C$28*10^3</f>
        <v>30660</v>
      </c>
      <c r="I106" s="59">
        <f>SanFrancisco!$C$28*10^3</f>
        <v>40270</v>
      </c>
      <c r="J106" s="59">
        <f>Baltimore!$C$28*10^3</f>
        <v>100180</v>
      </c>
      <c r="K106" s="59">
        <f>Albuquerque!$C$28*10^3</f>
        <v>63070</v>
      </c>
      <c r="L106" s="59">
        <f>Seattle!$C$28*10^3</f>
        <v>91650</v>
      </c>
      <c r="M106" s="59">
        <f>Chicago!$C$28*10^3</f>
        <v>143040</v>
      </c>
      <c r="N106" s="59">
        <f>Boulder!$C$28*10^3</f>
        <v>97410</v>
      </c>
      <c r="O106" s="59">
        <f>Minneapolis!$C$28*10^3</f>
        <v>194140</v>
      </c>
      <c r="P106" s="59">
        <f>Helena!$C$28*10^3</f>
        <v>155640</v>
      </c>
      <c r="Q106" s="59">
        <f>Duluth!$C$28*10^3</f>
        <v>245200</v>
      </c>
      <c r="R106" s="59">
        <f>Fairbanks!$C$28*10^3</f>
        <v>428120</v>
      </c>
    </row>
    <row r="107" spans="1:18">
      <c r="A107" s="53"/>
      <c r="B107" s="56" t="s">
        <v>259</v>
      </c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</row>
    <row r="108" spans="1:18">
      <c r="A108" s="53"/>
      <c r="B108" s="57" t="s">
        <v>73</v>
      </c>
      <c r="C108" s="59">
        <f>Miami!$E$13*10^3</f>
        <v>0</v>
      </c>
      <c r="D108" s="59">
        <f>Houston!$E$13*10^3</f>
        <v>0</v>
      </c>
      <c r="E108" s="59">
        <f>Phoenix!$E$13*10^3</f>
        <v>0</v>
      </c>
      <c r="F108" s="59">
        <f>Atlanta!$E$13*10^3</f>
        <v>0</v>
      </c>
      <c r="G108" s="59">
        <f>LosAngeles!$E$13*10^3</f>
        <v>0</v>
      </c>
      <c r="H108" s="59">
        <f>LasVegas!$E$13*10^3</f>
        <v>0</v>
      </c>
      <c r="I108" s="59">
        <f>SanFrancisco!$E$13*10^3</f>
        <v>0</v>
      </c>
      <c r="J108" s="59">
        <f>Baltimore!$E$13*10^3</f>
        <v>0</v>
      </c>
      <c r="K108" s="59">
        <f>Albuquerque!$E$13*10^3</f>
        <v>0</v>
      </c>
      <c r="L108" s="59">
        <f>Seattle!$E$13*10^3</f>
        <v>0</v>
      </c>
      <c r="M108" s="59">
        <f>Chicago!$E$13*10^3</f>
        <v>0</v>
      </c>
      <c r="N108" s="59">
        <f>Boulder!$E$13*10^3</f>
        <v>0</v>
      </c>
      <c r="O108" s="59">
        <f>Minneapolis!$E$13*10^3</f>
        <v>0</v>
      </c>
      <c r="P108" s="59">
        <f>Helena!$E$13*10^3</f>
        <v>0</v>
      </c>
      <c r="Q108" s="59">
        <f>Duluth!$E$13*10^3</f>
        <v>0</v>
      </c>
      <c r="R108" s="59">
        <f>Fairbanks!$E$13*10^3</f>
        <v>0</v>
      </c>
    </row>
    <row r="109" spans="1:18">
      <c r="A109" s="53"/>
      <c r="B109" s="57" t="s">
        <v>74</v>
      </c>
      <c r="C109" s="59">
        <f>Miami!$E$14*10^3</f>
        <v>0</v>
      </c>
      <c r="D109" s="59">
        <f>Houston!$E$14*10^3</f>
        <v>0</v>
      </c>
      <c r="E109" s="59">
        <f>Phoenix!$E$14*10^3</f>
        <v>0</v>
      </c>
      <c r="F109" s="59">
        <f>Atlanta!$E$14*10^3</f>
        <v>0</v>
      </c>
      <c r="G109" s="59">
        <f>LosAngeles!$E$14*10^3</f>
        <v>0</v>
      </c>
      <c r="H109" s="59">
        <f>LasVegas!$E$14*10^3</f>
        <v>0</v>
      </c>
      <c r="I109" s="59">
        <f>SanFrancisco!$E$14*10^3</f>
        <v>0</v>
      </c>
      <c r="J109" s="59">
        <f>Baltimore!$E$14*10^3</f>
        <v>0</v>
      </c>
      <c r="K109" s="59">
        <f>Albuquerque!$E$14*10^3</f>
        <v>0</v>
      </c>
      <c r="L109" s="59">
        <f>Seattle!$E$14*10^3</f>
        <v>0</v>
      </c>
      <c r="M109" s="59">
        <f>Chicago!$E$14*10^3</f>
        <v>0</v>
      </c>
      <c r="N109" s="59">
        <f>Boulder!$E$14*10^3</f>
        <v>0</v>
      </c>
      <c r="O109" s="59">
        <f>Minneapolis!$E$14*10^3</f>
        <v>0</v>
      </c>
      <c r="P109" s="59">
        <f>Helena!$E$14*10^3</f>
        <v>0</v>
      </c>
      <c r="Q109" s="59">
        <f>Duluth!$E$14*10^3</f>
        <v>0</v>
      </c>
      <c r="R109" s="59">
        <f>Fairbanks!$E$14*10^3</f>
        <v>0</v>
      </c>
    </row>
    <row r="110" spans="1:18">
      <c r="A110" s="53"/>
      <c r="B110" s="57" t="s">
        <v>82</v>
      </c>
      <c r="C110" s="59">
        <f>Miami!$E$15*10^3</f>
        <v>0</v>
      </c>
      <c r="D110" s="59">
        <f>Houston!$E$15*10^3</f>
        <v>0</v>
      </c>
      <c r="E110" s="59">
        <f>Phoenix!$E$15*10^3</f>
        <v>0</v>
      </c>
      <c r="F110" s="59">
        <f>Atlanta!$E$15*10^3</f>
        <v>0</v>
      </c>
      <c r="G110" s="59">
        <f>LosAngeles!$E$15*10^3</f>
        <v>0</v>
      </c>
      <c r="H110" s="59">
        <f>LasVegas!$E$15*10^3</f>
        <v>0</v>
      </c>
      <c r="I110" s="59">
        <f>SanFrancisco!$E$15*10^3</f>
        <v>0</v>
      </c>
      <c r="J110" s="59">
        <f>Baltimore!$E$15*10^3</f>
        <v>0</v>
      </c>
      <c r="K110" s="59">
        <f>Albuquerque!$E$15*10^3</f>
        <v>0</v>
      </c>
      <c r="L110" s="59">
        <f>Seattle!$E$15*10^3</f>
        <v>0</v>
      </c>
      <c r="M110" s="59">
        <f>Chicago!$E$15*10^3</f>
        <v>0</v>
      </c>
      <c r="N110" s="59">
        <f>Boulder!$E$15*10^3</f>
        <v>0</v>
      </c>
      <c r="O110" s="59">
        <f>Minneapolis!$E$15*10^3</f>
        <v>0</v>
      </c>
      <c r="P110" s="59">
        <f>Helena!$E$15*10^3</f>
        <v>0</v>
      </c>
      <c r="Q110" s="59">
        <f>Duluth!$E$15*10^3</f>
        <v>0</v>
      </c>
      <c r="R110" s="59">
        <f>Fairbanks!$E$15*10^3</f>
        <v>0</v>
      </c>
    </row>
    <row r="111" spans="1:18">
      <c r="A111" s="53"/>
      <c r="B111" s="57" t="s">
        <v>83</v>
      </c>
      <c r="C111" s="59">
        <f>Miami!$E$16*10^3</f>
        <v>0</v>
      </c>
      <c r="D111" s="59">
        <f>Houston!$E$16*10^3</f>
        <v>0</v>
      </c>
      <c r="E111" s="59">
        <f>Phoenix!$E$16*10^3</f>
        <v>0</v>
      </c>
      <c r="F111" s="59">
        <f>Atlanta!$E$16*10^3</f>
        <v>0</v>
      </c>
      <c r="G111" s="59">
        <f>LosAngeles!$E$16*10^3</f>
        <v>0</v>
      </c>
      <c r="H111" s="59">
        <f>LasVegas!$E$16*10^3</f>
        <v>0</v>
      </c>
      <c r="I111" s="59">
        <f>SanFrancisco!$E$16*10^3</f>
        <v>0</v>
      </c>
      <c r="J111" s="59">
        <f>Baltimore!$E$16*10^3</f>
        <v>0</v>
      </c>
      <c r="K111" s="59">
        <f>Albuquerque!$E$16*10^3</f>
        <v>0</v>
      </c>
      <c r="L111" s="59">
        <f>Seattle!$E$16*10^3</f>
        <v>0</v>
      </c>
      <c r="M111" s="59">
        <f>Chicago!$E$16*10^3</f>
        <v>0</v>
      </c>
      <c r="N111" s="59">
        <f>Boulder!$E$16*10^3</f>
        <v>0</v>
      </c>
      <c r="O111" s="59">
        <f>Minneapolis!$E$16*10^3</f>
        <v>0</v>
      </c>
      <c r="P111" s="59">
        <f>Helena!$E$16*10^3</f>
        <v>0</v>
      </c>
      <c r="Q111" s="59">
        <f>Duluth!$E$16*10^3</f>
        <v>0</v>
      </c>
      <c r="R111" s="59">
        <f>Fairbanks!$E$16*10^3</f>
        <v>0</v>
      </c>
    </row>
    <row r="112" spans="1:18">
      <c r="A112" s="53"/>
      <c r="B112" s="57" t="s">
        <v>84</v>
      </c>
      <c r="C112" s="59">
        <f>Miami!$E$17*10^3</f>
        <v>0</v>
      </c>
      <c r="D112" s="59">
        <f>Houston!$E$17*10^3</f>
        <v>0</v>
      </c>
      <c r="E112" s="59">
        <f>Phoenix!$E$17*10^3</f>
        <v>0</v>
      </c>
      <c r="F112" s="59">
        <f>Atlanta!$E$17*10^3</f>
        <v>0</v>
      </c>
      <c r="G112" s="59">
        <f>LosAngeles!$E$17*10^3</f>
        <v>0</v>
      </c>
      <c r="H112" s="59">
        <f>LasVegas!$E$17*10^3</f>
        <v>0</v>
      </c>
      <c r="I112" s="59">
        <f>SanFrancisco!$E$17*10^3</f>
        <v>0</v>
      </c>
      <c r="J112" s="59">
        <f>Baltimore!$E$17*10^3</f>
        <v>0</v>
      </c>
      <c r="K112" s="59">
        <f>Albuquerque!$E$17*10^3</f>
        <v>0</v>
      </c>
      <c r="L112" s="59">
        <f>Seattle!$E$17*10^3</f>
        <v>0</v>
      </c>
      <c r="M112" s="59">
        <f>Chicago!$E$17*10^3</f>
        <v>0</v>
      </c>
      <c r="N112" s="59">
        <f>Boulder!$E$17*10^3</f>
        <v>0</v>
      </c>
      <c r="O112" s="59">
        <f>Minneapolis!$E$17*10^3</f>
        <v>0</v>
      </c>
      <c r="P112" s="59">
        <f>Helena!$E$17*10^3</f>
        <v>0</v>
      </c>
      <c r="Q112" s="59">
        <f>Duluth!$E$17*10^3</f>
        <v>0</v>
      </c>
      <c r="R112" s="59">
        <f>Fairbanks!$E$17*10^3</f>
        <v>0</v>
      </c>
    </row>
    <row r="113" spans="1:18">
      <c r="A113" s="53"/>
      <c r="B113" s="57" t="s">
        <v>85</v>
      </c>
      <c r="C113" s="59">
        <f>Miami!$E$18*10^3</f>
        <v>0</v>
      </c>
      <c r="D113" s="59">
        <f>Houston!$E$18*10^3</f>
        <v>0</v>
      </c>
      <c r="E113" s="59">
        <f>Phoenix!$E$18*10^3</f>
        <v>0</v>
      </c>
      <c r="F113" s="59">
        <f>Atlanta!$E$18*10^3</f>
        <v>0</v>
      </c>
      <c r="G113" s="59">
        <f>LosAngeles!$E$18*10^3</f>
        <v>0</v>
      </c>
      <c r="H113" s="59">
        <f>LasVegas!$E$18*10^3</f>
        <v>0</v>
      </c>
      <c r="I113" s="59">
        <f>SanFrancisco!$E$18*10^3</f>
        <v>0</v>
      </c>
      <c r="J113" s="59">
        <f>Baltimore!$E$18*10^3</f>
        <v>0</v>
      </c>
      <c r="K113" s="59">
        <f>Albuquerque!$E$18*10^3</f>
        <v>0</v>
      </c>
      <c r="L113" s="59">
        <f>Seattle!$E$18*10^3</f>
        <v>0</v>
      </c>
      <c r="M113" s="59">
        <f>Chicago!$E$18*10^3</f>
        <v>0</v>
      </c>
      <c r="N113" s="59">
        <f>Boulder!$E$18*10^3</f>
        <v>0</v>
      </c>
      <c r="O113" s="59">
        <f>Minneapolis!$E$18*10^3</f>
        <v>0</v>
      </c>
      <c r="P113" s="59">
        <f>Helena!$E$18*10^3</f>
        <v>0</v>
      </c>
      <c r="Q113" s="59">
        <f>Duluth!$E$18*10^3</f>
        <v>0</v>
      </c>
      <c r="R113" s="59">
        <f>Fairbanks!$E$18*10^3</f>
        <v>0</v>
      </c>
    </row>
    <row r="114" spans="1:18">
      <c r="A114" s="53"/>
      <c r="B114" s="57" t="s">
        <v>86</v>
      </c>
      <c r="C114" s="59">
        <f>Miami!$E$19*10^3</f>
        <v>0</v>
      </c>
      <c r="D114" s="59">
        <f>Houston!$E$19*10^3</f>
        <v>0</v>
      </c>
      <c r="E114" s="59">
        <f>Phoenix!$E$19*10^3</f>
        <v>0</v>
      </c>
      <c r="F114" s="59">
        <f>Atlanta!$E$19*10^3</f>
        <v>0</v>
      </c>
      <c r="G114" s="59">
        <f>LosAngeles!$E$19*10^3</f>
        <v>0</v>
      </c>
      <c r="H114" s="59">
        <f>LasVegas!$E$19*10^3</f>
        <v>0</v>
      </c>
      <c r="I114" s="59">
        <f>SanFrancisco!$E$19*10^3</f>
        <v>0</v>
      </c>
      <c r="J114" s="59">
        <f>Baltimore!$E$19*10^3</f>
        <v>0</v>
      </c>
      <c r="K114" s="59">
        <f>Albuquerque!$E$19*10^3</f>
        <v>0</v>
      </c>
      <c r="L114" s="59">
        <f>Seattle!$E$19*10^3</f>
        <v>0</v>
      </c>
      <c r="M114" s="59">
        <f>Chicago!$E$19*10^3</f>
        <v>0</v>
      </c>
      <c r="N114" s="59">
        <f>Boulder!$E$19*10^3</f>
        <v>0</v>
      </c>
      <c r="O114" s="59">
        <f>Minneapolis!$E$19*10^3</f>
        <v>0</v>
      </c>
      <c r="P114" s="59">
        <f>Helena!$E$19*10^3</f>
        <v>0</v>
      </c>
      <c r="Q114" s="59">
        <f>Duluth!$E$19*10^3</f>
        <v>0</v>
      </c>
      <c r="R114" s="59">
        <f>Fairbanks!$E$19*10^3</f>
        <v>0</v>
      </c>
    </row>
    <row r="115" spans="1:18">
      <c r="A115" s="53"/>
      <c r="B115" s="57" t="s">
        <v>87</v>
      </c>
      <c r="C115" s="59">
        <f>Miami!$E$20*10^3</f>
        <v>0</v>
      </c>
      <c r="D115" s="59">
        <f>Houston!$E$20*10^3</f>
        <v>0</v>
      </c>
      <c r="E115" s="59">
        <f>Phoenix!$E$20*10^3</f>
        <v>0</v>
      </c>
      <c r="F115" s="59">
        <f>Atlanta!$E$20*10^3</f>
        <v>0</v>
      </c>
      <c r="G115" s="59">
        <f>LosAngeles!$E$20*10^3</f>
        <v>0</v>
      </c>
      <c r="H115" s="59">
        <f>LasVegas!$E$20*10^3</f>
        <v>0</v>
      </c>
      <c r="I115" s="59">
        <f>SanFrancisco!$E$20*10^3</f>
        <v>0</v>
      </c>
      <c r="J115" s="59">
        <f>Baltimore!$E$20*10^3</f>
        <v>0</v>
      </c>
      <c r="K115" s="59">
        <f>Albuquerque!$E$20*10^3</f>
        <v>0</v>
      </c>
      <c r="L115" s="59">
        <f>Seattle!$E$20*10^3</f>
        <v>0</v>
      </c>
      <c r="M115" s="59">
        <f>Chicago!$E$20*10^3</f>
        <v>0</v>
      </c>
      <c r="N115" s="59">
        <f>Boulder!$E$20*10^3</f>
        <v>0</v>
      </c>
      <c r="O115" s="59">
        <f>Minneapolis!$E$20*10^3</f>
        <v>0</v>
      </c>
      <c r="P115" s="59">
        <f>Helena!$E$20*10^3</f>
        <v>0</v>
      </c>
      <c r="Q115" s="59">
        <f>Duluth!$E$20*10^3</f>
        <v>0</v>
      </c>
      <c r="R115" s="59">
        <f>Fairbanks!$E$20*10^3</f>
        <v>0</v>
      </c>
    </row>
    <row r="116" spans="1:18">
      <c r="A116" s="53"/>
      <c r="B116" s="57" t="s">
        <v>88</v>
      </c>
      <c r="C116" s="59">
        <f>Miami!$E$21*10^3</f>
        <v>0</v>
      </c>
      <c r="D116" s="59">
        <f>Houston!$E$21*10^3</f>
        <v>0</v>
      </c>
      <c r="E116" s="59">
        <f>Phoenix!$E$21*10^3</f>
        <v>0</v>
      </c>
      <c r="F116" s="59">
        <f>Atlanta!$E$21*10^3</f>
        <v>0</v>
      </c>
      <c r="G116" s="59">
        <f>LosAngeles!$E$21*10^3</f>
        <v>0</v>
      </c>
      <c r="H116" s="59">
        <f>LasVegas!$E$21*10^3</f>
        <v>0</v>
      </c>
      <c r="I116" s="59">
        <f>SanFrancisco!$E$21*10^3</f>
        <v>0</v>
      </c>
      <c r="J116" s="59">
        <f>Baltimore!$E$21*10^3</f>
        <v>0</v>
      </c>
      <c r="K116" s="59">
        <f>Albuquerque!$E$21*10^3</f>
        <v>0</v>
      </c>
      <c r="L116" s="59">
        <f>Seattle!$E$21*10^3</f>
        <v>0</v>
      </c>
      <c r="M116" s="59">
        <f>Chicago!$E$21*10^3</f>
        <v>0</v>
      </c>
      <c r="N116" s="59">
        <f>Boulder!$E$21*10^3</f>
        <v>0</v>
      </c>
      <c r="O116" s="59">
        <f>Minneapolis!$E$21*10^3</f>
        <v>0</v>
      </c>
      <c r="P116" s="59">
        <f>Helena!$E$21*10^3</f>
        <v>0</v>
      </c>
      <c r="Q116" s="59">
        <f>Duluth!$E$21*10^3</f>
        <v>0</v>
      </c>
      <c r="R116" s="59">
        <f>Fairbanks!$E$21*10^3</f>
        <v>0</v>
      </c>
    </row>
    <row r="117" spans="1:18">
      <c r="A117" s="53"/>
      <c r="B117" s="57" t="s">
        <v>89</v>
      </c>
      <c r="C117" s="59">
        <f>Miami!$E$22*10^3</f>
        <v>0</v>
      </c>
      <c r="D117" s="59">
        <f>Houston!$E$22*10^3</f>
        <v>0</v>
      </c>
      <c r="E117" s="59">
        <f>Phoenix!$E$22*10^3</f>
        <v>0</v>
      </c>
      <c r="F117" s="59">
        <f>Atlanta!$E$22*10^3</f>
        <v>0</v>
      </c>
      <c r="G117" s="59">
        <f>LosAngeles!$E$22*10^3</f>
        <v>0</v>
      </c>
      <c r="H117" s="59">
        <f>LasVegas!$E$22*10^3</f>
        <v>0</v>
      </c>
      <c r="I117" s="59">
        <f>SanFrancisco!$E$22*10^3</f>
        <v>0</v>
      </c>
      <c r="J117" s="59">
        <f>Baltimore!$E$22*10^3</f>
        <v>0</v>
      </c>
      <c r="K117" s="59">
        <f>Albuquerque!$E$22*10^3</f>
        <v>0</v>
      </c>
      <c r="L117" s="59">
        <f>Seattle!$E$22*10^3</f>
        <v>0</v>
      </c>
      <c r="M117" s="59">
        <f>Chicago!$E$22*10^3</f>
        <v>0</v>
      </c>
      <c r="N117" s="59">
        <f>Boulder!$E$22*10^3</f>
        <v>0</v>
      </c>
      <c r="O117" s="59">
        <f>Minneapolis!$E$22*10^3</f>
        <v>0</v>
      </c>
      <c r="P117" s="59">
        <f>Helena!$E$22*10^3</f>
        <v>0</v>
      </c>
      <c r="Q117" s="59">
        <f>Duluth!$E$22*10^3</f>
        <v>0</v>
      </c>
      <c r="R117" s="59">
        <f>Fairbanks!$E$22*10^3</f>
        <v>0</v>
      </c>
    </row>
    <row r="118" spans="1:18">
      <c r="A118" s="53"/>
      <c r="B118" s="57" t="s">
        <v>68</v>
      </c>
      <c r="C118" s="59">
        <f>Miami!$E$23*10^3</f>
        <v>0</v>
      </c>
      <c r="D118" s="59">
        <f>Houston!$E$23*10^3</f>
        <v>0</v>
      </c>
      <c r="E118" s="59">
        <f>Phoenix!$E$23*10^3</f>
        <v>0</v>
      </c>
      <c r="F118" s="59">
        <f>Atlanta!$E$23*10^3</f>
        <v>0</v>
      </c>
      <c r="G118" s="59">
        <f>LosAngeles!$E$23*10^3</f>
        <v>0</v>
      </c>
      <c r="H118" s="59">
        <f>LasVegas!$E$23*10^3</f>
        <v>0</v>
      </c>
      <c r="I118" s="59">
        <f>SanFrancisco!$E$23*10^3</f>
        <v>0</v>
      </c>
      <c r="J118" s="59">
        <f>Baltimore!$E$23*10^3</f>
        <v>0</v>
      </c>
      <c r="K118" s="59">
        <f>Albuquerque!$E$23*10^3</f>
        <v>0</v>
      </c>
      <c r="L118" s="59">
        <f>Seattle!$E$23*10^3</f>
        <v>0</v>
      </c>
      <c r="M118" s="59">
        <f>Chicago!$E$23*10^3</f>
        <v>0</v>
      </c>
      <c r="N118" s="59">
        <f>Boulder!$E$23*10^3</f>
        <v>0</v>
      </c>
      <c r="O118" s="59">
        <f>Minneapolis!$E$23*10^3</f>
        <v>0</v>
      </c>
      <c r="P118" s="59">
        <f>Helena!$E$23*10^3</f>
        <v>0</v>
      </c>
      <c r="Q118" s="59">
        <f>Duluth!$E$23*10^3</f>
        <v>0</v>
      </c>
      <c r="R118" s="59">
        <f>Fairbanks!$E$23*10^3</f>
        <v>0</v>
      </c>
    </row>
    <row r="119" spans="1:18">
      <c r="A119" s="53"/>
      <c r="B119" s="57" t="s">
        <v>90</v>
      </c>
      <c r="C119" s="59">
        <f>Miami!$E$24*10^3</f>
        <v>0</v>
      </c>
      <c r="D119" s="59">
        <f>Houston!$E$24*10^3</f>
        <v>0</v>
      </c>
      <c r="E119" s="59">
        <f>Phoenix!$E$24*10^3</f>
        <v>0</v>
      </c>
      <c r="F119" s="59">
        <f>Atlanta!$E$24*10^3</f>
        <v>0</v>
      </c>
      <c r="G119" s="59">
        <f>LosAngeles!$E$24*10^3</f>
        <v>0</v>
      </c>
      <c r="H119" s="59">
        <f>LasVegas!$E$24*10^3</f>
        <v>0</v>
      </c>
      <c r="I119" s="59">
        <f>SanFrancisco!$E$24*10^3</f>
        <v>0</v>
      </c>
      <c r="J119" s="59">
        <f>Baltimore!$E$24*10^3</f>
        <v>0</v>
      </c>
      <c r="K119" s="59">
        <f>Albuquerque!$E$24*10^3</f>
        <v>0</v>
      </c>
      <c r="L119" s="59">
        <f>Seattle!$E$24*10^3</f>
        <v>0</v>
      </c>
      <c r="M119" s="59">
        <f>Chicago!$E$24*10^3</f>
        <v>0</v>
      </c>
      <c r="N119" s="59">
        <f>Boulder!$E$24*10^3</f>
        <v>0</v>
      </c>
      <c r="O119" s="59">
        <f>Minneapolis!$E$24*10^3</f>
        <v>0</v>
      </c>
      <c r="P119" s="59">
        <f>Helena!$E$24*10^3</f>
        <v>0</v>
      </c>
      <c r="Q119" s="59">
        <f>Duluth!$E$24*10^3</f>
        <v>0</v>
      </c>
      <c r="R119" s="59">
        <f>Fairbanks!$E$24*10^3</f>
        <v>0</v>
      </c>
    </row>
    <row r="120" spans="1:18">
      <c r="A120" s="53"/>
      <c r="B120" s="57" t="s">
        <v>91</v>
      </c>
      <c r="C120" s="59">
        <f>Miami!$E$25*10^3</f>
        <v>0</v>
      </c>
      <c r="D120" s="59">
        <f>Houston!$E$25*10^3</f>
        <v>0</v>
      </c>
      <c r="E120" s="59">
        <f>Phoenix!$E$25*10^3</f>
        <v>0</v>
      </c>
      <c r="F120" s="59">
        <f>Atlanta!$E$25*10^3</f>
        <v>0</v>
      </c>
      <c r="G120" s="59">
        <f>LosAngeles!$E$25*10^3</f>
        <v>0</v>
      </c>
      <c r="H120" s="59">
        <f>LasVegas!$E$25*10^3</f>
        <v>0</v>
      </c>
      <c r="I120" s="59">
        <f>SanFrancisco!$E$25*10^3</f>
        <v>0</v>
      </c>
      <c r="J120" s="59">
        <f>Baltimore!$E$25*10^3</f>
        <v>0</v>
      </c>
      <c r="K120" s="59">
        <f>Albuquerque!$E$25*10^3</f>
        <v>0</v>
      </c>
      <c r="L120" s="59">
        <f>Seattle!$E$25*10^3</f>
        <v>0</v>
      </c>
      <c r="M120" s="59">
        <f>Chicago!$E$25*10^3</f>
        <v>0</v>
      </c>
      <c r="N120" s="59">
        <f>Boulder!$E$25*10^3</f>
        <v>0</v>
      </c>
      <c r="O120" s="59">
        <f>Minneapolis!$E$25*10^3</f>
        <v>0</v>
      </c>
      <c r="P120" s="59">
        <f>Helena!$E$25*10^3</f>
        <v>0</v>
      </c>
      <c r="Q120" s="59">
        <f>Duluth!$E$25*10^3</f>
        <v>0</v>
      </c>
      <c r="R120" s="59">
        <f>Fairbanks!$E$25*10^3</f>
        <v>0</v>
      </c>
    </row>
    <row r="121" spans="1:18">
      <c r="A121" s="53"/>
      <c r="B121" s="57" t="s">
        <v>92</v>
      </c>
      <c r="C121" s="59">
        <f>Miami!$E$26*10^3</f>
        <v>0</v>
      </c>
      <c r="D121" s="59">
        <f>Houston!$E$26*10^3</f>
        <v>0</v>
      </c>
      <c r="E121" s="59">
        <f>Phoenix!$E$26*10^3</f>
        <v>0</v>
      </c>
      <c r="F121" s="59">
        <f>Atlanta!$E$26*10^3</f>
        <v>0</v>
      </c>
      <c r="G121" s="59">
        <f>LosAngeles!$E$26*10^3</f>
        <v>0</v>
      </c>
      <c r="H121" s="59">
        <f>LasVegas!$E$26*10^3</f>
        <v>0</v>
      </c>
      <c r="I121" s="59">
        <f>SanFrancisco!$E$26*10^3</f>
        <v>0</v>
      </c>
      <c r="J121" s="59">
        <f>Baltimore!$E$26*10^3</f>
        <v>0</v>
      </c>
      <c r="K121" s="59">
        <f>Albuquerque!$E$26*10^3</f>
        <v>0</v>
      </c>
      <c r="L121" s="59">
        <f>Seattle!$E$26*10^3</f>
        <v>0</v>
      </c>
      <c r="M121" s="59">
        <f>Chicago!$E$26*10^3</f>
        <v>0</v>
      </c>
      <c r="N121" s="59">
        <f>Boulder!$E$26*10^3</f>
        <v>0</v>
      </c>
      <c r="O121" s="59">
        <f>Minneapolis!$E$26*10^3</f>
        <v>0</v>
      </c>
      <c r="P121" s="59">
        <f>Helena!$E$26*10^3</f>
        <v>0</v>
      </c>
      <c r="Q121" s="59">
        <f>Duluth!$E$26*10^3</f>
        <v>0</v>
      </c>
      <c r="R121" s="59">
        <f>Fairbanks!$E$26*10^3</f>
        <v>0</v>
      </c>
    </row>
    <row r="122" spans="1:18">
      <c r="A122" s="53"/>
      <c r="B122" s="57" t="s">
        <v>93</v>
      </c>
      <c r="C122" s="59">
        <f>Miami!$E$28*10^3</f>
        <v>0</v>
      </c>
      <c r="D122" s="59">
        <f>Houston!$E$28*10^3</f>
        <v>0</v>
      </c>
      <c r="E122" s="59">
        <f>Phoenix!$E$28*10^3</f>
        <v>0</v>
      </c>
      <c r="F122" s="59">
        <f>Atlanta!$E$28*10^3</f>
        <v>0</v>
      </c>
      <c r="G122" s="59">
        <f>LosAngeles!$E$28*10^3</f>
        <v>0</v>
      </c>
      <c r="H122" s="59">
        <f>LasVegas!$E$28*10^3</f>
        <v>0</v>
      </c>
      <c r="I122" s="59">
        <f>SanFrancisco!$E$28*10^3</f>
        <v>0</v>
      </c>
      <c r="J122" s="59">
        <f>Baltimore!$E$28*10^3</f>
        <v>0</v>
      </c>
      <c r="K122" s="59">
        <f>Albuquerque!$E$28*10^3</f>
        <v>0</v>
      </c>
      <c r="L122" s="59">
        <f>Seattle!$E$28*10^3</f>
        <v>0</v>
      </c>
      <c r="M122" s="59">
        <f>Chicago!$E$28*10^3</f>
        <v>0</v>
      </c>
      <c r="N122" s="59">
        <f>Boulder!$E$28*10^3</f>
        <v>0</v>
      </c>
      <c r="O122" s="59">
        <f>Minneapolis!$E$28*10^3</f>
        <v>0</v>
      </c>
      <c r="P122" s="59">
        <f>Helena!$E$28*10^3</f>
        <v>0</v>
      </c>
      <c r="Q122" s="59">
        <f>Duluth!$E$28*10^3</f>
        <v>0</v>
      </c>
      <c r="R122" s="59">
        <f>Fairbanks!$E$28*10^3</f>
        <v>0</v>
      </c>
    </row>
    <row r="123" spans="1:18">
      <c r="A123" s="53"/>
      <c r="B123" s="56" t="s">
        <v>260</v>
      </c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</row>
    <row r="124" spans="1:18">
      <c r="A124" s="53"/>
      <c r="B124" s="57" t="s">
        <v>73</v>
      </c>
      <c r="C124" s="59">
        <f>Miami!$F$13*10^3</f>
        <v>0</v>
      </c>
      <c r="D124" s="59">
        <f>Houston!$F$13*10^3</f>
        <v>0</v>
      </c>
      <c r="E124" s="59">
        <f>Phoenix!$F$13*10^3</f>
        <v>0</v>
      </c>
      <c r="F124" s="59">
        <f>Atlanta!$F$13*10^3</f>
        <v>0</v>
      </c>
      <c r="G124" s="59">
        <f>LosAngeles!$F$13*10^3</f>
        <v>0</v>
      </c>
      <c r="H124" s="59">
        <f>LasVegas!$F$13*10^3</f>
        <v>0</v>
      </c>
      <c r="I124" s="59">
        <f>SanFrancisco!$F$13*10^3</f>
        <v>0</v>
      </c>
      <c r="J124" s="59">
        <f>Baltimore!$F$13*10^3</f>
        <v>0</v>
      </c>
      <c r="K124" s="59">
        <f>Albuquerque!$F$13*10^3</f>
        <v>0</v>
      </c>
      <c r="L124" s="59">
        <f>Seattle!$F$13*10^3</f>
        <v>0</v>
      </c>
      <c r="M124" s="59">
        <f>Chicago!$F$13*10^3</f>
        <v>0</v>
      </c>
      <c r="N124" s="59">
        <f>Boulder!$F$13*10^3</f>
        <v>0</v>
      </c>
      <c r="O124" s="59">
        <f>Minneapolis!$F$13*10^3</f>
        <v>0</v>
      </c>
      <c r="P124" s="59">
        <f>Helena!$F$13*10^3</f>
        <v>0</v>
      </c>
      <c r="Q124" s="59">
        <f>Duluth!$F$13*10^3</f>
        <v>0</v>
      </c>
      <c r="R124" s="59">
        <f>Fairbanks!$F$13*10^3</f>
        <v>0</v>
      </c>
    </row>
    <row r="125" spans="1:18">
      <c r="A125" s="53"/>
      <c r="B125" s="57" t="s">
        <v>74</v>
      </c>
      <c r="C125" s="59">
        <f>Miami!$F$14*10^3</f>
        <v>0</v>
      </c>
      <c r="D125" s="59">
        <f>Houston!$F$14*10^3</f>
        <v>0</v>
      </c>
      <c r="E125" s="59">
        <f>Phoenix!$F$14*10^3</f>
        <v>0</v>
      </c>
      <c r="F125" s="59">
        <f>Atlanta!$F$14*10^3</f>
        <v>0</v>
      </c>
      <c r="G125" s="59">
        <f>LosAngeles!$F$14*10^3</f>
        <v>0</v>
      </c>
      <c r="H125" s="59">
        <f>LasVegas!$F$14*10^3</f>
        <v>0</v>
      </c>
      <c r="I125" s="59">
        <f>SanFrancisco!$F$14*10^3</f>
        <v>0</v>
      </c>
      <c r="J125" s="59">
        <f>Baltimore!$F$14*10^3</f>
        <v>0</v>
      </c>
      <c r="K125" s="59">
        <f>Albuquerque!$F$14*10^3</f>
        <v>0</v>
      </c>
      <c r="L125" s="59">
        <f>Seattle!$F$14*10^3</f>
        <v>0</v>
      </c>
      <c r="M125" s="59">
        <f>Chicago!$F$14*10^3</f>
        <v>0</v>
      </c>
      <c r="N125" s="59">
        <f>Boulder!$F$14*10^3</f>
        <v>0</v>
      </c>
      <c r="O125" s="59">
        <f>Minneapolis!$F$14*10^3</f>
        <v>0</v>
      </c>
      <c r="P125" s="59">
        <f>Helena!$F$14*10^3</f>
        <v>0</v>
      </c>
      <c r="Q125" s="59">
        <f>Duluth!$F$14*10^3</f>
        <v>0</v>
      </c>
      <c r="R125" s="59">
        <f>Fairbanks!$F$14*10^3</f>
        <v>0</v>
      </c>
    </row>
    <row r="126" spans="1:18">
      <c r="A126" s="53"/>
      <c r="B126" s="57" t="s">
        <v>82</v>
      </c>
      <c r="C126" s="59">
        <f>Miami!$F$15*10^3</f>
        <v>0</v>
      </c>
      <c r="D126" s="59">
        <f>Houston!$F$15*10^3</f>
        <v>0</v>
      </c>
      <c r="E126" s="59">
        <f>Phoenix!$F$15*10^3</f>
        <v>0</v>
      </c>
      <c r="F126" s="59">
        <f>Atlanta!$F$15*10^3</f>
        <v>0</v>
      </c>
      <c r="G126" s="59">
        <f>LosAngeles!$F$15*10^3</f>
        <v>0</v>
      </c>
      <c r="H126" s="59">
        <f>LasVegas!$F$15*10^3</f>
        <v>0</v>
      </c>
      <c r="I126" s="59">
        <f>SanFrancisco!$F$15*10^3</f>
        <v>0</v>
      </c>
      <c r="J126" s="59">
        <f>Baltimore!$F$15*10^3</f>
        <v>0</v>
      </c>
      <c r="K126" s="59">
        <f>Albuquerque!$F$15*10^3</f>
        <v>0</v>
      </c>
      <c r="L126" s="59">
        <f>Seattle!$F$15*10^3</f>
        <v>0</v>
      </c>
      <c r="M126" s="59">
        <f>Chicago!$F$15*10^3</f>
        <v>0</v>
      </c>
      <c r="N126" s="59">
        <f>Boulder!$F$15*10^3</f>
        <v>0</v>
      </c>
      <c r="O126" s="59">
        <f>Minneapolis!$F$15*10^3</f>
        <v>0</v>
      </c>
      <c r="P126" s="59">
        <f>Helena!$F$15*10^3</f>
        <v>0</v>
      </c>
      <c r="Q126" s="59">
        <f>Duluth!$F$15*10^3</f>
        <v>0</v>
      </c>
      <c r="R126" s="59">
        <f>Fairbanks!$F$15*10^3</f>
        <v>0</v>
      </c>
    </row>
    <row r="127" spans="1:18">
      <c r="A127" s="53"/>
      <c r="B127" s="57" t="s">
        <v>83</v>
      </c>
      <c r="C127" s="59">
        <f>Miami!$F$16*10^3</f>
        <v>0</v>
      </c>
      <c r="D127" s="59">
        <f>Houston!$F$16*10^3</f>
        <v>0</v>
      </c>
      <c r="E127" s="59">
        <f>Phoenix!$F$16*10^3</f>
        <v>0</v>
      </c>
      <c r="F127" s="59">
        <f>Atlanta!$F$16*10^3</f>
        <v>0</v>
      </c>
      <c r="G127" s="59">
        <f>LosAngeles!$F$16*10^3</f>
        <v>0</v>
      </c>
      <c r="H127" s="59">
        <f>LasVegas!$F$16*10^3</f>
        <v>0</v>
      </c>
      <c r="I127" s="59">
        <f>SanFrancisco!$F$16*10^3</f>
        <v>0</v>
      </c>
      <c r="J127" s="59">
        <f>Baltimore!$F$16*10^3</f>
        <v>0</v>
      </c>
      <c r="K127" s="59">
        <f>Albuquerque!$F$16*10^3</f>
        <v>0</v>
      </c>
      <c r="L127" s="59">
        <f>Seattle!$F$16*10^3</f>
        <v>0</v>
      </c>
      <c r="M127" s="59">
        <f>Chicago!$F$16*10^3</f>
        <v>0</v>
      </c>
      <c r="N127" s="59">
        <f>Boulder!$F$16*10^3</f>
        <v>0</v>
      </c>
      <c r="O127" s="59">
        <f>Minneapolis!$F$16*10^3</f>
        <v>0</v>
      </c>
      <c r="P127" s="59">
        <f>Helena!$F$16*10^3</f>
        <v>0</v>
      </c>
      <c r="Q127" s="59">
        <f>Duluth!$F$16*10^3</f>
        <v>0</v>
      </c>
      <c r="R127" s="59">
        <f>Fairbanks!$F$16*10^3</f>
        <v>0</v>
      </c>
    </row>
    <row r="128" spans="1:18">
      <c r="A128" s="53"/>
      <c r="B128" s="57" t="s">
        <v>84</v>
      </c>
      <c r="C128" s="59">
        <f>Miami!$F$17*10^3</f>
        <v>0</v>
      </c>
      <c r="D128" s="59">
        <f>Houston!$F$17*10^3</f>
        <v>0</v>
      </c>
      <c r="E128" s="59">
        <f>Phoenix!$F$17*10^3</f>
        <v>0</v>
      </c>
      <c r="F128" s="59">
        <f>Atlanta!$F$17*10^3</f>
        <v>0</v>
      </c>
      <c r="G128" s="59">
        <f>LosAngeles!$F$17*10^3</f>
        <v>0</v>
      </c>
      <c r="H128" s="59">
        <f>LasVegas!$F$17*10^3</f>
        <v>0</v>
      </c>
      <c r="I128" s="59">
        <f>SanFrancisco!$F$17*10^3</f>
        <v>0</v>
      </c>
      <c r="J128" s="59">
        <f>Baltimore!$F$17*10^3</f>
        <v>0</v>
      </c>
      <c r="K128" s="59">
        <f>Albuquerque!$F$17*10^3</f>
        <v>0</v>
      </c>
      <c r="L128" s="59">
        <f>Seattle!$F$17*10^3</f>
        <v>0</v>
      </c>
      <c r="M128" s="59">
        <f>Chicago!$F$17*10^3</f>
        <v>0</v>
      </c>
      <c r="N128" s="59">
        <f>Boulder!$F$17*10^3</f>
        <v>0</v>
      </c>
      <c r="O128" s="59">
        <f>Minneapolis!$F$17*10^3</f>
        <v>0</v>
      </c>
      <c r="P128" s="59">
        <f>Helena!$F$17*10^3</f>
        <v>0</v>
      </c>
      <c r="Q128" s="59">
        <f>Duluth!$F$17*10^3</f>
        <v>0</v>
      </c>
      <c r="R128" s="59">
        <f>Fairbanks!$F$17*10^3</f>
        <v>0</v>
      </c>
    </row>
    <row r="129" spans="1:18">
      <c r="A129" s="53"/>
      <c r="B129" s="57" t="s">
        <v>85</v>
      </c>
      <c r="C129" s="59">
        <f>Miami!$F$18*10^3</f>
        <v>0</v>
      </c>
      <c r="D129" s="59">
        <f>Houston!$F$18*10^3</f>
        <v>0</v>
      </c>
      <c r="E129" s="59">
        <f>Phoenix!$F$18*10^3</f>
        <v>0</v>
      </c>
      <c r="F129" s="59">
        <f>Atlanta!$F$18*10^3</f>
        <v>0</v>
      </c>
      <c r="G129" s="59">
        <f>LosAngeles!$F$18*10^3</f>
        <v>0</v>
      </c>
      <c r="H129" s="59">
        <f>LasVegas!$F$18*10^3</f>
        <v>0</v>
      </c>
      <c r="I129" s="59">
        <f>SanFrancisco!$F$18*10^3</f>
        <v>0</v>
      </c>
      <c r="J129" s="59">
        <f>Baltimore!$F$18*10^3</f>
        <v>0</v>
      </c>
      <c r="K129" s="59">
        <f>Albuquerque!$F$18*10^3</f>
        <v>0</v>
      </c>
      <c r="L129" s="59">
        <f>Seattle!$F$18*10^3</f>
        <v>0</v>
      </c>
      <c r="M129" s="59">
        <f>Chicago!$F$18*10^3</f>
        <v>0</v>
      </c>
      <c r="N129" s="59">
        <f>Boulder!$F$18*10^3</f>
        <v>0</v>
      </c>
      <c r="O129" s="59">
        <f>Minneapolis!$F$18*10^3</f>
        <v>0</v>
      </c>
      <c r="P129" s="59">
        <f>Helena!$F$18*10^3</f>
        <v>0</v>
      </c>
      <c r="Q129" s="59">
        <f>Duluth!$F$18*10^3</f>
        <v>0</v>
      </c>
      <c r="R129" s="59">
        <f>Fairbanks!$F$18*10^3</f>
        <v>0</v>
      </c>
    </row>
    <row r="130" spans="1:18">
      <c r="A130" s="53"/>
      <c r="B130" s="57" t="s">
        <v>86</v>
      </c>
      <c r="C130" s="59">
        <f>Miami!$F$19*10^3</f>
        <v>0</v>
      </c>
      <c r="D130" s="59">
        <f>Houston!$F$19*10^3</f>
        <v>0</v>
      </c>
      <c r="E130" s="59">
        <f>Phoenix!$F$19*10^3</f>
        <v>0</v>
      </c>
      <c r="F130" s="59">
        <f>Atlanta!$F$19*10^3</f>
        <v>0</v>
      </c>
      <c r="G130" s="59">
        <f>LosAngeles!$F$19*10^3</f>
        <v>0</v>
      </c>
      <c r="H130" s="59">
        <f>LasVegas!$F$19*10^3</f>
        <v>0</v>
      </c>
      <c r="I130" s="59">
        <f>SanFrancisco!$F$19*10^3</f>
        <v>0</v>
      </c>
      <c r="J130" s="59">
        <f>Baltimore!$F$19*10^3</f>
        <v>0</v>
      </c>
      <c r="K130" s="59">
        <f>Albuquerque!$F$19*10^3</f>
        <v>0</v>
      </c>
      <c r="L130" s="59">
        <f>Seattle!$F$19*10^3</f>
        <v>0</v>
      </c>
      <c r="M130" s="59">
        <f>Chicago!$F$19*10^3</f>
        <v>0</v>
      </c>
      <c r="N130" s="59">
        <f>Boulder!$F$19*10^3</f>
        <v>0</v>
      </c>
      <c r="O130" s="59">
        <f>Minneapolis!$F$19*10^3</f>
        <v>0</v>
      </c>
      <c r="P130" s="59">
        <f>Helena!$F$19*10^3</f>
        <v>0</v>
      </c>
      <c r="Q130" s="59">
        <f>Duluth!$F$19*10^3</f>
        <v>0</v>
      </c>
      <c r="R130" s="59">
        <f>Fairbanks!$F$19*10^3</f>
        <v>0</v>
      </c>
    </row>
    <row r="131" spans="1:18">
      <c r="A131" s="53"/>
      <c r="B131" s="57" t="s">
        <v>87</v>
      </c>
      <c r="C131" s="59">
        <f>Miami!$F$20*10^3</f>
        <v>0</v>
      </c>
      <c r="D131" s="59">
        <f>Houston!$F$20*10^3</f>
        <v>0</v>
      </c>
      <c r="E131" s="59">
        <f>Phoenix!$F$20*10^3</f>
        <v>0</v>
      </c>
      <c r="F131" s="59">
        <f>Atlanta!$F$20*10^3</f>
        <v>0</v>
      </c>
      <c r="G131" s="59">
        <f>LosAngeles!$F$20*10^3</f>
        <v>0</v>
      </c>
      <c r="H131" s="59">
        <f>LasVegas!$F$20*10^3</f>
        <v>0</v>
      </c>
      <c r="I131" s="59">
        <f>SanFrancisco!$F$20*10^3</f>
        <v>0</v>
      </c>
      <c r="J131" s="59">
        <f>Baltimore!$F$20*10^3</f>
        <v>0</v>
      </c>
      <c r="K131" s="59">
        <f>Albuquerque!$F$20*10^3</f>
        <v>0</v>
      </c>
      <c r="L131" s="59">
        <f>Seattle!$F$20*10^3</f>
        <v>0</v>
      </c>
      <c r="M131" s="59">
        <f>Chicago!$F$20*10^3</f>
        <v>0</v>
      </c>
      <c r="N131" s="59">
        <f>Boulder!$F$20*10^3</f>
        <v>0</v>
      </c>
      <c r="O131" s="59">
        <f>Minneapolis!$F$20*10^3</f>
        <v>0</v>
      </c>
      <c r="P131" s="59">
        <f>Helena!$F$20*10^3</f>
        <v>0</v>
      </c>
      <c r="Q131" s="59">
        <f>Duluth!$F$20*10^3</f>
        <v>0</v>
      </c>
      <c r="R131" s="59">
        <f>Fairbanks!$F$20*10^3</f>
        <v>0</v>
      </c>
    </row>
    <row r="132" spans="1:18">
      <c r="A132" s="53"/>
      <c r="B132" s="57" t="s">
        <v>88</v>
      </c>
      <c r="C132" s="59">
        <f>Miami!$F$21*10^3</f>
        <v>0</v>
      </c>
      <c r="D132" s="59">
        <f>Houston!$F$21*10^3</f>
        <v>0</v>
      </c>
      <c r="E132" s="59">
        <f>Phoenix!$F$21*10^3</f>
        <v>0</v>
      </c>
      <c r="F132" s="59">
        <f>Atlanta!$F$21*10^3</f>
        <v>0</v>
      </c>
      <c r="G132" s="59">
        <f>LosAngeles!$F$21*10^3</f>
        <v>0</v>
      </c>
      <c r="H132" s="59">
        <f>LasVegas!$F$21*10^3</f>
        <v>0</v>
      </c>
      <c r="I132" s="59">
        <f>SanFrancisco!$F$21*10^3</f>
        <v>0</v>
      </c>
      <c r="J132" s="59">
        <f>Baltimore!$F$21*10^3</f>
        <v>0</v>
      </c>
      <c r="K132" s="59">
        <f>Albuquerque!$F$21*10^3</f>
        <v>0</v>
      </c>
      <c r="L132" s="59">
        <f>Seattle!$F$21*10^3</f>
        <v>0</v>
      </c>
      <c r="M132" s="59">
        <f>Chicago!$F$21*10^3</f>
        <v>0</v>
      </c>
      <c r="N132" s="59">
        <f>Boulder!$F$21*10^3</f>
        <v>0</v>
      </c>
      <c r="O132" s="59">
        <f>Minneapolis!$F$21*10^3</f>
        <v>0</v>
      </c>
      <c r="P132" s="59">
        <f>Helena!$F$21*10^3</f>
        <v>0</v>
      </c>
      <c r="Q132" s="59">
        <f>Duluth!$F$21*10^3</f>
        <v>0</v>
      </c>
      <c r="R132" s="59">
        <f>Fairbanks!$F$21*10^3</f>
        <v>0</v>
      </c>
    </row>
    <row r="133" spans="1:18">
      <c r="A133" s="53"/>
      <c r="B133" s="57" t="s">
        <v>89</v>
      </c>
      <c r="C133" s="59">
        <f>Miami!$F$22*10^3</f>
        <v>0</v>
      </c>
      <c r="D133" s="59">
        <f>Houston!$F$22*10^3</f>
        <v>0</v>
      </c>
      <c r="E133" s="59">
        <f>Phoenix!$F$22*10^3</f>
        <v>0</v>
      </c>
      <c r="F133" s="59">
        <f>Atlanta!$F$22*10^3</f>
        <v>0</v>
      </c>
      <c r="G133" s="59">
        <f>LosAngeles!$F$22*10^3</f>
        <v>0</v>
      </c>
      <c r="H133" s="59">
        <f>LasVegas!$F$22*10^3</f>
        <v>0</v>
      </c>
      <c r="I133" s="59">
        <f>SanFrancisco!$F$22*10^3</f>
        <v>0</v>
      </c>
      <c r="J133" s="59">
        <f>Baltimore!$F$22*10^3</f>
        <v>0</v>
      </c>
      <c r="K133" s="59">
        <f>Albuquerque!$F$22*10^3</f>
        <v>0</v>
      </c>
      <c r="L133" s="59">
        <f>Seattle!$F$22*10^3</f>
        <v>0</v>
      </c>
      <c r="M133" s="59">
        <f>Chicago!$F$22*10^3</f>
        <v>0</v>
      </c>
      <c r="N133" s="59">
        <f>Boulder!$F$22*10^3</f>
        <v>0</v>
      </c>
      <c r="O133" s="59">
        <f>Minneapolis!$F$22*10^3</f>
        <v>0</v>
      </c>
      <c r="P133" s="59">
        <f>Helena!$F$22*10^3</f>
        <v>0</v>
      </c>
      <c r="Q133" s="59">
        <f>Duluth!$F$22*10^3</f>
        <v>0</v>
      </c>
      <c r="R133" s="59">
        <f>Fairbanks!$F$22*10^3</f>
        <v>0</v>
      </c>
    </row>
    <row r="134" spans="1:18">
      <c r="A134" s="53"/>
      <c r="B134" s="57" t="s">
        <v>68</v>
      </c>
      <c r="C134" s="59">
        <f>Miami!$F$23*10^3</f>
        <v>0</v>
      </c>
      <c r="D134" s="59">
        <f>Houston!$F$23*10^3</f>
        <v>0</v>
      </c>
      <c r="E134" s="59">
        <f>Phoenix!$F$23*10^3</f>
        <v>0</v>
      </c>
      <c r="F134" s="59">
        <f>Atlanta!$F$23*10^3</f>
        <v>0</v>
      </c>
      <c r="G134" s="59">
        <f>LosAngeles!$F$23*10^3</f>
        <v>0</v>
      </c>
      <c r="H134" s="59">
        <f>LasVegas!$F$23*10^3</f>
        <v>0</v>
      </c>
      <c r="I134" s="59">
        <f>SanFrancisco!$F$23*10^3</f>
        <v>0</v>
      </c>
      <c r="J134" s="59">
        <f>Baltimore!$F$23*10^3</f>
        <v>0</v>
      </c>
      <c r="K134" s="59">
        <f>Albuquerque!$F$23*10^3</f>
        <v>0</v>
      </c>
      <c r="L134" s="59">
        <f>Seattle!$F$23*10^3</f>
        <v>0</v>
      </c>
      <c r="M134" s="59">
        <f>Chicago!$F$23*10^3</f>
        <v>0</v>
      </c>
      <c r="N134" s="59">
        <f>Boulder!$F$23*10^3</f>
        <v>0</v>
      </c>
      <c r="O134" s="59">
        <f>Minneapolis!$F$23*10^3</f>
        <v>0</v>
      </c>
      <c r="P134" s="59">
        <f>Helena!$F$23*10^3</f>
        <v>0</v>
      </c>
      <c r="Q134" s="59">
        <f>Duluth!$F$23*10^3</f>
        <v>0</v>
      </c>
      <c r="R134" s="59">
        <f>Fairbanks!$F$23*10^3</f>
        <v>0</v>
      </c>
    </row>
    <row r="135" spans="1:18">
      <c r="A135" s="53"/>
      <c r="B135" s="57" t="s">
        <v>90</v>
      </c>
      <c r="C135" s="59">
        <f>Miami!$F$24*10^3</f>
        <v>0</v>
      </c>
      <c r="D135" s="59">
        <f>Houston!$F$24*10^3</f>
        <v>0</v>
      </c>
      <c r="E135" s="59">
        <f>Phoenix!$F$24*10^3</f>
        <v>0</v>
      </c>
      <c r="F135" s="59">
        <f>Atlanta!$F$24*10^3</f>
        <v>0</v>
      </c>
      <c r="G135" s="59">
        <f>LosAngeles!$F$24*10^3</f>
        <v>0</v>
      </c>
      <c r="H135" s="59">
        <f>LasVegas!$F$24*10^3</f>
        <v>0</v>
      </c>
      <c r="I135" s="59">
        <f>SanFrancisco!$F$24*10^3</f>
        <v>0</v>
      </c>
      <c r="J135" s="59">
        <f>Baltimore!$F$24*10^3</f>
        <v>0</v>
      </c>
      <c r="K135" s="59">
        <f>Albuquerque!$F$24*10^3</f>
        <v>0</v>
      </c>
      <c r="L135" s="59">
        <f>Seattle!$F$24*10^3</f>
        <v>0</v>
      </c>
      <c r="M135" s="59">
        <f>Chicago!$F$24*10^3</f>
        <v>0</v>
      </c>
      <c r="N135" s="59">
        <f>Boulder!$F$24*10^3</f>
        <v>0</v>
      </c>
      <c r="O135" s="59">
        <f>Minneapolis!$F$24*10^3</f>
        <v>0</v>
      </c>
      <c r="P135" s="59">
        <f>Helena!$F$24*10^3</f>
        <v>0</v>
      </c>
      <c r="Q135" s="59">
        <f>Duluth!$F$24*10^3</f>
        <v>0</v>
      </c>
      <c r="R135" s="59">
        <f>Fairbanks!$F$24*10^3</f>
        <v>0</v>
      </c>
    </row>
    <row r="136" spans="1:18">
      <c r="A136" s="53"/>
      <c r="B136" s="57" t="s">
        <v>91</v>
      </c>
      <c r="C136" s="59">
        <f>Miami!$F$25*10^3</f>
        <v>0</v>
      </c>
      <c r="D136" s="59">
        <f>Houston!$F$25*10^3</f>
        <v>0</v>
      </c>
      <c r="E136" s="59">
        <f>Phoenix!$F$25*10^3</f>
        <v>0</v>
      </c>
      <c r="F136" s="59">
        <f>Atlanta!$F$25*10^3</f>
        <v>0</v>
      </c>
      <c r="G136" s="59">
        <f>LosAngeles!$F$25*10^3</f>
        <v>0</v>
      </c>
      <c r="H136" s="59">
        <f>LasVegas!$F$25*10^3</f>
        <v>0</v>
      </c>
      <c r="I136" s="59">
        <f>SanFrancisco!$F$25*10^3</f>
        <v>0</v>
      </c>
      <c r="J136" s="59">
        <f>Baltimore!$F$25*10^3</f>
        <v>0</v>
      </c>
      <c r="K136" s="59">
        <f>Albuquerque!$F$25*10^3</f>
        <v>0</v>
      </c>
      <c r="L136" s="59">
        <f>Seattle!$F$25*10^3</f>
        <v>0</v>
      </c>
      <c r="M136" s="59">
        <f>Chicago!$F$25*10^3</f>
        <v>0</v>
      </c>
      <c r="N136" s="59">
        <f>Boulder!$F$25*10^3</f>
        <v>0</v>
      </c>
      <c r="O136" s="59">
        <f>Minneapolis!$F$25*10^3</f>
        <v>0</v>
      </c>
      <c r="P136" s="59">
        <f>Helena!$F$25*10^3</f>
        <v>0</v>
      </c>
      <c r="Q136" s="59">
        <f>Duluth!$F$25*10^3</f>
        <v>0</v>
      </c>
      <c r="R136" s="59">
        <f>Fairbanks!$F$25*10^3</f>
        <v>0</v>
      </c>
    </row>
    <row r="137" spans="1:18">
      <c r="A137" s="53"/>
      <c r="B137" s="57" t="s">
        <v>92</v>
      </c>
      <c r="C137" s="59">
        <f>Miami!$F$26*10^3</f>
        <v>0</v>
      </c>
      <c r="D137" s="59">
        <f>Houston!$F$26*10^3</f>
        <v>0</v>
      </c>
      <c r="E137" s="59">
        <f>Phoenix!$F$26*10^3</f>
        <v>0</v>
      </c>
      <c r="F137" s="59">
        <f>Atlanta!$F$26*10^3</f>
        <v>0</v>
      </c>
      <c r="G137" s="59">
        <f>LosAngeles!$F$26*10^3</f>
        <v>0</v>
      </c>
      <c r="H137" s="59">
        <f>LasVegas!$F$26*10^3</f>
        <v>0</v>
      </c>
      <c r="I137" s="59">
        <f>SanFrancisco!$F$26*10^3</f>
        <v>0</v>
      </c>
      <c r="J137" s="59">
        <f>Baltimore!$F$26*10^3</f>
        <v>0</v>
      </c>
      <c r="K137" s="59">
        <f>Albuquerque!$F$26*10^3</f>
        <v>0</v>
      </c>
      <c r="L137" s="59">
        <f>Seattle!$F$26*10^3</f>
        <v>0</v>
      </c>
      <c r="M137" s="59">
        <f>Chicago!$F$26*10^3</f>
        <v>0</v>
      </c>
      <c r="N137" s="59">
        <f>Boulder!$F$26*10^3</f>
        <v>0</v>
      </c>
      <c r="O137" s="59">
        <f>Minneapolis!$F$26*10^3</f>
        <v>0</v>
      </c>
      <c r="P137" s="59">
        <f>Helena!$F$26*10^3</f>
        <v>0</v>
      </c>
      <c r="Q137" s="59">
        <f>Duluth!$F$26*10^3</f>
        <v>0</v>
      </c>
      <c r="R137" s="59">
        <f>Fairbanks!$F$26*10^3</f>
        <v>0</v>
      </c>
    </row>
    <row r="138" spans="1:18">
      <c r="A138" s="53"/>
      <c r="B138" s="57" t="s">
        <v>93</v>
      </c>
      <c r="C138" s="59">
        <f>Miami!$F$28*10^3</f>
        <v>0</v>
      </c>
      <c r="D138" s="59">
        <f>Houston!$F$28*10^3</f>
        <v>0</v>
      </c>
      <c r="E138" s="59">
        <f>Phoenix!$F$28*10^3</f>
        <v>0</v>
      </c>
      <c r="F138" s="59">
        <f>Atlanta!$F$28*10^3</f>
        <v>0</v>
      </c>
      <c r="G138" s="59">
        <f>LosAngeles!$F$28*10^3</f>
        <v>0</v>
      </c>
      <c r="H138" s="59">
        <f>LasVegas!$F$28*10^3</f>
        <v>0</v>
      </c>
      <c r="I138" s="59">
        <f>SanFrancisco!$F$28*10^3</f>
        <v>0</v>
      </c>
      <c r="J138" s="59">
        <f>Baltimore!$F$28*10^3</f>
        <v>0</v>
      </c>
      <c r="K138" s="59">
        <f>Albuquerque!$F$28*10^3</f>
        <v>0</v>
      </c>
      <c r="L138" s="59">
        <f>Seattle!$F$28*10^3</f>
        <v>0</v>
      </c>
      <c r="M138" s="59">
        <f>Chicago!$F$28*10^3</f>
        <v>0</v>
      </c>
      <c r="N138" s="59">
        <f>Boulder!$F$28*10^3</f>
        <v>0</v>
      </c>
      <c r="O138" s="59">
        <f>Minneapolis!$F$28*10^3</f>
        <v>0</v>
      </c>
      <c r="P138" s="59">
        <f>Helena!$F$28*10^3</f>
        <v>0</v>
      </c>
      <c r="Q138" s="59">
        <f>Duluth!$F$28*10^3</f>
        <v>0</v>
      </c>
      <c r="R138" s="59">
        <f>Fairbanks!$F$28*10^3</f>
        <v>0</v>
      </c>
    </row>
    <row r="139" spans="1:18">
      <c r="A139" s="53"/>
      <c r="B139" s="56" t="s">
        <v>261</v>
      </c>
      <c r="C139" s="79">
        <f>Miami!$B$2*10^3</f>
        <v>269610</v>
      </c>
      <c r="D139" s="79">
        <f>Houston!$B$2*10^3</f>
        <v>277740</v>
      </c>
      <c r="E139" s="79">
        <f>Phoenix!$B$2*10^3</f>
        <v>283270</v>
      </c>
      <c r="F139" s="79">
        <f>Atlanta!$B$2*10^3</f>
        <v>265560</v>
      </c>
      <c r="G139" s="79">
        <f>LosAngeles!$B$2*10^3</f>
        <v>211680</v>
      </c>
      <c r="H139" s="79">
        <f>LasVegas!$B$2*10^3</f>
        <v>257640</v>
      </c>
      <c r="I139" s="79">
        <f>SanFrancisco!$B$2*10^3</f>
        <v>222820</v>
      </c>
      <c r="J139" s="79">
        <f>Baltimore!$B$2*10^3</f>
        <v>307680</v>
      </c>
      <c r="K139" s="79">
        <f>Albuquerque!$B$2*10^3</f>
        <v>270850</v>
      </c>
      <c r="L139" s="79">
        <f>Seattle!$B$2*10^3</f>
        <v>274340</v>
      </c>
      <c r="M139" s="79">
        <f>Chicago!$B$2*10^3</f>
        <v>352480</v>
      </c>
      <c r="N139" s="79">
        <f>Boulder!$B$2*10^3</f>
        <v>301920</v>
      </c>
      <c r="O139" s="79">
        <f>Minneapolis!$B$2*10^3</f>
        <v>404630</v>
      </c>
      <c r="P139" s="79">
        <f>Helena!$B$2*10^3</f>
        <v>359370</v>
      </c>
      <c r="Q139" s="79">
        <f>Duluth!$B$2*10^3</f>
        <v>446130</v>
      </c>
      <c r="R139" s="79">
        <f>Fairbanks!$B$2*10^3</f>
        <v>640720</v>
      </c>
    </row>
    <row r="140" spans="1:18">
      <c r="A140" s="56" t="s">
        <v>94</v>
      </c>
      <c r="B140" s="50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</row>
    <row r="141" spans="1:18">
      <c r="A141" s="53"/>
      <c r="B141" s="56" t="s">
        <v>267</v>
      </c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</row>
    <row r="142" spans="1:18">
      <c r="A142" s="53"/>
      <c r="B142" s="57" t="s">
        <v>169</v>
      </c>
      <c r="C142" s="80">
        <f>(Miami!$B$13*10^3)/Miami!$B$8</f>
        <v>0</v>
      </c>
      <c r="D142" s="80">
        <f>(Houston!$B$13*10^3)/Houston!$B$8</f>
        <v>0</v>
      </c>
      <c r="E142" s="80">
        <f>(Phoenix!$B$13*10^3)/Phoenix!$B$8</f>
        <v>0</v>
      </c>
      <c r="F142" s="80">
        <f>(Atlanta!$B$13*10^3)/Atlanta!$B$8</f>
        <v>0</v>
      </c>
      <c r="G142" s="80">
        <f>(LosAngeles!$B$13*10^3)/LosAngeles!$B$8</f>
        <v>0</v>
      </c>
      <c r="H142" s="80">
        <f>(LasVegas!$B$13*10^3)/LasVegas!$B$8</f>
        <v>0</v>
      </c>
      <c r="I142" s="80">
        <f>(SanFrancisco!$B$13*10^3)/SanFrancisco!$B$8</f>
        <v>0</v>
      </c>
      <c r="J142" s="80">
        <f>(Baltimore!$B$13*10^3)/Baltimore!$B$8</f>
        <v>0</v>
      </c>
      <c r="K142" s="80">
        <f>(Albuquerque!$B$13*10^3)/Albuquerque!$B$8</f>
        <v>0</v>
      </c>
      <c r="L142" s="80">
        <f>(Seattle!$B$13*10^3)/Seattle!$B$8</f>
        <v>0</v>
      </c>
      <c r="M142" s="80">
        <f>(Chicago!$B$13*10^3)/Chicago!$B$8</f>
        <v>0</v>
      </c>
      <c r="N142" s="80">
        <f>(Boulder!$B$13*10^3)/Boulder!$B$8</f>
        <v>0</v>
      </c>
      <c r="O142" s="80">
        <f>(Minneapolis!$B$13*10^3)/Minneapolis!$B$8</f>
        <v>0</v>
      </c>
      <c r="P142" s="80">
        <f>(Helena!$B$13*10^3)/Helena!$B$8</f>
        <v>0</v>
      </c>
      <c r="Q142" s="80">
        <f>(Duluth!$B$13*10^3)/Duluth!$B$8</f>
        <v>0</v>
      </c>
      <c r="R142" s="80">
        <f>(Fairbanks!$B$13*10^3)/Fairbanks!$B$8</f>
        <v>0</v>
      </c>
    </row>
    <row r="143" spans="1:18">
      <c r="A143" s="53"/>
      <c r="B143" s="57" t="s">
        <v>168</v>
      </c>
      <c r="C143" s="80">
        <f>(Miami!$B$14*10^3)/Miami!$B$8</f>
        <v>138.215040300493</v>
      </c>
      <c r="D143" s="80">
        <f>(Houston!$B$14*10^3)/Houston!$B$8</f>
        <v>93.06283746772047</v>
      </c>
      <c r="E143" s="80">
        <f>(Phoenix!$B$14*10^3)/Phoenix!$B$8</f>
        <v>108.1657406682839</v>
      </c>
      <c r="F143" s="80">
        <f>(Atlanta!$B$14*10^3)/Atlanta!$B$8</f>
        <v>52.723217779168948</v>
      </c>
      <c r="G143" s="80">
        <f>(LosAngeles!$B$14*10^3)/LosAngeles!$B$8</f>
        <v>29.521089287111668</v>
      </c>
      <c r="H143" s="80">
        <f>(LasVegas!$B$14*10^3)/LasVegas!$B$8</f>
        <v>68.432584709288676</v>
      </c>
      <c r="I143" s="80">
        <f>(SanFrancisco!$B$14*10^3)/SanFrancisco!$B$8</f>
        <v>8.0209719070349781</v>
      </c>
      <c r="J143" s="80">
        <f>(Baltimore!$B$14*10^3)/Baltimore!$B$8</f>
        <v>39.47883245950387</v>
      </c>
      <c r="K143" s="80">
        <f>(Albuquerque!$B$14*10^3)/Albuquerque!$B$8</f>
        <v>36.52476719618123</v>
      </c>
      <c r="L143" s="80">
        <f>(Seattle!$B$14*10^3)/Seattle!$B$8</f>
        <v>7.61014163862587</v>
      </c>
      <c r="M143" s="80">
        <f>(Chicago!$B$14*10^3)/Chicago!$B$8</f>
        <v>32.436027858204866</v>
      </c>
      <c r="N143" s="80">
        <f>(Boulder!$B$14*10^3)/Boulder!$B$8</f>
        <v>23.221691838171999</v>
      </c>
      <c r="O143" s="80">
        <f>(Minneapolis!$B$14*10^3)/Minneapolis!$B$8</f>
        <v>28.132091712966584</v>
      </c>
      <c r="P143" s="80">
        <f>(Helena!$B$14*10^3)/Helena!$B$8</f>
        <v>15.552860161201972</v>
      </c>
      <c r="Q143" s="80">
        <f>(Duluth!$B$14*10^3)/Duluth!$B$8</f>
        <v>10.055559902965802</v>
      </c>
      <c r="R143" s="80">
        <f>(Fairbanks!$B$14*10^3)/Fairbanks!$B$8</f>
        <v>5.8885671805305577</v>
      </c>
    </row>
    <row r="144" spans="1:18">
      <c r="A144" s="53"/>
      <c r="B144" s="57" t="s">
        <v>170</v>
      </c>
      <c r="C144" s="80">
        <f>(Miami!$B$15*10^3)/Miami!$B$8</f>
        <v>110.90460912434462</v>
      </c>
      <c r="D144" s="80">
        <f>(Houston!$B$15*10^3)/Houston!$B$8</f>
        <v>110.90460912434462</v>
      </c>
      <c r="E144" s="80">
        <f>(Phoenix!$B$15*10^3)/Phoenix!$B$8</f>
        <v>110.90460912434462</v>
      </c>
      <c r="F144" s="80">
        <f>(Atlanta!$B$15*10^3)/Atlanta!$B$8</f>
        <v>110.90460912434462</v>
      </c>
      <c r="G144" s="80">
        <f>(LosAngeles!$B$15*10^3)/LosAngeles!$B$8</f>
        <v>110.90460912434462</v>
      </c>
      <c r="H144" s="80">
        <f>(LasVegas!$B$15*10^3)/LasVegas!$B$8</f>
        <v>110.90460912434462</v>
      </c>
      <c r="I144" s="80">
        <f>(SanFrancisco!$B$15*10^3)/SanFrancisco!$B$8</f>
        <v>110.90460912434462</v>
      </c>
      <c r="J144" s="80">
        <f>(Baltimore!$B$15*10^3)/Baltimore!$B$8</f>
        <v>110.90460912434462</v>
      </c>
      <c r="K144" s="80">
        <f>(Albuquerque!$B$15*10^3)/Albuquerque!$B$8</f>
        <v>110.90460912434462</v>
      </c>
      <c r="L144" s="80">
        <f>(Seattle!$B$15*10^3)/Seattle!$B$8</f>
        <v>110.90460912434462</v>
      </c>
      <c r="M144" s="80">
        <f>(Chicago!$B$15*10^3)/Chicago!$B$8</f>
        <v>110.90460912434462</v>
      </c>
      <c r="N144" s="80">
        <f>(Boulder!$B$15*10^3)/Boulder!$B$8</f>
        <v>110.90460912434462</v>
      </c>
      <c r="O144" s="80">
        <f>(Minneapolis!$B$15*10^3)/Minneapolis!$B$8</f>
        <v>110.90460912434462</v>
      </c>
      <c r="P144" s="80">
        <f>(Helena!$B$15*10^3)/Helena!$B$8</f>
        <v>110.90460912434462</v>
      </c>
      <c r="Q144" s="80">
        <f>(Duluth!$B$15*10^3)/Duluth!$B$8</f>
        <v>110.90460912434462</v>
      </c>
      <c r="R144" s="80">
        <f>(Fairbanks!$B$15*10^3)/Fairbanks!$B$8</f>
        <v>110.90460912434462</v>
      </c>
    </row>
    <row r="145" spans="1:18">
      <c r="A145" s="53"/>
      <c r="B145" s="57" t="s">
        <v>176</v>
      </c>
      <c r="C145" s="80">
        <f>(Miami!$B$16*10^3)/Miami!$B$8</f>
        <v>46.619453791376472</v>
      </c>
      <c r="D145" s="80">
        <f>(Houston!$B$16*10^3)/Houston!$B$8</f>
        <v>46.599890445261757</v>
      </c>
      <c r="E145" s="80">
        <f>(Phoenix!$B$16*10^3)/Phoenix!$B$8</f>
        <v>46.580327099147034</v>
      </c>
      <c r="F145" s="80">
        <f>(Atlanta!$B$16*10^3)/Atlanta!$B$8</f>
        <v>46.580327099147034</v>
      </c>
      <c r="G145" s="80">
        <f>(LosAngeles!$B$16*10^3)/LosAngeles!$B$8</f>
        <v>46.541200406917596</v>
      </c>
      <c r="H145" s="80">
        <f>(LasVegas!$B$16*10^3)/LasVegas!$B$8</f>
        <v>46.521637060802874</v>
      </c>
      <c r="I145" s="80">
        <f>(SanFrancisco!$B$16*10^3)/SanFrancisco!$B$8</f>
        <v>46.560763753032319</v>
      </c>
      <c r="J145" s="80">
        <f>(Baltimore!$B$16*10^3)/Baltimore!$B$8</f>
        <v>46.521637060802874</v>
      </c>
      <c r="K145" s="80">
        <f>(Albuquerque!$B$16*10^3)/Albuquerque!$B$8</f>
        <v>46.541200406917596</v>
      </c>
      <c r="L145" s="80">
        <f>(Seattle!$B$16*10^3)/Seattle!$B$8</f>
        <v>46.443383676343998</v>
      </c>
      <c r="M145" s="80">
        <f>(Chicago!$B$16*10^3)/Chicago!$B$8</f>
        <v>46.541200406917596</v>
      </c>
      <c r="N145" s="80">
        <f>(Boulder!$B$16*10^3)/Boulder!$B$8</f>
        <v>46.502073714688159</v>
      </c>
      <c r="O145" s="80">
        <f>(Minneapolis!$B$16*10^3)/Minneapolis!$B$8</f>
        <v>46.502073714688159</v>
      </c>
      <c r="P145" s="80">
        <f>(Helena!$B$16*10^3)/Helena!$B$8</f>
        <v>46.502073714688159</v>
      </c>
      <c r="Q145" s="80">
        <f>(Duluth!$B$16*10^3)/Duluth!$B$8</f>
        <v>46.462947022458721</v>
      </c>
      <c r="R145" s="80">
        <f>(Fairbanks!$B$16*10^3)/Fairbanks!$B$8</f>
        <v>46.189060176852649</v>
      </c>
    </row>
    <row r="146" spans="1:18">
      <c r="A146" s="53"/>
      <c r="B146" s="57" t="s">
        <v>171</v>
      </c>
      <c r="C146" s="80">
        <f>(Miami!$B$17*10^3)/Miami!$B$8</f>
        <v>128.70725408873932</v>
      </c>
      <c r="D146" s="80">
        <f>(Houston!$B$17*10^3)/Houston!$B$8</f>
        <v>128.70725408873932</v>
      </c>
      <c r="E146" s="80">
        <f>(Phoenix!$B$17*10^3)/Phoenix!$B$8</f>
        <v>128.70725408873932</v>
      </c>
      <c r="F146" s="80">
        <f>(Atlanta!$B$17*10^3)/Atlanta!$B$8</f>
        <v>128.70725408873932</v>
      </c>
      <c r="G146" s="80">
        <f>(LosAngeles!$B$17*10^3)/LosAngeles!$B$8</f>
        <v>128.70725408873932</v>
      </c>
      <c r="H146" s="80">
        <f>(LasVegas!$B$17*10^3)/LasVegas!$B$8</f>
        <v>128.70725408873932</v>
      </c>
      <c r="I146" s="80">
        <f>(SanFrancisco!$B$17*10^3)/SanFrancisco!$B$8</f>
        <v>128.70725408873932</v>
      </c>
      <c r="J146" s="80">
        <f>(Baltimore!$B$17*10^3)/Baltimore!$B$8</f>
        <v>128.70725408873932</v>
      </c>
      <c r="K146" s="80">
        <f>(Albuquerque!$B$17*10^3)/Albuquerque!$B$8</f>
        <v>128.70725408873932</v>
      </c>
      <c r="L146" s="80">
        <f>(Seattle!$B$17*10^3)/Seattle!$B$8</f>
        <v>128.70725408873932</v>
      </c>
      <c r="M146" s="80">
        <f>(Chicago!$B$17*10^3)/Chicago!$B$8</f>
        <v>128.70725408873932</v>
      </c>
      <c r="N146" s="80">
        <f>(Boulder!$B$17*10^3)/Boulder!$B$8</f>
        <v>128.70725408873932</v>
      </c>
      <c r="O146" s="80">
        <f>(Minneapolis!$B$17*10^3)/Minneapolis!$B$8</f>
        <v>128.70725408873932</v>
      </c>
      <c r="P146" s="80">
        <f>(Helena!$B$17*10^3)/Helena!$B$8</f>
        <v>128.70725408873932</v>
      </c>
      <c r="Q146" s="80">
        <f>(Duluth!$B$17*10^3)/Duluth!$B$8</f>
        <v>128.70725408873932</v>
      </c>
      <c r="R146" s="80">
        <f>(Fairbanks!$B$17*10^3)/Fairbanks!$B$8</f>
        <v>128.70725408873932</v>
      </c>
    </row>
    <row r="147" spans="1:18">
      <c r="A147" s="53"/>
      <c r="B147" s="57" t="s">
        <v>177</v>
      </c>
      <c r="C147" s="80">
        <f>(Miami!$B$18*10^3)/Miami!$B$8</f>
        <v>0</v>
      </c>
      <c r="D147" s="80">
        <f>(Houston!$B$18*10^3)/Houston!$B$8</f>
        <v>0</v>
      </c>
      <c r="E147" s="80">
        <f>(Phoenix!$B$18*10^3)/Phoenix!$B$8</f>
        <v>0</v>
      </c>
      <c r="F147" s="80">
        <f>(Atlanta!$B$18*10^3)/Atlanta!$B$8</f>
        <v>0</v>
      </c>
      <c r="G147" s="80">
        <f>(LosAngeles!$B$18*10^3)/LosAngeles!$B$8</f>
        <v>0</v>
      </c>
      <c r="H147" s="80">
        <f>(LasVegas!$B$18*10^3)/LasVegas!$B$8</f>
        <v>0</v>
      </c>
      <c r="I147" s="80">
        <f>(SanFrancisco!$B$18*10^3)/SanFrancisco!$B$8</f>
        <v>0</v>
      </c>
      <c r="J147" s="80">
        <f>(Baltimore!$B$18*10^3)/Baltimore!$B$8</f>
        <v>0</v>
      </c>
      <c r="K147" s="80">
        <f>(Albuquerque!$B$18*10^3)/Albuquerque!$B$8</f>
        <v>0</v>
      </c>
      <c r="L147" s="80">
        <f>(Seattle!$B$18*10^3)/Seattle!$B$8</f>
        <v>0</v>
      </c>
      <c r="M147" s="80">
        <f>(Chicago!$B$18*10^3)/Chicago!$B$8</f>
        <v>0</v>
      </c>
      <c r="N147" s="80">
        <f>(Boulder!$B$18*10^3)/Boulder!$B$8</f>
        <v>0</v>
      </c>
      <c r="O147" s="80">
        <f>(Minneapolis!$B$18*10^3)/Minneapolis!$B$8</f>
        <v>0</v>
      </c>
      <c r="P147" s="80">
        <f>(Helena!$B$18*10^3)/Helena!$B$8</f>
        <v>0</v>
      </c>
      <c r="Q147" s="80">
        <f>(Duluth!$B$18*10^3)/Duluth!$B$8</f>
        <v>0</v>
      </c>
      <c r="R147" s="80">
        <f>(Fairbanks!$B$18*10^3)/Fairbanks!$B$8</f>
        <v>0</v>
      </c>
    </row>
    <row r="148" spans="1:18">
      <c r="A148" s="53"/>
      <c r="B148" s="57" t="s">
        <v>172</v>
      </c>
      <c r="C148" s="80">
        <f>(Miami!$B$19*10^3)/Miami!$B$8</f>
        <v>81.344393145003522</v>
      </c>
      <c r="D148" s="80">
        <f>(Houston!$B$19*10^3)/Houston!$B$8</f>
        <v>87.898114093434543</v>
      </c>
      <c r="E148" s="80">
        <f>(Phoenix!$B$19*10^3)/Phoenix!$B$8</f>
        <v>106.50285624853274</v>
      </c>
      <c r="F148" s="80">
        <f>(Atlanta!$B$19*10^3)/Atlanta!$B$8</f>
        <v>79.798888801940677</v>
      </c>
      <c r="G148" s="80">
        <f>(LosAngeles!$B$19*10^3)/LosAngeles!$B$8</f>
        <v>67.865247671961811</v>
      </c>
      <c r="H148" s="80">
        <f>(LasVegas!$B$19*10^3)/LasVegas!$B$8</f>
        <v>89.463181782612097</v>
      </c>
      <c r="I148" s="80">
        <f>(SanFrancisco!$B$19*10^3)/SanFrancisco!$B$8</f>
        <v>62.935284451052503</v>
      </c>
      <c r="J148" s="80">
        <f>(Baltimore!$B$19*10^3)/Baltimore!$B$8</f>
        <v>80.327099147038112</v>
      </c>
      <c r="K148" s="80">
        <f>(Albuquerque!$B$19*10^3)/Albuquerque!$B$8</f>
        <v>83.809374755458165</v>
      </c>
      <c r="L148" s="80">
        <f>(Seattle!$B$19*10^3)/Seattle!$B$8</f>
        <v>63.717818295641287</v>
      </c>
      <c r="M148" s="80">
        <f>(Chicago!$B$19*10^3)/Chicago!$B$8</f>
        <v>91.14562954847797</v>
      </c>
      <c r="N148" s="80">
        <f>(Boulder!$B$19*10^3)/Boulder!$B$8</f>
        <v>90.734799280068856</v>
      </c>
      <c r="O148" s="80">
        <f>(Minneapolis!$B$19*10^3)/Minneapolis!$B$8</f>
        <v>97.542843727991226</v>
      </c>
      <c r="P148" s="80">
        <f>(Helena!$B$19*10^3)/Helena!$B$8</f>
        <v>96.897253306205485</v>
      </c>
      <c r="Q148" s="80">
        <f>(Duluth!$B$19*10^3)/Duluth!$B$8</f>
        <v>96.93637999843493</v>
      </c>
      <c r="R148" s="80">
        <f>(Fairbanks!$B$19*10^3)/Fairbanks!$B$8</f>
        <v>124.18812113623913</v>
      </c>
    </row>
    <row r="149" spans="1:18">
      <c r="A149" s="53"/>
      <c r="B149" s="57" t="s">
        <v>178</v>
      </c>
      <c r="C149" s="80">
        <f>(Miami!$B$20*10^3)/Miami!$B$8</f>
        <v>0</v>
      </c>
      <c r="D149" s="80">
        <f>(Houston!$B$20*10^3)/Houston!$B$8</f>
        <v>0</v>
      </c>
      <c r="E149" s="80">
        <f>(Phoenix!$B$20*10^3)/Phoenix!$B$8</f>
        <v>0</v>
      </c>
      <c r="F149" s="80">
        <f>(Atlanta!$B$20*10^3)/Atlanta!$B$8</f>
        <v>0</v>
      </c>
      <c r="G149" s="80">
        <f>(LosAngeles!$B$20*10^3)/LosAngeles!$B$8</f>
        <v>0</v>
      </c>
      <c r="H149" s="80">
        <f>(LasVegas!$B$20*10^3)/LasVegas!$B$8</f>
        <v>0</v>
      </c>
      <c r="I149" s="80">
        <f>(SanFrancisco!$B$20*10^3)/SanFrancisco!$B$8</f>
        <v>0</v>
      </c>
      <c r="J149" s="80">
        <f>(Baltimore!$B$20*10^3)/Baltimore!$B$8</f>
        <v>0</v>
      </c>
      <c r="K149" s="80">
        <f>(Albuquerque!$B$20*10^3)/Albuquerque!$B$8</f>
        <v>0</v>
      </c>
      <c r="L149" s="80">
        <f>(Seattle!$B$20*10^3)/Seattle!$B$8</f>
        <v>0</v>
      </c>
      <c r="M149" s="80">
        <f>(Chicago!$B$20*10^3)/Chicago!$B$8</f>
        <v>0</v>
      </c>
      <c r="N149" s="80">
        <f>(Boulder!$B$20*10^3)/Boulder!$B$8</f>
        <v>0</v>
      </c>
      <c r="O149" s="80">
        <f>(Minneapolis!$B$20*10^3)/Minneapolis!$B$8</f>
        <v>0</v>
      </c>
      <c r="P149" s="80">
        <f>(Helena!$B$20*10^3)/Helena!$B$8</f>
        <v>0</v>
      </c>
      <c r="Q149" s="80">
        <f>(Duluth!$B$20*10^3)/Duluth!$B$8</f>
        <v>0</v>
      </c>
      <c r="R149" s="80">
        <f>(Fairbanks!$B$20*10^3)/Fairbanks!$B$8</f>
        <v>0</v>
      </c>
    </row>
    <row r="150" spans="1:18">
      <c r="A150" s="53"/>
      <c r="B150" s="57" t="s">
        <v>179</v>
      </c>
      <c r="C150" s="80">
        <f>(Miami!$B$21*10^3)/Miami!$B$8</f>
        <v>0</v>
      </c>
      <c r="D150" s="80">
        <f>(Houston!$B$21*10^3)/Houston!$B$8</f>
        <v>0</v>
      </c>
      <c r="E150" s="80">
        <f>(Phoenix!$B$21*10^3)/Phoenix!$B$8</f>
        <v>0</v>
      </c>
      <c r="F150" s="80">
        <f>(Atlanta!$B$21*10^3)/Atlanta!$B$8</f>
        <v>0</v>
      </c>
      <c r="G150" s="80">
        <f>(LosAngeles!$B$21*10^3)/LosAngeles!$B$8</f>
        <v>0</v>
      </c>
      <c r="H150" s="80">
        <f>(LasVegas!$B$21*10^3)/LasVegas!$B$8</f>
        <v>0</v>
      </c>
      <c r="I150" s="80">
        <f>(SanFrancisco!$B$21*10^3)/SanFrancisco!$B$8</f>
        <v>0</v>
      </c>
      <c r="J150" s="80">
        <f>(Baltimore!$B$21*10^3)/Baltimore!$B$8</f>
        <v>0</v>
      </c>
      <c r="K150" s="80">
        <f>(Albuquerque!$B$21*10^3)/Albuquerque!$B$8</f>
        <v>0</v>
      </c>
      <c r="L150" s="80">
        <f>(Seattle!$B$21*10^3)/Seattle!$B$8</f>
        <v>0</v>
      </c>
      <c r="M150" s="80">
        <f>(Chicago!$B$21*10^3)/Chicago!$B$8</f>
        <v>0</v>
      </c>
      <c r="N150" s="80">
        <f>(Boulder!$B$21*10^3)/Boulder!$B$8</f>
        <v>0</v>
      </c>
      <c r="O150" s="80">
        <f>(Minneapolis!$B$21*10^3)/Minneapolis!$B$8</f>
        <v>0</v>
      </c>
      <c r="P150" s="80">
        <f>(Helena!$B$21*10^3)/Helena!$B$8</f>
        <v>0</v>
      </c>
      <c r="Q150" s="80">
        <f>(Duluth!$B$21*10^3)/Duluth!$B$8</f>
        <v>0</v>
      </c>
      <c r="R150" s="80">
        <f>(Fairbanks!$B$21*10^3)/Fairbanks!$B$8</f>
        <v>0</v>
      </c>
    </row>
    <row r="151" spans="1:18">
      <c r="A151" s="53"/>
      <c r="B151" s="57" t="s">
        <v>180</v>
      </c>
      <c r="C151" s="80">
        <f>(Miami!$B$22*10^3)/Miami!$B$8</f>
        <v>0</v>
      </c>
      <c r="D151" s="80">
        <f>(Houston!$B$22*10^3)/Houston!$B$8</f>
        <v>0</v>
      </c>
      <c r="E151" s="80">
        <f>(Phoenix!$B$22*10^3)/Phoenix!$B$8</f>
        <v>0</v>
      </c>
      <c r="F151" s="80">
        <f>(Atlanta!$B$22*10^3)/Atlanta!$B$8</f>
        <v>0</v>
      </c>
      <c r="G151" s="80">
        <f>(LosAngeles!$B$22*10^3)/LosAngeles!$B$8</f>
        <v>0</v>
      </c>
      <c r="H151" s="80">
        <f>(LasVegas!$B$22*10^3)/LasVegas!$B$8</f>
        <v>0</v>
      </c>
      <c r="I151" s="80">
        <f>(SanFrancisco!$B$22*10^3)/SanFrancisco!$B$8</f>
        <v>0</v>
      </c>
      <c r="J151" s="80">
        <f>(Baltimore!$B$22*10^3)/Baltimore!$B$8</f>
        <v>0</v>
      </c>
      <c r="K151" s="80">
        <f>(Albuquerque!$B$22*10^3)/Albuquerque!$B$8</f>
        <v>0</v>
      </c>
      <c r="L151" s="80">
        <f>(Seattle!$B$22*10^3)/Seattle!$B$8</f>
        <v>0</v>
      </c>
      <c r="M151" s="80">
        <f>(Chicago!$B$22*10^3)/Chicago!$B$8</f>
        <v>0</v>
      </c>
      <c r="N151" s="80">
        <f>(Boulder!$B$22*10^3)/Boulder!$B$8</f>
        <v>0</v>
      </c>
      <c r="O151" s="80">
        <f>(Minneapolis!$B$22*10^3)/Minneapolis!$B$8</f>
        <v>0</v>
      </c>
      <c r="P151" s="80">
        <f>(Helena!$B$22*10^3)/Helena!$B$8</f>
        <v>0</v>
      </c>
      <c r="Q151" s="80">
        <f>(Duluth!$B$22*10^3)/Duluth!$B$8</f>
        <v>0</v>
      </c>
      <c r="R151" s="80">
        <f>(Fairbanks!$B$22*10^3)/Fairbanks!$B$8</f>
        <v>0</v>
      </c>
    </row>
    <row r="152" spans="1:18">
      <c r="A152" s="53"/>
      <c r="B152" s="57" t="s">
        <v>181</v>
      </c>
      <c r="C152" s="80">
        <f>(Miami!$B$23*10^3)/Miami!$B$8</f>
        <v>0</v>
      </c>
      <c r="D152" s="80">
        <f>(Houston!$B$23*10^3)/Houston!$B$8</f>
        <v>0</v>
      </c>
      <c r="E152" s="80">
        <f>(Phoenix!$B$23*10^3)/Phoenix!$B$8</f>
        <v>0</v>
      </c>
      <c r="F152" s="80">
        <f>(Atlanta!$B$23*10^3)/Atlanta!$B$8</f>
        <v>0</v>
      </c>
      <c r="G152" s="80">
        <f>(LosAngeles!$B$23*10^3)/LosAngeles!$B$8</f>
        <v>0</v>
      </c>
      <c r="H152" s="80">
        <f>(LasVegas!$B$23*10^3)/LasVegas!$B$8</f>
        <v>0</v>
      </c>
      <c r="I152" s="80">
        <f>(SanFrancisco!$B$23*10^3)/SanFrancisco!$B$8</f>
        <v>0</v>
      </c>
      <c r="J152" s="80">
        <f>(Baltimore!$B$23*10^3)/Baltimore!$B$8</f>
        <v>0</v>
      </c>
      <c r="K152" s="80">
        <f>(Albuquerque!$B$23*10^3)/Albuquerque!$B$8</f>
        <v>0</v>
      </c>
      <c r="L152" s="80">
        <f>(Seattle!$B$23*10^3)/Seattle!$B$8</f>
        <v>0</v>
      </c>
      <c r="M152" s="80">
        <f>(Chicago!$B$23*10^3)/Chicago!$B$8</f>
        <v>0</v>
      </c>
      <c r="N152" s="80">
        <f>(Boulder!$B$23*10^3)/Boulder!$B$8</f>
        <v>0</v>
      </c>
      <c r="O152" s="80">
        <f>(Minneapolis!$B$23*10^3)/Minneapolis!$B$8</f>
        <v>0</v>
      </c>
      <c r="P152" s="80">
        <f>(Helena!$B$23*10^3)/Helena!$B$8</f>
        <v>0</v>
      </c>
      <c r="Q152" s="80">
        <f>(Duluth!$B$23*10^3)/Duluth!$B$8</f>
        <v>0</v>
      </c>
      <c r="R152" s="80">
        <f>(Fairbanks!$B$23*10^3)/Fairbanks!$B$8</f>
        <v>0</v>
      </c>
    </row>
    <row r="153" spans="1:18">
      <c r="A153" s="53"/>
      <c r="B153" s="57" t="s">
        <v>182</v>
      </c>
      <c r="C153" s="80">
        <f>(Miami!$B$24*10^3)/Miami!$B$8</f>
        <v>0</v>
      </c>
      <c r="D153" s="80">
        <f>(Houston!$B$24*10^3)/Houston!$B$8</f>
        <v>0</v>
      </c>
      <c r="E153" s="80">
        <f>(Phoenix!$B$24*10^3)/Phoenix!$B$8</f>
        <v>0</v>
      </c>
      <c r="F153" s="80">
        <f>(Atlanta!$B$24*10^3)/Atlanta!$B$8</f>
        <v>0</v>
      </c>
      <c r="G153" s="80">
        <f>(LosAngeles!$B$24*10^3)/LosAngeles!$B$8</f>
        <v>0</v>
      </c>
      <c r="H153" s="80">
        <f>(LasVegas!$B$24*10^3)/LasVegas!$B$8</f>
        <v>0</v>
      </c>
      <c r="I153" s="80">
        <f>(SanFrancisco!$B$24*10^3)/SanFrancisco!$B$8</f>
        <v>0</v>
      </c>
      <c r="J153" s="80">
        <f>(Baltimore!$B$24*10^3)/Baltimore!$B$8</f>
        <v>0</v>
      </c>
      <c r="K153" s="80">
        <f>(Albuquerque!$B$24*10^3)/Albuquerque!$B$8</f>
        <v>0</v>
      </c>
      <c r="L153" s="80">
        <f>(Seattle!$B$24*10^3)/Seattle!$B$8</f>
        <v>0</v>
      </c>
      <c r="M153" s="80">
        <f>(Chicago!$B$24*10^3)/Chicago!$B$8</f>
        <v>0</v>
      </c>
      <c r="N153" s="80">
        <f>(Boulder!$B$24*10^3)/Boulder!$B$8</f>
        <v>0</v>
      </c>
      <c r="O153" s="80">
        <f>(Minneapolis!$B$24*10^3)/Minneapolis!$B$8</f>
        <v>0</v>
      </c>
      <c r="P153" s="80">
        <f>(Helena!$B$24*10^3)/Helena!$B$8</f>
        <v>0</v>
      </c>
      <c r="Q153" s="80">
        <f>(Duluth!$B$24*10^3)/Duluth!$B$8</f>
        <v>0</v>
      </c>
      <c r="R153" s="80">
        <f>(Fairbanks!$B$24*10^3)/Fairbanks!$B$8</f>
        <v>0</v>
      </c>
    </row>
    <row r="154" spans="1:18">
      <c r="A154" s="53"/>
      <c r="B154" s="57" t="s">
        <v>173</v>
      </c>
      <c r="C154" s="80">
        <f>(Miami!$B$25*10^3)/Miami!$B$8</f>
        <v>0</v>
      </c>
      <c r="D154" s="80">
        <f>(Houston!$B$25*10^3)/Houston!$B$8</f>
        <v>0</v>
      </c>
      <c r="E154" s="80">
        <f>(Phoenix!$B$25*10^3)/Phoenix!$B$8</f>
        <v>0</v>
      </c>
      <c r="F154" s="80">
        <f>(Atlanta!$B$25*10^3)/Atlanta!$B$8</f>
        <v>0</v>
      </c>
      <c r="G154" s="80">
        <f>(LosAngeles!$B$25*10^3)/LosAngeles!$B$8</f>
        <v>0</v>
      </c>
      <c r="H154" s="80">
        <f>(LasVegas!$B$25*10^3)/LasVegas!$B$8</f>
        <v>0</v>
      </c>
      <c r="I154" s="80">
        <f>(SanFrancisco!$B$25*10^3)/SanFrancisco!$B$8</f>
        <v>0</v>
      </c>
      <c r="J154" s="80">
        <f>(Baltimore!$B$25*10^3)/Baltimore!$B$8</f>
        <v>0</v>
      </c>
      <c r="K154" s="80">
        <f>(Albuquerque!$B$25*10^3)/Albuquerque!$B$8</f>
        <v>0</v>
      </c>
      <c r="L154" s="80">
        <f>(Seattle!$B$25*10^3)/Seattle!$B$8</f>
        <v>0</v>
      </c>
      <c r="M154" s="80">
        <f>(Chicago!$B$25*10^3)/Chicago!$B$8</f>
        <v>0</v>
      </c>
      <c r="N154" s="80">
        <f>(Boulder!$B$25*10^3)/Boulder!$B$8</f>
        <v>0</v>
      </c>
      <c r="O154" s="80">
        <f>(Minneapolis!$B$25*10^3)/Minneapolis!$B$8</f>
        <v>0</v>
      </c>
      <c r="P154" s="80">
        <f>(Helena!$B$25*10^3)/Helena!$B$8</f>
        <v>0</v>
      </c>
      <c r="Q154" s="80">
        <f>(Duluth!$B$25*10^3)/Duluth!$B$8</f>
        <v>0</v>
      </c>
      <c r="R154" s="80">
        <f>(Fairbanks!$B$25*10^3)/Fairbanks!$B$8</f>
        <v>0</v>
      </c>
    </row>
    <row r="155" spans="1:18">
      <c r="A155" s="53"/>
      <c r="B155" s="57" t="s">
        <v>183</v>
      </c>
      <c r="C155" s="80">
        <f>(Miami!$B$26*10^3)/Miami!$B$8</f>
        <v>0</v>
      </c>
      <c r="D155" s="80">
        <f>(Houston!$B$26*10^3)/Houston!$B$8</f>
        <v>0</v>
      </c>
      <c r="E155" s="80">
        <f>(Phoenix!$B$26*10^3)/Phoenix!$B$8</f>
        <v>0</v>
      </c>
      <c r="F155" s="80">
        <f>(Atlanta!$B$26*10^3)/Atlanta!$B$8</f>
        <v>0</v>
      </c>
      <c r="G155" s="80">
        <f>(LosAngeles!$B$26*10^3)/LosAngeles!$B$8</f>
        <v>0</v>
      </c>
      <c r="H155" s="80">
        <f>(LasVegas!$B$26*10^3)/LasVegas!$B$8</f>
        <v>0</v>
      </c>
      <c r="I155" s="80">
        <f>(SanFrancisco!$B$26*10^3)/SanFrancisco!$B$8</f>
        <v>0</v>
      </c>
      <c r="J155" s="80">
        <f>(Baltimore!$B$26*10^3)/Baltimore!$B$8</f>
        <v>0</v>
      </c>
      <c r="K155" s="80">
        <f>(Albuquerque!$B$26*10^3)/Albuquerque!$B$8</f>
        <v>0</v>
      </c>
      <c r="L155" s="80">
        <f>(Seattle!$B$26*10^3)/Seattle!$B$8</f>
        <v>0</v>
      </c>
      <c r="M155" s="80">
        <f>(Chicago!$B$26*10^3)/Chicago!$B$8</f>
        <v>0</v>
      </c>
      <c r="N155" s="80">
        <f>(Boulder!$B$26*10^3)/Boulder!$B$8</f>
        <v>0</v>
      </c>
      <c r="O155" s="80">
        <f>(Minneapolis!$B$26*10^3)/Minneapolis!$B$8</f>
        <v>0</v>
      </c>
      <c r="P155" s="80">
        <f>(Helena!$B$26*10^3)/Helena!$B$8</f>
        <v>0</v>
      </c>
      <c r="Q155" s="80">
        <f>(Duluth!$B$26*10^3)/Duluth!$B$8</f>
        <v>0</v>
      </c>
      <c r="R155" s="80">
        <f>(Fairbanks!$B$26*10^3)/Fairbanks!$B$8</f>
        <v>0</v>
      </c>
    </row>
    <row r="156" spans="1:18">
      <c r="A156" s="53"/>
      <c r="B156" s="57" t="s">
        <v>93</v>
      </c>
      <c r="C156" s="80">
        <f>(Miami!$B$28*10^3)/Miami!$B$8</f>
        <v>505.79075044995699</v>
      </c>
      <c r="D156" s="80">
        <f>(Houston!$B$28*10^3)/Houston!$B$8</f>
        <v>467.1727052195007</v>
      </c>
      <c r="E156" s="80">
        <f>(Phoenix!$B$28*10^3)/Phoenix!$B$8</f>
        <v>500.89991392127712</v>
      </c>
      <c r="F156" s="80">
        <f>(Atlanta!$B$28*10^3)/Atlanta!$B$8</f>
        <v>418.71429689334059</v>
      </c>
      <c r="G156" s="80">
        <f>(LosAngeles!$B$28*10^3)/LosAngeles!$B$8</f>
        <v>383.53940057907505</v>
      </c>
      <c r="H156" s="80">
        <f>(LasVegas!$B$28*10^3)/LasVegas!$B$8</f>
        <v>444.0488301119023</v>
      </c>
      <c r="I156" s="80">
        <f>(SanFrancisco!$B$28*10^3)/SanFrancisco!$B$8</f>
        <v>357.12888332420374</v>
      </c>
      <c r="J156" s="80">
        <f>(Baltimore!$B$28*10^3)/Baltimore!$B$8</f>
        <v>405.9394318804288</v>
      </c>
      <c r="K156" s="80">
        <f>(Albuquerque!$B$28*10^3)/Albuquerque!$B$8</f>
        <v>406.48720557164097</v>
      </c>
      <c r="L156" s="80">
        <f>(Seattle!$B$28*10^3)/Seattle!$B$8</f>
        <v>357.4027701698098</v>
      </c>
      <c r="M156" s="80">
        <f>(Chicago!$B$28*10^3)/Chicago!$B$8</f>
        <v>409.73472102668438</v>
      </c>
      <c r="N156" s="80">
        <f>(Boulder!$B$28*10^3)/Boulder!$B$8</f>
        <v>400.08999139212767</v>
      </c>
      <c r="O156" s="80">
        <f>(Minneapolis!$B$28*10^3)/Minneapolis!$B$8</f>
        <v>411.78887236872993</v>
      </c>
      <c r="P156" s="80">
        <f>(Helena!$B$28*10^3)/Helena!$B$8</f>
        <v>398.56405039517955</v>
      </c>
      <c r="Q156" s="80">
        <f>(Duluth!$B$28*10^3)/Duluth!$B$8</f>
        <v>393.08631348305812</v>
      </c>
      <c r="R156" s="80">
        <f>(Fairbanks!$B$28*10^3)/Fairbanks!$B$8</f>
        <v>415.89717505282101</v>
      </c>
    </row>
    <row r="157" spans="1:18">
      <c r="A157" s="53"/>
      <c r="B157" s="56" t="s">
        <v>268</v>
      </c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</row>
    <row r="158" spans="1:18">
      <c r="A158" s="53"/>
      <c r="B158" s="57" t="s">
        <v>167</v>
      </c>
      <c r="C158" s="80">
        <f>(Miami!$C$13*10^3)/Miami!$B$8</f>
        <v>0.74340715235933952</v>
      </c>
      <c r="D158" s="80">
        <f>(Houston!$C$13*10^3)/Houston!$B$8</f>
        <v>54.464355583378982</v>
      </c>
      <c r="E158" s="80">
        <f>(Phoenix!$C$13*10^3)/Phoenix!$B$8</f>
        <v>32.025197589795759</v>
      </c>
      <c r="F158" s="80">
        <f>(Atlanta!$C$13*10^3)/Atlanta!$B$8</f>
        <v>78.351201189451444</v>
      </c>
      <c r="G158" s="80">
        <f>(LosAngeles!$C$13*10^3)/LosAngeles!$B$8</f>
        <v>8.2752954065263324</v>
      </c>
      <c r="H158" s="80">
        <f>(LasVegas!$C$13*10^3)/LasVegas!$B$8</f>
        <v>38.187651615932388</v>
      </c>
      <c r="I158" s="80">
        <f>(SanFrancisco!$C$13*10^3)/SanFrancisco!$B$8</f>
        <v>55.833789811409339</v>
      </c>
      <c r="J158" s="80">
        <f>(Baltimore!$C$13*10^3)/Baltimore!$B$8</f>
        <v>172.93997965412004</v>
      </c>
      <c r="K158" s="80">
        <f>(Albuquerque!$C$13*10^3)/Albuquerque!$B$8</f>
        <v>100.45778229908443</v>
      </c>
      <c r="L158" s="80">
        <f>(Seattle!$C$13*10^3)/Seattle!$B$8</f>
        <v>155.95899522654355</v>
      </c>
      <c r="M158" s="80">
        <f>(Chicago!$C$13*10^3)/Chicago!$B$8</f>
        <v>256.27983410282491</v>
      </c>
      <c r="N158" s="80">
        <f>(Boulder!$C$13*10^3)/Boulder!$B$8</f>
        <v>167.03184912747474</v>
      </c>
      <c r="O158" s="80">
        <f>(Minneapolis!$C$13*10^3)/Minneapolis!$B$8</f>
        <v>355.77901244228809</v>
      </c>
      <c r="P158" s="80">
        <f>(Helena!$C$13*10^3)/Helena!$B$8</f>
        <v>280.401439862274</v>
      </c>
      <c r="Q158" s="80">
        <f>(Duluth!$C$13*10^3)/Duluth!$B$8</f>
        <v>454.94561389780108</v>
      </c>
      <c r="R158" s="80">
        <f>(Fairbanks!$C$13*10^3)/Fairbanks!$B$8</f>
        <v>811.9179904530871</v>
      </c>
    </row>
    <row r="159" spans="1:18">
      <c r="A159" s="53"/>
      <c r="B159" s="57" t="s">
        <v>184</v>
      </c>
      <c r="C159" s="80">
        <f>(Miami!$C$14*10^3)/Miami!$B$8</f>
        <v>0</v>
      </c>
      <c r="D159" s="80">
        <f>(Houston!$C$14*10^3)/Houston!$B$8</f>
        <v>0</v>
      </c>
      <c r="E159" s="80">
        <f>(Phoenix!$C$14*10^3)/Phoenix!$B$8</f>
        <v>0</v>
      </c>
      <c r="F159" s="80">
        <f>(Atlanta!$C$14*10^3)/Atlanta!$B$8</f>
        <v>0</v>
      </c>
      <c r="G159" s="80">
        <f>(LosAngeles!$C$14*10^3)/LosAngeles!$B$8</f>
        <v>0</v>
      </c>
      <c r="H159" s="80">
        <f>(LasVegas!$C$14*10^3)/LasVegas!$B$8</f>
        <v>0</v>
      </c>
      <c r="I159" s="80">
        <f>(SanFrancisco!$C$14*10^3)/SanFrancisco!$B$8</f>
        <v>0</v>
      </c>
      <c r="J159" s="80">
        <f>(Baltimore!$C$14*10^3)/Baltimore!$B$8</f>
        <v>0</v>
      </c>
      <c r="K159" s="80">
        <f>(Albuquerque!$C$14*10^3)/Albuquerque!$B$8</f>
        <v>0</v>
      </c>
      <c r="L159" s="80">
        <f>(Seattle!$C$14*10^3)/Seattle!$B$8</f>
        <v>0</v>
      </c>
      <c r="M159" s="80">
        <f>(Chicago!$C$14*10^3)/Chicago!$B$8</f>
        <v>0</v>
      </c>
      <c r="N159" s="80">
        <f>(Boulder!$C$14*10^3)/Boulder!$B$8</f>
        <v>0</v>
      </c>
      <c r="O159" s="80">
        <f>(Minneapolis!$C$14*10^3)/Minneapolis!$B$8</f>
        <v>0</v>
      </c>
      <c r="P159" s="80">
        <f>(Helena!$C$14*10^3)/Helena!$B$8</f>
        <v>0</v>
      </c>
      <c r="Q159" s="80">
        <f>(Duluth!$C$14*10^3)/Duluth!$B$8</f>
        <v>0</v>
      </c>
      <c r="R159" s="80">
        <f>(Fairbanks!$C$14*10^3)/Fairbanks!$B$8</f>
        <v>0</v>
      </c>
    </row>
    <row r="160" spans="1:18">
      <c r="A160" s="53"/>
      <c r="B160" s="57" t="s">
        <v>185</v>
      </c>
      <c r="C160" s="80">
        <f>(Miami!$C$15*10^3)/Miami!$B$8</f>
        <v>0</v>
      </c>
      <c r="D160" s="80">
        <f>(Houston!$C$15*10^3)/Houston!$B$8</f>
        <v>0</v>
      </c>
      <c r="E160" s="80">
        <f>(Phoenix!$C$15*10^3)/Phoenix!$B$8</f>
        <v>0</v>
      </c>
      <c r="F160" s="80">
        <f>(Atlanta!$C$15*10^3)/Atlanta!$B$8</f>
        <v>0</v>
      </c>
      <c r="G160" s="80">
        <f>(LosAngeles!$C$15*10^3)/LosAngeles!$B$8</f>
        <v>0</v>
      </c>
      <c r="H160" s="80">
        <f>(LasVegas!$C$15*10^3)/LasVegas!$B$8</f>
        <v>0</v>
      </c>
      <c r="I160" s="80">
        <f>(SanFrancisco!$C$15*10^3)/SanFrancisco!$B$8</f>
        <v>0</v>
      </c>
      <c r="J160" s="80">
        <f>(Baltimore!$C$15*10^3)/Baltimore!$B$8</f>
        <v>0</v>
      </c>
      <c r="K160" s="80">
        <f>(Albuquerque!$C$15*10^3)/Albuquerque!$B$8</f>
        <v>0</v>
      </c>
      <c r="L160" s="80">
        <f>(Seattle!$C$15*10^3)/Seattle!$B$8</f>
        <v>0</v>
      </c>
      <c r="M160" s="80">
        <f>(Chicago!$C$15*10^3)/Chicago!$B$8</f>
        <v>0</v>
      </c>
      <c r="N160" s="80">
        <f>(Boulder!$C$15*10^3)/Boulder!$B$8</f>
        <v>0</v>
      </c>
      <c r="O160" s="80">
        <f>(Minneapolis!$C$15*10^3)/Minneapolis!$B$8</f>
        <v>0</v>
      </c>
      <c r="P160" s="80">
        <f>(Helena!$C$15*10^3)/Helena!$B$8</f>
        <v>0</v>
      </c>
      <c r="Q160" s="80">
        <f>(Duluth!$C$15*10^3)/Duluth!$B$8</f>
        <v>0</v>
      </c>
      <c r="R160" s="80">
        <f>(Fairbanks!$C$15*10^3)/Fairbanks!$B$8</f>
        <v>0</v>
      </c>
    </row>
    <row r="161" spans="1:18">
      <c r="A161" s="53"/>
      <c r="B161" s="57" t="s">
        <v>186</v>
      </c>
      <c r="C161" s="80">
        <f>(Miami!$C$16*10^3)/Miami!$B$8</f>
        <v>0</v>
      </c>
      <c r="D161" s="80">
        <f>(Houston!$C$16*10^3)/Houston!$B$8</f>
        <v>0</v>
      </c>
      <c r="E161" s="80">
        <f>(Phoenix!$C$16*10^3)/Phoenix!$B$8</f>
        <v>0</v>
      </c>
      <c r="F161" s="80">
        <f>(Atlanta!$C$16*10^3)/Atlanta!$B$8</f>
        <v>0</v>
      </c>
      <c r="G161" s="80">
        <f>(LosAngeles!$C$16*10^3)/LosAngeles!$B$8</f>
        <v>0</v>
      </c>
      <c r="H161" s="80">
        <f>(LasVegas!$C$16*10^3)/LasVegas!$B$8</f>
        <v>0</v>
      </c>
      <c r="I161" s="80">
        <f>(SanFrancisco!$C$16*10^3)/SanFrancisco!$B$8</f>
        <v>0</v>
      </c>
      <c r="J161" s="80">
        <f>(Baltimore!$C$16*10^3)/Baltimore!$B$8</f>
        <v>0</v>
      </c>
      <c r="K161" s="80">
        <f>(Albuquerque!$C$16*10^3)/Albuquerque!$B$8</f>
        <v>0</v>
      </c>
      <c r="L161" s="80">
        <f>(Seattle!$C$16*10^3)/Seattle!$B$8</f>
        <v>0</v>
      </c>
      <c r="M161" s="80">
        <f>(Chicago!$C$16*10^3)/Chicago!$B$8</f>
        <v>0</v>
      </c>
      <c r="N161" s="80">
        <f>(Boulder!$C$16*10^3)/Boulder!$B$8</f>
        <v>0</v>
      </c>
      <c r="O161" s="80">
        <f>(Minneapolis!$C$16*10^3)/Minneapolis!$B$8</f>
        <v>0</v>
      </c>
      <c r="P161" s="80">
        <f>(Helena!$C$16*10^3)/Helena!$B$8</f>
        <v>0</v>
      </c>
      <c r="Q161" s="80">
        <f>(Duluth!$C$16*10^3)/Duluth!$B$8</f>
        <v>0</v>
      </c>
      <c r="R161" s="80">
        <f>(Fairbanks!$C$16*10^3)/Fairbanks!$B$8</f>
        <v>0</v>
      </c>
    </row>
    <row r="162" spans="1:18">
      <c r="A162" s="53"/>
      <c r="B162" s="57" t="s">
        <v>174</v>
      </c>
      <c r="C162" s="80">
        <f>(Miami!$C$17*10^3)/Miami!$B$8</f>
        <v>0</v>
      </c>
      <c r="D162" s="80">
        <f>(Houston!$C$17*10^3)/Houston!$B$8</f>
        <v>0</v>
      </c>
      <c r="E162" s="80">
        <f>(Phoenix!$C$17*10^3)/Phoenix!$B$8</f>
        <v>0</v>
      </c>
      <c r="F162" s="80">
        <f>(Atlanta!$C$17*10^3)/Atlanta!$B$8</f>
        <v>0</v>
      </c>
      <c r="G162" s="80">
        <f>(LosAngeles!$C$17*10^3)/LosAngeles!$B$8</f>
        <v>0</v>
      </c>
      <c r="H162" s="80">
        <f>(LasVegas!$C$17*10^3)/LasVegas!$B$8</f>
        <v>0</v>
      </c>
      <c r="I162" s="80">
        <f>(SanFrancisco!$C$17*10^3)/SanFrancisco!$B$8</f>
        <v>0</v>
      </c>
      <c r="J162" s="80">
        <f>(Baltimore!$C$17*10^3)/Baltimore!$B$8</f>
        <v>0</v>
      </c>
      <c r="K162" s="80">
        <f>(Albuquerque!$C$17*10^3)/Albuquerque!$B$8</f>
        <v>0</v>
      </c>
      <c r="L162" s="80">
        <f>(Seattle!$C$17*10^3)/Seattle!$B$8</f>
        <v>0</v>
      </c>
      <c r="M162" s="80">
        <f>(Chicago!$C$17*10^3)/Chicago!$B$8</f>
        <v>0</v>
      </c>
      <c r="N162" s="80">
        <f>(Boulder!$C$17*10^3)/Boulder!$B$8</f>
        <v>0</v>
      </c>
      <c r="O162" s="80">
        <f>(Minneapolis!$C$17*10^3)/Minneapolis!$B$8</f>
        <v>0</v>
      </c>
      <c r="P162" s="80">
        <f>(Helena!$C$17*10^3)/Helena!$B$8</f>
        <v>0</v>
      </c>
      <c r="Q162" s="80">
        <f>(Duluth!$C$17*10^3)/Duluth!$B$8</f>
        <v>0</v>
      </c>
      <c r="R162" s="80">
        <f>(Fairbanks!$C$17*10^3)/Fairbanks!$B$8</f>
        <v>0</v>
      </c>
    </row>
    <row r="163" spans="1:18">
      <c r="A163" s="53"/>
      <c r="B163" s="57" t="s">
        <v>187</v>
      </c>
      <c r="C163" s="80">
        <f>(Miami!$C$18*10^3)/Miami!$B$8</f>
        <v>0</v>
      </c>
      <c r="D163" s="80">
        <f>(Houston!$C$18*10^3)/Houston!$B$8</f>
        <v>0</v>
      </c>
      <c r="E163" s="80">
        <f>(Phoenix!$C$18*10^3)/Phoenix!$B$8</f>
        <v>0</v>
      </c>
      <c r="F163" s="80">
        <f>(Atlanta!$C$18*10^3)/Atlanta!$B$8</f>
        <v>0</v>
      </c>
      <c r="G163" s="80">
        <f>(LosAngeles!$C$18*10^3)/LosAngeles!$B$8</f>
        <v>0</v>
      </c>
      <c r="H163" s="80">
        <f>(LasVegas!$C$18*10^3)/LasVegas!$B$8</f>
        <v>0</v>
      </c>
      <c r="I163" s="80">
        <f>(SanFrancisco!$C$18*10^3)/SanFrancisco!$B$8</f>
        <v>0</v>
      </c>
      <c r="J163" s="80">
        <f>(Baltimore!$C$18*10^3)/Baltimore!$B$8</f>
        <v>0</v>
      </c>
      <c r="K163" s="80">
        <f>(Albuquerque!$C$18*10^3)/Albuquerque!$B$8</f>
        <v>0</v>
      </c>
      <c r="L163" s="80">
        <f>(Seattle!$C$18*10^3)/Seattle!$B$8</f>
        <v>0</v>
      </c>
      <c r="M163" s="80">
        <f>(Chicago!$C$18*10^3)/Chicago!$B$8</f>
        <v>0</v>
      </c>
      <c r="N163" s="80">
        <f>(Boulder!$C$18*10^3)/Boulder!$B$8</f>
        <v>0</v>
      </c>
      <c r="O163" s="80">
        <f>(Minneapolis!$C$18*10^3)/Minneapolis!$B$8</f>
        <v>0</v>
      </c>
      <c r="P163" s="80">
        <f>(Helena!$C$18*10^3)/Helena!$B$8</f>
        <v>0</v>
      </c>
      <c r="Q163" s="80">
        <f>(Duluth!$C$18*10^3)/Duluth!$B$8</f>
        <v>0</v>
      </c>
      <c r="R163" s="80">
        <f>(Fairbanks!$C$18*10^3)/Fairbanks!$B$8</f>
        <v>0</v>
      </c>
    </row>
    <row r="164" spans="1:18">
      <c r="A164" s="53"/>
      <c r="B164" s="57" t="s">
        <v>188</v>
      </c>
      <c r="C164" s="80">
        <f>(Miami!$C$19*10^3)/Miami!$B$8</f>
        <v>0</v>
      </c>
      <c r="D164" s="80">
        <f>(Houston!$C$19*10^3)/Houston!$B$8</f>
        <v>0</v>
      </c>
      <c r="E164" s="80">
        <f>(Phoenix!$C$19*10^3)/Phoenix!$B$8</f>
        <v>0</v>
      </c>
      <c r="F164" s="80">
        <f>(Atlanta!$C$19*10^3)/Atlanta!$B$8</f>
        <v>0</v>
      </c>
      <c r="G164" s="80">
        <f>(LosAngeles!$C$19*10^3)/LosAngeles!$B$8</f>
        <v>0</v>
      </c>
      <c r="H164" s="80">
        <f>(LasVegas!$C$19*10^3)/LasVegas!$B$8</f>
        <v>0</v>
      </c>
      <c r="I164" s="80">
        <f>(SanFrancisco!$C$19*10^3)/SanFrancisco!$B$8</f>
        <v>0</v>
      </c>
      <c r="J164" s="80">
        <f>(Baltimore!$C$19*10^3)/Baltimore!$B$8</f>
        <v>0</v>
      </c>
      <c r="K164" s="80">
        <f>(Albuquerque!$C$19*10^3)/Albuquerque!$B$8</f>
        <v>0</v>
      </c>
      <c r="L164" s="80">
        <f>(Seattle!$C$19*10^3)/Seattle!$B$8</f>
        <v>0</v>
      </c>
      <c r="M164" s="80">
        <f>(Chicago!$C$19*10^3)/Chicago!$B$8</f>
        <v>0</v>
      </c>
      <c r="N164" s="80">
        <f>(Boulder!$C$19*10^3)/Boulder!$B$8</f>
        <v>0</v>
      </c>
      <c r="O164" s="80">
        <f>(Minneapolis!$C$19*10^3)/Minneapolis!$B$8</f>
        <v>0</v>
      </c>
      <c r="P164" s="80">
        <f>(Helena!$C$19*10^3)/Helena!$B$8</f>
        <v>0</v>
      </c>
      <c r="Q164" s="80">
        <f>(Duluth!$C$19*10^3)/Duluth!$B$8</f>
        <v>0</v>
      </c>
      <c r="R164" s="80">
        <f>(Fairbanks!$C$19*10^3)/Fairbanks!$B$8</f>
        <v>0</v>
      </c>
    </row>
    <row r="165" spans="1:18">
      <c r="A165" s="53"/>
      <c r="B165" s="57" t="s">
        <v>189</v>
      </c>
      <c r="C165" s="80">
        <f>(Miami!$C$20*10^3)/Miami!$B$8</f>
        <v>0</v>
      </c>
      <c r="D165" s="80">
        <f>(Houston!$C$20*10^3)/Houston!$B$8</f>
        <v>0</v>
      </c>
      <c r="E165" s="80">
        <f>(Phoenix!$C$20*10^3)/Phoenix!$B$8</f>
        <v>0</v>
      </c>
      <c r="F165" s="80">
        <f>(Atlanta!$C$20*10^3)/Atlanta!$B$8</f>
        <v>0</v>
      </c>
      <c r="G165" s="80">
        <f>(LosAngeles!$C$20*10^3)/LosAngeles!$B$8</f>
        <v>0</v>
      </c>
      <c r="H165" s="80">
        <f>(LasVegas!$C$20*10^3)/LasVegas!$B$8</f>
        <v>0</v>
      </c>
      <c r="I165" s="80">
        <f>(SanFrancisco!$C$20*10^3)/SanFrancisco!$B$8</f>
        <v>0</v>
      </c>
      <c r="J165" s="80">
        <f>(Baltimore!$C$20*10^3)/Baltimore!$B$8</f>
        <v>0</v>
      </c>
      <c r="K165" s="80">
        <f>(Albuquerque!$C$20*10^3)/Albuquerque!$B$8</f>
        <v>0</v>
      </c>
      <c r="L165" s="80">
        <f>(Seattle!$C$20*10^3)/Seattle!$B$8</f>
        <v>0</v>
      </c>
      <c r="M165" s="80">
        <f>(Chicago!$C$20*10^3)/Chicago!$B$8</f>
        <v>0</v>
      </c>
      <c r="N165" s="80">
        <f>(Boulder!$C$20*10^3)/Boulder!$B$8</f>
        <v>0</v>
      </c>
      <c r="O165" s="80">
        <f>(Minneapolis!$C$20*10^3)/Minneapolis!$B$8</f>
        <v>0</v>
      </c>
      <c r="P165" s="80">
        <f>(Helena!$C$20*10^3)/Helena!$B$8</f>
        <v>0</v>
      </c>
      <c r="Q165" s="80">
        <f>(Duluth!$C$20*10^3)/Duluth!$B$8</f>
        <v>0</v>
      </c>
      <c r="R165" s="80">
        <f>(Fairbanks!$C$20*10^3)/Fairbanks!$B$8</f>
        <v>0</v>
      </c>
    </row>
    <row r="166" spans="1:18">
      <c r="A166" s="53"/>
      <c r="B166" s="57" t="s">
        <v>190</v>
      </c>
      <c r="C166" s="80">
        <f>(Miami!$C$21*10^3)/Miami!$B$8</f>
        <v>0</v>
      </c>
      <c r="D166" s="80">
        <f>(Houston!$C$21*10^3)/Houston!$B$8</f>
        <v>0</v>
      </c>
      <c r="E166" s="80">
        <f>(Phoenix!$C$21*10^3)/Phoenix!$B$8</f>
        <v>0</v>
      </c>
      <c r="F166" s="80">
        <f>(Atlanta!$C$21*10^3)/Atlanta!$B$8</f>
        <v>0</v>
      </c>
      <c r="G166" s="80">
        <f>(LosAngeles!$C$21*10^3)/LosAngeles!$B$8</f>
        <v>0</v>
      </c>
      <c r="H166" s="80">
        <f>(LasVegas!$C$21*10^3)/LasVegas!$B$8</f>
        <v>0</v>
      </c>
      <c r="I166" s="80">
        <f>(SanFrancisco!$C$21*10^3)/SanFrancisco!$B$8</f>
        <v>0</v>
      </c>
      <c r="J166" s="80">
        <f>(Baltimore!$C$21*10^3)/Baltimore!$B$8</f>
        <v>0</v>
      </c>
      <c r="K166" s="80">
        <f>(Albuquerque!$C$21*10^3)/Albuquerque!$B$8</f>
        <v>0</v>
      </c>
      <c r="L166" s="80">
        <f>(Seattle!$C$21*10^3)/Seattle!$B$8</f>
        <v>0</v>
      </c>
      <c r="M166" s="80">
        <f>(Chicago!$C$21*10^3)/Chicago!$B$8</f>
        <v>0</v>
      </c>
      <c r="N166" s="80">
        <f>(Boulder!$C$21*10^3)/Boulder!$B$8</f>
        <v>0</v>
      </c>
      <c r="O166" s="80">
        <f>(Minneapolis!$C$21*10^3)/Minneapolis!$B$8</f>
        <v>0</v>
      </c>
      <c r="P166" s="80">
        <f>(Helena!$C$21*10^3)/Helena!$B$8</f>
        <v>0</v>
      </c>
      <c r="Q166" s="80">
        <f>(Duluth!$C$21*10^3)/Duluth!$B$8</f>
        <v>0</v>
      </c>
      <c r="R166" s="80">
        <f>(Fairbanks!$C$21*10^3)/Fairbanks!$B$8</f>
        <v>0</v>
      </c>
    </row>
    <row r="167" spans="1:18">
      <c r="A167" s="53"/>
      <c r="B167" s="57" t="s">
        <v>191</v>
      </c>
      <c r="C167" s="80">
        <f>(Miami!$C$22*10^3)/Miami!$B$8</f>
        <v>0</v>
      </c>
      <c r="D167" s="80">
        <f>(Houston!$C$22*10^3)/Houston!$B$8</f>
        <v>0</v>
      </c>
      <c r="E167" s="80">
        <f>(Phoenix!$C$22*10^3)/Phoenix!$B$8</f>
        <v>0</v>
      </c>
      <c r="F167" s="80">
        <f>(Atlanta!$C$22*10^3)/Atlanta!$B$8</f>
        <v>0</v>
      </c>
      <c r="G167" s="80">
        <f>(LosAngeles!$C$22*10^3)/LosAngeles!$B$8</f>
        <v>0</v>
      </c>
      <c r="H167" s="80">
        <f>(LasVegas!$C$22*10^3)/LasVegas!$B$8</f>
        <v>0</v>
      </c>
      <c r="I167" s="80">
        <f>(SanFrancisco!$C$22*10^3)/SanFrancisco!$B$8</f>
        <v>0</v>
      </c>
      <c r="J167" s="80">
        <f>(Baltimore!$C$22*10^3)/Baltimore!$B$8</f>
        <v>0</v>
      </c>
      <c r="K167" s="80">
        <f>(Albuquerque!$C$22*10^3)/Albuquerque!$B$8</f>
        <v>0</v>
      </c>
      <c r="L167" s="80">
        <f>(Seattle!$C$22*10^3)/Seattle!$B$8</f>
        <v>0</v>
      </c>
      <c r="M167" s="80">
        <f>(Chicago!$C$22*10^3)/Chicago!$B$8</f>
        <v>0</v>
      </c>
      <c r="N167" s="80">
        <f>(Boulder!$C$22*10^3)/Boulder!$B$8</f>
        <v>0</v>
      </c>
      <c r="O167" s="80">
        <f>(Minneapolis!$C$22*10^3)/Minneapolis!$B$8</f>
        <v>0</v>
      </c>
      <c r="P167" s="80">
        <f>(Helena!$C$22*10^3)/Helena!$B$8</f>
        <v>0</v>
      </c>
      <c r="Q167" s="80">
        <f>(Duluth!$C$22*10^3)/Duluth!$B$8</f>
        <v>0</v>
      </c>
      <c r="R167" s="80">
        <f>(Fairbanks!$C$22*10^3)/Fairbanks!$B$8</f>
        <v>0</v>
      </c>
    </row>
    <row r="168" spans="1:18">
      <c r="A168" s="53"/>
      <c r="B168" s="57" t="s">
        <v>192</v>
      </c>
      <c r="C168" s="80">
        <f>(Miami!$C$23*10^3)/Miami!$B$8</f>
        <v>0</v>
      </c>
      <c r="D168" s="80">
        <f>(Houston!$C$23*10^3)/Houston!$B$8</f>
        <v>0</v>
      </c>
      <c r="E168" s="80">
        <f>(Phoenix!$C$23*10^3)/Phoenix!$B$8</f>
        <v>0</v>
      </c>
      <c r="F168" s="80">
        <f>(Atlanta!$C$23*10^3)/Atlanta!$B$8</f>
        <v>0</v>
      </c>
      <c r="G168" s="80">
        <f>(LosAngeles!$C$23*10^3)/LosAngeles!$B$8</f>
        <v>0</v>
      </c>
      <c r="H168" s="80">
        <f>(LasVegas!$C$23*10^3)/LasVegas!$B$8</f>
        <v>0</v>
      </c>
      <c r="I168" s="80">
        <f>(SanFrancisco!$C$23*10^3)/SanFrancisco!$B$8</f>
        <v>0</v>
      </c>
      <c r="J168" s="80">
        <f>(Baltimore!$C$23*10^3)/Baltimore!$B$8</f>
        <v>0</v>
      </c>
      <c r="K168" s="80">
        <f>(Albuquerque!$C$23*10^3)/Albuquerque!$B$8</f>
        <v>0</v>
      </c>
      <c r="L168" s="80">
        <f>(Seattle!$C$23*10^3)/Seattle!$B$8</f>
        <v>0</v>
      </c>
      <c r="M168" s="80">
        <f>(Chicago!$C$23*10^3)/Chicago!$B$8</f>
        <v>0</v>
      </c>
      <c r="N168" s="80">
        <f>(Boulder!$C$23*10^3)/Boulder!$B$8</f>
        <v>0</v>
      </c>
      <c r="O168" s="80">
        <f>(Minneapolis!$C$23*10^3)/Minneapolis!$B$8</f>
        <v>0</v>
      </c>
      <c r="P168" s="80">
        <f>(Helena!$C$23*10^3)/Helena!$B$8</f>
        <v>0</v>
      </c>
      <c r="Q168" s="80">
        <f>(Duluth!$C$23*10^3)/Duluth!$B$8</f>
        <v>0</v>
      </c>
      <c r="R168" s="80">
        <f>(Fairbanks!$C$23*10^3)/Fairbanks!$B$8</f>
        <v>0</v>
      </c>
    </row>
    <row r="169" spans="1:18">
      <c r="A169" s="53"/>
      <c r="B169" s="57" t="s">
        <v>175</v>
      </c>
      <c r="C169" s="80">
        <f>(Miami!$C$24*10^3)/Miami!$B$8</f>
        <v>20.913216996635104</v>
      </c>
      <c r="D169" s="80">
        <f>(Houston!$C$24*10^3)/Houston!$B$8</f>
        <v>21.69575084122388</v>
      </c>
      <c r="E169" s="80">
        <f>(Phoenix!$C$24*10^3)/Phoenix!$B$8</f>
        <v>21.245793880585335</v>
      </c>
      <c r="F169" s="80">
        <f>(Atlanta!$C$24*10^3)/Atlanta!$B$8</f>
        <v>22.458721339697941</v>
      </c>
      <c r="G169" s="80">
        <f>(LosAngeles!$C$24*10^3)/LosAngeles!$B$8</f>
        <v>22.302214570780187</v>
      </c>
      <c r="H169" s="80">
        <f>(LasVegas!$C$24*10^3)/LasVegas!$B$8</f>
        <v>21.793567571797478</v>
      </c>
      <c r="I169" s="80">
        <f>(SanFrancisco!$C$24*10^3)/SanFrancisco!$B$8</f>
        <v>22.947804992565928</v>
      </c>
      <c r="J169" s="80">
        <f>(Baltimore!$C$24*10^3)/Baltimore!$B$8</f>
        <v>23.045621723139526</v>
      </c>
      <c r="K169" s="80">
        <f>(Albuquerque!$C$24*10^3)/Albuquerque!$B$8</f>
        <v>22.928241646451209</v>
      </c>
      <c r="L169" s="80">
        <f>(Seattle!$C$24*10^3)/Seattle!$B$8</f>
        <v>23.358635260975035</v>
      </c>
      <c r="M169" s="80">
        <f>(Chicago!$C$24*10^3)/Chicago!$B$8</f>
        <v>23.554268722122231</v>
      </c>
      <c r="N169" s="80">
        <f>(Boulder!$C$24*10^3)/Boulder!$B$8</f>
        <v>23.534705376007512</v>
      </c>
      <c r="O169" s="80">
        <f>(Minneapolis!$C$24*10^3)/Minneapolis!$B$8</f>
        <v>24.004225682760779</v>
      </c>
      <c r="P169" s="80">
        <f>(Helena!$C$24*10^3)/Helena!$B$8</f>
        <v>24.082479067219655</v>
      </c>
      <c r="Q169" s="80">
        <f>(Duluth!$C$24*10^3)/Duluth!$B$8</f>
        <v>24.747632835120118</v>
      </c>
      <c r="R169" s="80">
        <f>(Fairbanks!$C$24*10^3)/Fairbanks!$B$8</f>
        <v>25.647546756397212</v>
      </c>
    </row>
    <row r="170" spans="1:18">
      <c r="A170" s="53"/>
      <c r="B170" s="57" t="s">
        <v>193</v>
      </c>
      <c r="C170" s="80">
        <f>(Miami!$C$25*10^3)/Miami!$B$8</f>
        <v>0</v>
      </c>
      <c r="D170" s="80">
        <f>(Houston!$C$25*10^3)/Houston!$B$8</f>
        <v>0</v>
      </c>
      <c r="E170" s="80">
        <f>(Phoenix!$C$25*10^3)/Phoenix!$B$8</f>
        <v>0</v>
      </c>
      <c r="F170" s="80">
        <f>(Atlanta!$C$25*10^3)/Atlanta!$B$8</f>
        <v>0</v>
      </c>
      <c r="G170" s="80">
        <f>(LosAngeles!$C$25*10^3)/LosAngeles!$B$8</f>
        <v>0</v>
      </c>
      <c r="H170" s="80">
        <f>(LasVegas!$C$25*10^3)/LasVegas!$B$8</f>
        <v>0</v>
      </c>
      <c r="I170" s="80">
        <f>(SanFrancisco!$C$25*10^3)/SanFrancisco!$B$8</f>
        <v>0</v>
      </c>
      <c r="J170" s="80">
        <f>(Baltimore!$C$25*10^3)/Baltimore!$B$8</f>
        <v>0</v>
      </c>
      <c r="K170" s="80">
        <f>(Albuquerque!$C$25*10^3)/Albuquerque!$B$8</f>
        <v>0</v>
      </c>
      <c r="L170" s="80">
        <f>(Seattle!$C$25*10^3)/Seattle!$B$8</f>
        <v>0</v>
      </c>
      <c r="M170" s="80">
        <f>(Chicago!$C$25*10^3)/Chicago!$B$8</f>
        <v>0</v>
      </c>
      <c r="N170" s="80">
        <f>(Boulder!$C$25*10^3)/Boulder!$B$8</f>
        <v>0</v>
      </c>
      <c r="O170" s="80">
        <f>(Minneapolis!$C$25*10^3)/Minneapolis!$B$8</f>
        <v>0</v>
      </c>
      <c r="P170" s="80">
        <f>(Helena!$C$25*10^3)/Helena!$B$8</f>
        <v>0</v>
      </c>
      <c r="Q170" s="80">
        <f>(Duluth!$C$25*10^3)/Duluth!$B$8</f>
        <v>0</v>
      </c>
      <c r="R170" s="80">
        <f>(Fairbanks!$C$25*10^3)/Fairbanks!$B$8</f>
        <v>0</v>
      </c>
    </row>
    <row r="171" spans="1:18">
      <c r="A171" s="53"/>
      <c r="B171" s="57" t="s">
        <v>194</v>
      </c>
      <c r="C171" s="80">
        <f>(Miami!$C$26*10^3)/Miami!$B$8</f>
        <v>0</v>
      </c>
      <c r="D171" s="80">
        <f>(Houston!$C$26*10^3)/Houston!$B$8</f>
        <v>0</v>
      </c>
      <c r="E171" s="80">
        <f>(Phoenix!$C$26*10^3)/Phoenix!$B$8</f>
        <v>0</v>
      </c>
      <c r="F171" s="80">
        <f>(Atlanta!$C$26*10^3)/Atlanta!$B$8</f>
        <v>0</v>
      </c>
      <c r="G171" s="80">
        <f>(LosAngeles!$C$26*10^3)/LosAngeles!$B$8</f>
        <v>0</v>
      </c>
      <c r="H171" s="80">
        <f>(LasVegas!$C$26*10^3)/LasVegas!$B$8</f>
        <v>0</v>
      </c>
      <c r="I171" s="80">
        <f>(SanFrancisco!$C$26*10^3)/SanFrancisco!$B$8</f>
        <v>0</v>
      </c>
      <c r="J171" s="80">
        <f>(Baltimore!$C$26*10^3)/Baltimore!$B$8</f>
        <v>0</v>
      </c>
      <c r="K171" s="80">
        <f>(Albuquerque!$C$26*10^3)/Albuquerque!$B$8</f>
        <v>0</v>
      </c>
      <c r="L171" s="80">
        <f>(Seattle!$C$26*10^3)/Seattle!$B$8</f>
        <v>0</v>
      </c>
      <c r="M171" s="80">
        <f>(Chicago!$C$26*10^3)/Chicago!$B$8</f>
        <v>0</v>
      </c>
      <c r="N171" s="80">
        <f>(Boulder!$C$26*10^3)/Boulder!$B$8</f>
        <v>0</v>
      </c>
      <c r="O171" s="80">
        <f>(Minneapolis!$C$26*10^3)/Minneapolis!$B$8</f>
        <v>0</v>
      </c>
      <c r="P171" s="80">
        <f>(Helena!$C$26*10^3)/Helena!$B$8</f>
        <v>0</v>
      </c>
      <c r="Q171" s="80">
        <f>(Duluth!$C$26*10^3)/Duluth!$B$8</f>
        <v>0</v>
      </c>
      <c r="R171" s="80">
        <f>(Fairbanks!$C$26*10^3)/Fairbanks!$B$8</f>
        <v>0</v>
      </c>
    </row>
    <row r="172" spans="1:18">
      <c r="A172" s="53"/>
      <c r="B172" s="57" t="s">
        <v>93</v>
      </c>
      <c r="C172" s="80">
        <f>(Miami!$C$28*10^3)/Miami!$B$8</f>
        <v>21.656624148994442</v>
      </c>
      <c r="D172" s="80">
        <f>(Houston!$C$28*10^3)/Houston!$B$8</f>
        <v>76.179669770717581</v>
      </c>
      <c r="E172" s="80">
        <f>(Phoenix!$C$28*10^3)/Phoenix!$B$8</f>
        <v>53.270991470381091</v>
      </c>
      <c r="F172" s="80">
        <f>(Atlanta!$C$28*10^3)/Atlanta!$B$8</f>
        <v>100.80992252914938</v>
      </c>
      <c r="G172" s="80">
        <f>(LosAngeles!$C$28*10^3)/LosAngeles!$B$8</f>
        <v>30.577509977306516</v>
      </c>
      <c r="H172" s="80">
        <f>(LasVegas!$C$28*10^3)/LasVegas!$B$8</f>
        <v>59.981219187729863</v>
      </c>
      <c r="I172" s="80">
        <f>(SanFrancisco!$C$28*10^3)/SanFrancisco!$B$8</f>
        <v>78.781594803975267</v>
      </c>
      <c r="J172" s="80">
        <f>(Baltimore!$C$28*10^3)/Baltimore!$B$8</f>
        <v>195.98560137725957</v>
      </c>
      <c r="K172" s="80">
        <f>(Albuquerque!$C$28*10^3)/Albuquerque!$B$8</f>
        <v>123.38602394553564</v>
      </c>
      <c r="L172" s="80">
        <f>(Seattle!$C$28*10^3)/Seattle!$B$8</f>
        <v>179.29806714140386</v>
      </c>
      <c r="M172" s="80">
        <f>(Chicago!$C$28*10^3)/Chicago!$B$8</f>
        <v>279.83410282494714</v>
      </c>
      <c r="N172" s="80">
        <f>(Boulder!$C$28*10^3)/Boulder!$B$8</f>
        <v>190.56655450348228</v>
      </c>
      <c r="O172" s="80">
        <f>(Minneapolis!$C$28*10^3)/Minneapolis!$B$8</f>
        <v>379.8028014711636</v>
      </c>
      <c r="P172" s="80">
        <f>(Helena!$C$28*10^3)/Helena!$B$8</f>
        <v>304.48391892949371</v>
      </c>
      <c r="Q172" s="80">
        <f>(Duluth!$C$28*10^3)/Duluth!$B$8</f>
        <v>479.69324673292118</v>
      </c>
      <c r="R172" s="80">
        <f>(Fairbanks!$C$28*10^3)/Fairbanks!$B$8</f>
        <v>837.54597386336957</v>
      </c>
    </row>
    <row r="173" spans="1:18">
      <c r="A173" s="53"/>
      <c r="B173" s="56" t="s">
        <v>269</v>
      </c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1:18">
      <c r="A174" s="53"/>
      <c r="B174" s="57" t="s">
        <v>73</v>
      </c>
      <c r="C174" s="80">
        <f>(Miami!$E$13*10^3)/Miami!$B$8</f>
        <v>0</v>
      </c>
      <c r="D174" s="80">
        <f>(Houston!$E$13*10^3)/Houston!$B$8</f>
        <v>0</v>
      </c>
      <c r="E174" s="80">
        <f>(Phoenix!$E$13*10^3)/Phoenix!$B$8</f>
        <v>0</v>
      </c>
      <c r="F174" s="80">
        <f>(Atlanta!$E$13*10^3)/Atlanta!$B$8</f>
        <v>0</v>
      </c>
      <c r="G174" s="80">
        <f>(LosAngeles!$E$13*10^3)/LosAngeles!$B$8</f>
        <v>0</v>
      </c>
      <c r="H174" s="80">
        <f>(LasVegas!$E$13*10^3)/LasVegas!$B$8</f>
        <v>0</v>
      </c>
      <c r="I174" s="80">
        <f>(SanFrancisco!$E$13*10^3)/SanFrancisco!$B$8</f>
        <v>0</v>
      </c>
      <c r="J174" s="80">
        <f>(Baltimore!$E$13*10^3)/Baltimore!$B$8</f>
        <v>0</v>
      </c>
      <c r="K174" s="80">
        <f>(Albuquerque!$E$13*10^3)/Albuquerque!$B$8</f>
        <v>0</v>
      </c>
      <c r="L174" s="80">
        <f>(Seattle!$E$13*10^3)/Seattle!$B$8</f>
        <v>0</v>
      </c>
      <c r="M174" s="80">
        <f>(Chicago!$E$13*10^3)/Chicago!$B$8</f>
        <v>0</v>
      </c>
      <c r="N174" s="80">
        <f>(Boulder!$E$13*10^3)/Boulder!$B$8</f>
        <v>0</v>
      </c>
      <c r="O174" s="80">
        <f>(Minneapolis!$E$13*10^3)/Minneapolis!$B$8</f>
        <v>0</v>
      </c>
      <c r="P174" s="80">
        <f>(Helena!$E$13*10^3)/Helena!$B$8</f>
        <v>0</v>
      </c>
      <c r="Q174" s="80">
        <f>(Duluth!$E$13*10^3)/Duluth!$B$8</f>
        <v>0</v>
      </c>
      <c r="R174" s="80">
        <f>(Fairbanks!$E$13*10^3)/Fairbanks!$B$8</f>
        <v>0</v>
      </c>
    </row>
    <row r="175" spans="1:18">
      <c r="A175" s="53"/>
      <c r="B175" s="57" t="s">
        <v>74</v>
      </c>
      <c r="C175" s="80">
        <f>(Miami!$E$14*10^3)/Miami!$B$8</f>
        <v>0</v>
      </c>
      <c r="D175" s="80">
        <f>(Houston!$E$14*10^3)/Houston!$B$8</f>
        <v>0</v>
      </c>
      <c r="E175" s="80">
        <f>(Phoenix!$E$14*10^3)/Phoenix!$B$8</f>
        <v>0</v>
      </c>
      <c r="F175" s="80">
        <f>(Atlanta!$E$14*10^3)/Atlanta!$B$8</f>
        <v>0</v>
      </c>
      <c r="G175" s="80">
        <f>(LosAngeles!$E$14*10^3)/LosAngeles!$B$8</f>
        <v>0</v>
      </c>
      <c r="H175" s="80">
        <f>(LasVegas!$E$14*10^3)/LasVegas!$B$8</f>
        <v>0</v>
      </c>
      <c r="I175" s="80">
        <f>(SanFrancisco!$E$14*10^3)/SanFrancisco!$B$8</f>
        <v>0</v>
      </c>
      <c r="J175" s="80">
        <f>(Baltimore!$E$14*10^3)/Baltimore!$B$8</f>
        <v>0</v>
      </c>
      <c r="K175" s="80">
        <f>(Albuquerque!$E$14*10^3)/Albuquerque!$B$8</f>
        <v>0</v>
      </c>
      <c r="L175" s="80">
        <f>(Seattle!$E$14*10^3)/Seattle!$B$8</f>
        <v>0</v>
      </c>
      <c r="M175" s="80">
        <f>(Chicago!$E$14*10^3)/Chicago!$B$8</f>
        <v>0</v>
      </c>
      <c r="N175" s="80">
        <f>(Boulder!$E$14*10^3)/Boulder!$B$8</f>
        <v>0</v>
      </c>
      <c r="O175" s="80">
        <f>(Minneapolis!$E$14*10^3)/Minneapolis!$B$8</f>
        <v>0</v>
      </c>
      <c r="P175" s="80">
        <f>(Helena!$E$14*10^3)/Helena!$B$8</f>
        <v>0</v>
      </c>
      <c r="Q175" s="80">
        <f>(Duluth!$E$14*10^3)/Duluth!$B$8</f>
        <v>0</v>
      </c>
      <c r="R175" s="80">
        <f>(Fairbanks!$E$14*10^3)/Fairbanks!$B$8</f>
        <v>0</v>
      </c>
    </row>
    <row r="176" spans="1:18">
      <c r="A176" s="53"/>
      <c r="B176" s="57" t="s">
        <v>82</v>
      </c>
      <c r="C176" s="80">
        <f>(Miami!$E$15*10^3)/Miami!$B$8</f>
        <v>0</v>
      </c>
      <c r="D176" s="80">
        <f>(Houston!$E$15*10^3)/Houston!$B$8</f>
        <v>0</v>
      </c>
      <c r="E176" s="80">
        <f>(Phoenix!$E$15*10^3)/Phoenix!$B$8</f>
        <v>0</v>
      </c>
      <c r="F176" s="80">
        <f>(Atlanta!$E$15*10^3)/Atlanta!$B$8</f>
        <v>0</v>
      </c>
      <c r="G176" s="80">
        <f>(LosAngeles!$E$15*10^3)/LosAngeles!$B$8</f>
        <v>0</v>
      </c>
      <c r="H176" s="80">
        <f>(LasVegas!$E$15*10^3)/LasVegas!$B$8</f>
        <v>0</v>
      </c>
      <c r="I176" s="80">
        <f>(SanFrancisco!$E$15*10^3)/SanFrancisco!$B$8</f>
        <v>0</v>
      </c>
      <c r="J176" s="80">
        <f>(Baltimore!$E$15*10^3)/Baltimore!$B$8</f>
        <v>0</v>
      </c>
      <c r="K176" s="80">
        <f>(Albuquerque!$E$15*10^3)/Albuquerque!$B$8</f>
        <v>0</v>
      </c>
      <c r="L176" s="80">
        <f>(Seattle!$E$15*10^3)/Seattle!$B$8</f>
        <v>0</v>
      </c>
      <c r="M176" s="80">
        <f>(Chicago!$E$15*10^3)/Chicago!$B$8</f>
        <v>0</v>
      </c>
      <c r="N176" s="80">
        <f>(Boulder!$E$15*10^3)/Boulder!$B$8</f>
        <v>0</v>
      </c>
      <c r="O176" s="80">
        <f>(Minneapolis!$E$15*10^3)/Minneapolis!$B$8</f>
        <v>0</v>
      </c>
      <c r="P176" s="80">
        <f>(Helena!$E$15*10^3)/Helena!$B$8</f>
        <v>0</v>
      </c>
      <c r="Q176" s="80">
        <f>(Duluth!$E$15*10^3)/Duluth!$B$8</f>
        <v>0</v>
      </c>
      <c r="R176" s="80">
        <f>(Fairbanks!$E$15*10^3)/Fairbanks!$B$8</f>
        <v>0</v>
      </c>
    </row>
    <row r="177" spans="1:18">
      <c r="A177" s="53"/>
      <c r="B177" s="57" t="s">
        <v>83</v>
      </c>
      <c r="C177" s="80">
        <f>(Miami!$E$16*10^3)/Miami!$B$8</f>
        <v>0</v>
      </c>
      <c r="D177" s="80">
        <f>(Houston!$E$16*10^3)/Houston!$B$8</f>
        <v>0</v>
      </c>
      <c r="E177" s="80">
        <f>(Phoenix!$E$16*10^3)/Phoenix!$B$8</f>
        <v>0</v>
      </c>
      <c r="F177" s="80">
        <f>(Atlanta!$E$16*10^3)/Atlanta!$B$8</f>
        <v>0</v>
      </c>
      <c r="G177" s="80">
        <f>(LosAngeles!$E$16*10^3)/LosAngeles!$B$8</f>
        <v>0</v>
      </c>
      <c r="H177" s="80">
        <f>(LasVegas!$E$16*10^3)/LasVegas!$B$8</f>
        <v>0</v>
      </c>
      <c r="I177" s="80">
        <f>(SanFrancisco!$E$16*10^3)/SanFrancisco!$B$8</f>
        <v>0</v>
      </c>
      <c r="J177" s="80">
        <f>(Baltimore!$E$16*10^3)/Baltimore!$B$8</f>
        <v>0</v>
      </c>
      <c r="K177" s="80">
        <f>(Albuquerque!$E$16*10^3)/Albuquerque!$B$8</f>
        <v>0</v>
      </c>
      <c r="L177" s="80">
        <f>(Seattle!$E$16*10^3)/Seattle!$B$8</f>
        <v>0</v>
      </c>
      <c r="M177" s="80">
        <f>(Chicago!$E$16*10^3)/Chicago!$B$8</f>
        <v>0</v>
      </c>
      <c r="N177" s="80">
        <f>(Boulder!$E$16*10^3)/Boulder!$B$8</f>
        <v>0</v>
      </c>
      <c r="O177" s="80">
        <f>(Minneapolis!$E$16*10^3)/Minneapolis!$B$8</f>
        <v>0</v>
      </c>
      <c r="P177" s="80">
        <f>(Helena!$E$16*10^3)/Helena!$B$8</f>
        <v>0</v>
      </c>
      <c r="Q177" s="80">
        <f>(Duluth!$E$16*10^3)/Duluth!$B$8</f>
        <v>0</v>
      </c>
      <c r="R177" s="80">
        <f>(Fairbanks!$E$16*10^3)/Fairbanks!$B$8</f>
        <v>0</v>
      </c>
    </row>
    <row r="178" spans="1:18">
      <c r="A178" s="53"/>
      <c r="B178" s="57" t="s">
        <v>84</v>
      </c>
      <c r="C178" s="80">
        <f>(Miami!$E$17*10^3)/Miami!$B$8</f>
        <v>0</v>
      </c>
      <c r="D178" s="80">
        <f>(Houston!$E$17*10^3)/Houston!$B$8</f>
        <v>0</v>
      </c>
      <c r="E178" s="80">
        <f>(Phoenix!$E$17*10^3)/Phoenix!$B$8</f>
        <v>0</v>
      </c>
      <c r="F178" s="80">
        <f>(Atlanta!$E$17*10^3)/Atlanta!$B$8</f>
        <v>0</v>
      </c>
      <c r="G178" s="80">
        <f>(LosAngeles!$E$17*10^3)/LosAngeles!$B$8</f>
        <v>0</v>
      </c>
      <c r="H178" s="80">
        <f>(LasVegas!$E$17*10^3)/LasVegas!$B$8</f>
        <v>0</v>
      </c>
      <c r="I178" s="80">
        <f>(SanFrancisco!$E$17*10^3)/SanFrancisco!$B$8</f>
        <v>0</v>
      </c>
      <c r="J178" s="80">
        <f>(Baltimore!$E$17*10^3)/Baltimore!$B$8</f>
        <v>0</v>
      </c>
      <c r="K178" s="80">
        <f>(Albuquerque!$E$17*10^3)/Albuquerque!$B$8</f>
        <v>0</v>
      </c>
      <c r="L178" s="80">
        <f>(Seattle!$E$17*10^3)/Seattle!$B$8</f>
        <v>0</v>
      </c>
      <c r="M178" s="80">
        <f>(Chicago!$E$17*10^3)/Chicago!$B$8</f>
        <v>0</v>
      </c>
      <c r="N178" s="80">
        <f>(Boulder!$E$17*10^3)/Boulder!$B$8</f>
        <v>0</v>
      </c>
      <c r="O178" s="80">
        <f>(Minneapolis!$E$17*10^3)/Minneapolis!$B$8</f>
        <v>0</v>
      </c>
      <c r="P178" s="80">
        <f>(Helena!$E$17*10^3)/Helena!$B$8</f>
        <v>0</v>
      </c>
      <c r="Q178" s="80">
        <f>(Duluth!$E$17*10^3)/Duluth!$B$8</f>
        <v>0</v>
      </c>
      <c r="R178" s="80">
        <f>(Fairbanks!$E$17*10^3)/Fairbanks!$B$8</f>
        <v>0</v>
      </c>
    </row>
    <row r="179" spans="1:18">
      <c r="A179" s="53"/>
      <c r="B179" s="57" t="s">
        <v>85</v>
      </c>
      <c r="C179" s="80">
        <f>(Miami!$E$18*10^3)/Miami!$B$8</f>
        <v>0</v>
      </c>
      <c r="D179" s="80">
        <f>(Houston!$E$18*10^3)/Houston!$B$8</f>
        <v>0</v>
      </c>
      <c r="E179" s="80">
        <f>(Phoenix!$E$18*10^3)/Phoenix!$B$8</f>
        <v>0</v>
      </c>
      <c r="F179" s="80">
        <f>(Atlanta!$E$18*10^3)/Atlanta!$B$8</f>
        <v>0</v>
      </c>
      <c r="G179" s="80">
        <f>(LosAngeles!$E$18*10^3)/LosAngeles!$B$8</f>
        <v>0</v>
      </c>
      <c r="H179" s="80">
        <f>(LasVegas!$E$18*10^3)/LasVegas!$B$8</f>
        <v>0</v>
      </c>
      <c r="I179" s="80">
        <f>(SanFrancisco!$E$18*10^3)/SanFrancisco!$B$8</f>
        <v>0</v>
      </c>
      <c r="J179" s="80">
        <f>(Baltimore!$E$18*10^3)/Baltimore!$B$8</f>
        <v>0</v>
      </c>
      <c r="K179" s="80">
        <f>(Albuquerque!$E$18*10^3)/Albuquerque!$B$8</f>
        <v>0</v>
      </c>
      <c r="L179" s="80">
        <f>(Seattle!$E$18*10^3)/Seattle!$B$8</f>
        <v>0</v>
      </c>
      <c r="M179" s="80">
        <f>(Chicago!$E$18*10^3)/Chicago!$B$8</f>
        <v>0</v>
      </c>
      <c r="N179" s="80">
        <f>(Boulder!$E$18*10^3)/Boulder!$B$8</f>
        <v>0</v>
      </c>
      <c r="O179" s="80">
        <f>(Minneapolis!$E$18*10^3)/Minneapolis!$B$8</f>
        <v>0</v>
      </c>
      <c r="P179" s="80">
        <f>(Helena!$E$18*10^3)/Helena!$B$8</f>
        <v>0</v>
      </c>
      <c r="Q179" s="80">
        <f>(Duluth!$E$18*10^3)/Duluth!$B$8</f>
        <v>0</v>
      </c>
      <c r="R179" s="80">
        <f>(Fairbanks!$E$18*10^3)/Fairbanks!$B$8</f>
        <v>0</v>
      </c>
    </row>
    <row r="180" spans="1:18">
      <c r="A180" s="53"/>
      <c r="B180" s="57" t="s">
        <v>86</v>
      </c>
      <c r="C180" s="80">
        <f>(Miami!$E$19*10^3)/Miami!$B$8</f>
        <v>0</v>
      </c>
      <c r="D180" s="80">
        <f>(Houston!$E$19*10^3)/Houston!$B$8</f>
        <v>0</v>
      </c>
      <c r="E180" s="80">
        <f>(Phoenix!$E$19*10^3)/Phoenix!$B$8</f>
        <v>0</v>
      </c>
      <c r="F180" s="80">
        <f>(Atlanta!$E$19*10^3)/Atlanta!$B$8</f>
        <v>0</v>
      </c>
      <c r="G180" s="80">
        <f>(LosAngeles!$E$19*10^3)/LosAngeles!$B$8</f>
        <v>0</v>
      </c>
      <c r="H180" s="80">
        <f>(LasVegas!$E$19*10^3)/LasVegas!$B$8</f>
        <v>0</v>
      </c>
      <c r="I180" s="80">
        <f>(SanFrancisco!$E$19*10^3)/SanFrancisco!$B$8</f>
        <v>0</v>
      </c>
      <c r="J180" s="80">
        <f>(Baltimore!$E$19*10^3)/Baltimore!$B$8</f>
        <v>0</v>
      </c>
      <c r="K180" s="80">
        <f>(Albuquerque!$E$19*10^3)/Albuquerque!$B$8</f>
        <v>0</v>
      </c>
      <c r="L180" s="80">
        <f>(Seattle!$E$19*10^3)/Seattle!$B$8</f>
        <v>0</v>
      </c>
      <c r="M180" s="80">
        <f>(Chicago!$E$19*10^3)/Chicago!$B$8</f>
        <v>0</v>
      </c>
      <c r="N180" s="80">
        <f>(Boulder!$E$19*10^3)/Boulder!$B$8</f>
        <v>0</v>
      </c>
      <c r="O180" s="80">
        <f>(Minneapolis!$E$19*10^3)/Minneapolis!$B$8</f>
        <v>0</v>
      </c>
      <c r="P180" s="80">
        <f>(Helena!$E$19*10^3)/Helena!$B$8</f>
        <v>0</v>
      </c>
      <c r="Q180" s="80">
        <f>(Duluth!$E$19*10^3)/Duluth!$B$8</f>
        <v>0</v>
      </c>
      <c r="R180" s="80">
        <f>(Fairbanks!$E$19*10^3)/Fairbanks!$B$8</f>
        <v>0</v>
      </c>
    </row>
    <row r="181" spans="1:18">
      <c r="A181" s="53"/>
      <c r="B181" s="57" t="s">
        <v>87</v>
      </c>
      <c r="C181" s="80">
        <f>(Miami!$E$20*10^3)/Miami!$B$8</f>
        <v>0</v>
      </c>
      <c r="D181" s="80">
        <f>(Houston!$E$20*10^3)/Houston!$B$8</f>
        <v>0</v>
      </c>
      <c r="E181" s="80">
        <f>(Phoenix!$E$20*10^3)/Phoenix!$B$8</f>
        <v>0</v>
      </c>
      <c r="F181" s="80">
        <f>(Atlanta!$E$20*10^3)/Atlanta!$B$8</f>
        <v>0</v>
      </c>
      <c r="G181" s="80">
        <f>(LosAngeles!$E$20*10^3)/LosAngeles!$B$8</f>
        <v>0</v>
      </c>
      <c r="H181" s="80">
        <f>(LasVegas!$E$20*10^3)/LasVegas!$B$8</f>
        <v>0</v>
      </c>
      <c r="I181" s="80">
        <f>(SanFrancisco!$E$20*10^3)/SanFrancisco!$B$8</f>
        <v>0</v>
      </c>
      <c r="J181" s="80">
        <f>(Baltimore!$E$20*10^3)/Baltimore!$B$8</f>
        <v>0</v>
      </c>
      <c r="K181" s="80">
        <f>(Albuquerque!$E$20*10^3)/Albuquerque!$B$8</f>
        <v>0</v>
      </c>
      <c r="L181" s="80">
        <f>(Seattle!$E$20*10^3)/Seattle!$B$8</f>
        <v>0</v>
      </c>
      <c r="M181" s="80">
        <f>(Chicago!$E$20*10^3)/Chicago!$B$8</f>
        <v>0</v>
      </c>
      <c r="N181" s="80">
        <f>(Boulder!$E$20*10^3)/Boulder!$B$8</f>
        <v>0</v>
      </c>
      <c r="O181" s="80">
        <f>(Minneapolis!$E$20*10^3)/Minneapolis!$B$8</f>
        <v>0</v>
      </c>
      <c r="P181" s="80">
        <f>(Helena!$E$20*10^3)/Helena!$B$8</f>
        <v>0</v>
      </c>
      <c r="Q181" s="80">
        <f>(Duluth!$E$20*10^3)/Duluth!$B$8</f>
        <v>0</v>
      </c>
      <c r="R181" s="80">
        <f>(Fairbanks!$E$20*10^3)/Fairbanks!$B$8</f>
        <v>0</v>
      </c>
    </row>
    <row r="182" spans="1:18">
      <c r="A182" s="53"/>
      <c r="B182" s="57" t="s">
        <v>88</v>
      </c>
      <c r="C182" s="80">
        <f>(Miami!$E$21*10^3)/Miami!$B$8</f>
        <v>0</v>
      </c>
      <c r="D182" s="80">
        <f>(Houston!$E$21*10^3)/Houston!$B$8</f>
        <v>0</v>
      </c>
      <c r="E182" s="80">
        <f>(Phoenix!$E$21*10^3)/Phoenix!$B$8</f>
        <v>0</v>
      </c>
      <c r="F182" s="80">
        <f>(Atlanta!$E$21*10^3)/Atlanta!$B$8</f>
        <v>0</v>
      </c>
      <c r="G182" s="80">
        <f>(LosAngeles!$E$21*10^3)/LosAngeles!$B$8</f>
        <v>0</v>
      </c>
      <c r="H182" s="80">
        <f>(LasVegas!$E$21*10^3)/LasVegas!$B$8</f>
        <v>0</v>
      </c>
      <c r="I182" s="80">
        <f>(SanFrancisco!$E$21*10^3)/SanFrancisco!$B$8</f>
        <v>0</v>
      </c>
      <c r="J182" s="80">
        <f>(Baltimore!$E$21*10^3)/Baltimore!$B$8</f>
        <v>0</v>
      </c>
      <c r="K182" s="80">
        <f>(Albuquerque!$E$21*10^3)/Albuquerque!$B$8</f>
        <v>0</v>
      </c>
      <c r="L182" s="80">
        <f>(Seattle!$E$21*10^3)/Seattle!$B$8</f>
        <v>0</v>
      </c>
      <c r="M182" s="80">
        <f>(Chicago!$E$21*10^3)/Chicago!$B$8</f>
        <v>0</v>
      </c>
      <c r="N182" s="80">
        <f>(Boulder!$E$21*10^3)/Boulder!$B$8</f>
        <v>0</v>
      </c>
      <c r="O182" s="80">
        <f>(Minneapolis!$E$21*10^3)/Minneapolis!$B$8</f>
        <v>0</v>
      </c>
      <c r="P182" s="80">
        <f>(Helena!$E$21*10^3)/Helena!$B$8</f>
        <v>0</v>
      </c>
      <c r="Q182" s="80">
        <f>(Duluth!$E$21*10^3)/Duluth!$B$8</f>
        <v>0</v>
      </c>
      <c r="R182" s="80">
        <f>(Fairbanks!$E$21*10^3)/Fairbanks!$B$8</f>
        <v>0</v>
      </c>
    </row>
    <row r="183" spans="1:18">
      <c r="A183" s="53"/>
      <c r="B183" s="57" t="s">
        <v>89</v>
      </c>
      <c r="C183" s="80">
        <f>(Miami!$E$22*10^3)/Miami!$B$8</f>
        <v>0</v>
      </c>
      <c r="D183" s="80">
        <f>(Houston!$E$22*10^3)/Houston!$B$8</f>
        <v>0</v>
      </c>
      <c r="E183" s="80">
        <f>(Phoenix!$E$22*10^3)/Phoenix!$B$8</f>
        <v>0</v>
      </c>
      <c r="F183" s="80">
        <f>(Atlanta!$E$22*10^3)/Atlanta!$B$8</f>
        <v>0</v>
      </c>
      <c r="G183" s="80">
        <f>(LosAngeles!$E$22*10^3)/LosAngeles!$B$8</f>
        <v>0</v>
      </c>
      <c r="H183" s="80">
        <f>(LasVegas!$E$22*10^3)/LasVegas!$B$8</f>
        <v>0</v>
      </c>
      <c r="I183" s="80">
        <f>(SanFrancisco!$E$22*10^3)/SanFrancisco!$B$8</f>
        <v>0</v>
      </c>
      <c r="J183" s="80">
        <f>(Baltimore!$E$22*10^3)/Baltimore!$B$8</f>
        <v>0</v>
      </c>
      <c r="K183" s="80">
        <f>(Albuquerque!$E$22*10^3)/Albuquerque!$B$8</f>
        <v>0</v>
      </c>
      <c r="L183" s="80">
        <f>(Seattle!$E$22*10^3)/Seattle!$B$8</f>
        <v>0</v>
      </c>
      <c r="M183" s="80">
        <f>(Chicago!$E$22*10^3)/Chicago!$B$8</f>
        <v>0</v>
      </c>
      <c r="N183" s="80">
        <f>(Boulder!$E$22*10^3)/Boulder!$B$8</f>
        <v>0</v>
      </c>
      <c r="O183" s="80">
        <f>(Minneapolis!$E$22*10^3)/Minneapolis!$B$8</f>
        <v>0</v>
      </c>
      <c r="P183" s="80">
        <f>(Helena!$E$22*10^3)/Helena!$B$8</f>
        <v>0</v>
      </c>
      <c r="Q183" s="80">
        <f>(Duluth!$E$22*10^3)/Duluth!$B$8</f>
        <v>0</v>
      </c>
      <c r="R183" s="80">
        <f>(Fairbanks!$E$22*10^3)/Fairbanks!$B$8</f>
        <v>0</v>
      </c>
    </row>
    <row r="184" spans="1:18">
      <c r="A184" s="53"/>
      <c r="B184" s="57" t="s">
        <v>68</v>
      </c>
      <c r="C184" s="80">
        <f>(Miami!$E$23*10^3)/Miami!$B$8</f>
        <v>0</v>
      </c>
      <c r="D184" s="80">
        <f>(Houston!$E$23*10^3)/Houston!$B$8</f>
        <v>0</v>
      </c>
      <c r="E184" s="80">
        <f>(Phoenix!$E$23*10^3)/Phoenix!$B$8</f>
        <v>0</v>
      </c>
      <c r="F184" s="80">
        <f>(Atlanta!$E$23*10^3)/Atlanta!$B$8</f>
        <v>0</v>
      </c>
      <c r="G184" s="80">
        <f>(LosAngeles!$E$23*10^3)/LosAngeles!$B$8</f>
        <v>0</v>
      </c>
      <c r="H184" s="80">
        <f>(LasVegas!$E$23*10^3)/LasVegas!$B$8</f>
        <v>0</v>
      </c>
      <c r="I184" s="80">
        <f>(SanFrancisco!$E$23*10^3)/SanFrancisco!$B$8</f>
        <v>0</v>
      </c>
      <c r="J184" s="80">
        <f>(Baltimore!$E$23*10^3)/Baltimore!$B$8</f>
        <v>0</v>
      </c>
      <c r="K184" s="80">
        <f>(Albuquerque!$E$23*10^3)/Albuquerque!$B$8</f>
        <v>0</v>
      </c>
      <c r="L184" s="80">
        <f>(Seattle!$E$23*10^3)/Seattle!$B$8</f>
        <v>0</v>
      </c>
      <c r="M184" s="80">
        <f>(Chicago!$E$23*10^3)/Chicago!$B$8</f>
        <v>0</v>
      </c>
      <c r="N184" s="80">
        <f>(Boulder!$E$23*10^3)/Boulder!$B$8</f>
        <v>0</v>
      </c>
      <c r="O184" s="80">
        <f>(Minneapolis!$E$23*10^3)/Minneapolis!$B$8</f>
        <v>0</v>
      </c>
      <c r="P184" s="80">
        <f>(Helena!$E$23*10^3)/Helena!$B$8</f>
        <v>0</v>
      </c>
      <c r="Q184" s="80">
        <f>(Duluth!$E$23*10^3)/Duluth!$B$8</f>
        <v>0</v>
      </c>
      <c r="R184" s="80">
        <f>(Fairbanks!$E$23*10^3)/Fairbanks!$B$8</f>
        <v>0</v>
      </c>
    </row>
    <row r="185" spans="1:18">
      <c r="A185" s="53"/>
      <c r="B185" s="57" t="s">
        <v>90</v>
      </c>
      <c r="C185" s="80">
        <f>(Miami!$E$24*10^3)/Miami!$B$8</f>
        <v>0</v>
      </c>
      <c r="D185" s="80">
        <f>(Houston!$E$24*10^3)/Houston!$B$8</f>
        <v>0</v>
      </c>
      <c r="E185" s="80">
        <f>(Phoenix!$E$24*10^3)/Phoenix!$B$8</f>
        <v>0</v>
      </c>
      <c r="F185" s="80">
        <f>(Atlanta!$E$24*10^3)/Atlanta!$B$8</f>
        <v>0</v>
      </c>
      <c r="G185" s="80">
        <f>(LosAngeles!$E$24*10^3)/LosAngeles!$B$8</f>
        <v>0</v>
      </c>
      <c r="H185" s="80">
        <f>(LasVegas!$E$24*10^3)/LasVegas!$B$8</f>
        <v>0</v>
      </c>
      <c r="I185" s="80">
        <f>(SanFrancisco!$E$24*10^3)/SanFrancisco!$B$8</f>
        <v>0</v>
      </c>
      <c r="J185" s="80">
        <f>(Baltimore!$E$24*10^3)/Baltimore!$B$8</f>
        <v>0</v>
      </c>
      <c r="K185" s="80">
        <f>(Albuquerque!$E$24*10^3)/Albuquerque!$B$8</f>
        <v>0</v>
      </c>
      <c r="L185" s="80">
        <f>(Seattle!$E$24*10^3)/Seattle!$B$8</f>
        <v>0</v>
      </c>
      <c r="M185" s="80">
        <f>(Chicago!$E$24*10^3)/Chicago!$B$8</f>
        <v>0</v>
      </c>
      <c r="N185" s="80">
        <f>(Boulder!$E$24*10^3)/Boulder!$B$8</f>
        <v>0</v>
      </c>
      <c r="O185" s="80">
        <f>(Minneapolis!$E$24*10^3)/Minneapolis!$B$8</f>
        <v>0</v>
      </c>
      <c r="P185" s="80">
        <f>(Helena!$E$24*10^3)/Helena!$B$8</f>
        <v>0</v>
      </c>
      <c r="Q185" s="80">
        <f>(Duluth!$E$24*10^3)/Duluth!$B$8</f>
        <v>0</v>
      </c>
      <c r="R185" s="80">
        <f>(Fairbanks!$E$24*10^3)/Fairbanks!$B$8</f>
        <v>0</v>
      </c>
    </row>
    <row r="186" spans="1:18">
      <c r="A186" s="53"/>
      <c r="B186" s="57" t="s">
        <v>91</v>
      </c>
      <c r="C186" s="80">
        <f>(Miami!$E$25*10^3)/Miami!$B$8</f>
        <v>0</v>
      </c>
      <c r="D186" s="80">
        <f>(Houston!$E$25*10^3)/Houston!$B$8</f>
        <v>0</v>
      </c>
      <c r="E186" s="80">
        <f>(Phoenix!$E$25*10^3)/Phoenix!$B$8</f>
        <v>0</v>
      </c>
      <c r="F186" s="80">
        <f>(Atlanta!$E$25*10^3)/Atlanta!$B$8</f>
        <v>0</v>
      </c>
      <c r="G186" s="80">
        <f>(LosAngeles!$E$25*10^3)/LosAngeles!$B$8</f>
        <v>0</v>
      </c>
      <c r="H186" s="80">
        <f>(LasVegas!$E$25*10^3)/LasVegas!$B$8</f>
        <v>0</v>
      </c>
      <c r="I186" s="80">
        <f>(SanFrancisco!$E$25*10^3)/SanFrancisco!$B$8</f>
        <v>0</v>
      </c>
      <c r="J186" s="80">
        <f>(Baltimore!$E$25*10^3)/Baltimore!$B$8</f>
        <v>0</v>
      </c>
      <c r="K186" s="80">
        <f>(Albuquerque!$E$25*10^3)/Albuquerque!$B$8</f>
        <v>0</v>
      </c>
      <c r="L186" s="80">
        <f>(Seattle!$E$25*10^3)/Seattle!$B$8</f>
        <v>0</v>
      </c>
      <c r="M186" s="80">
        <f>(Chicago!$E$25*10^3)/Chicago!$B$8</f>
        <v>0</v>
      </c>
      <c r="N186" s="80">
        <f>(Boulder!$E$25*10^3)/Boulder!$B$8</f>
        <v>0</v>
      </c>
      <c r="O186" s="80">
        <f>(Minneapolis!$E$25*10^3)/Minneapolis!$B$8</f>
        <v>0</v>
      </c>
      <c r="P186" s="80">
        <f>(Helena!$E$25*10^3)/Helena!$B$8</f>
        <v>0</v>
      </c>
      <c r="Q186" s="80">
        <f>(Duluth!$E$25*10^3)/Duluth!$B$8</f>
        <v>0</v>
      </c>
      <c r="R186" s="80">
        <f>(Fairbanks!$E$25*10^3)/Fairbanks!$B$8</f>
        <v>0</v>
      </c>
    </row>
    <row r="187" spans="1:18">
      <c r="A187" s="53"/>
      <c r="B187" s="57" t="s">
        <v>92</v>
      </c>
      <c r="C187" s="80">
        <f>(Miami!$E$26*10^3)/Miami!$B$8</f>
        <v>0</v>
      </c>
      <c r="D187" s="80">
        <f>(Houston!$E$26*10^3)/Houston!$B$8</f>
        <v>0</v>
      </c>
      <c r="E187" s="80">
        <f>(Phoenix!$E$26*10^3)/Phoenix!$B$8</f>
        <v>0</v>
      </c>
      <c r="F187" s="80">
        <f>(Atlanta!$E$26*10^3)/Atlanta!$B$8</f>
        <v>0</v>
      </c>
      <c r="G187" s="80">
        <f>(LosAngeles!$E$26*10^3)/LosAngeles!$B$8</f>
        <v>0</v>
      </c>
      <c r="H187" s="80">
        <f>(LasVegas!$E$26*10^3)/LasVegas!$B$8</f>
        <v>0</v>
      </c>
      <c r="I187" s="80">
        <f>(SanFrancisco!$E$26*10^3)/SanFrancisco!$B$8</f>
        <v>0</v>
      </c>
      <c r="J187" s="80">
        <f>(Baltimore!$E$26*10^3)/Baltimore!$B$8</f>
        <v>0</v>
      </c>
      <c r="K187" s="80">
        <f>(Albuquerque!$E$26*10^3)/Albuquerque!$B$8</f>
        <v>0</v>
      </c>
      <c r="L187" s="80">
        <f>(Seattle!$E$26*10^3)/Seattle!$B$8</f>
        <v>0</v>
      </c>
      <c r="M187" s="80">
        <f>(Chicago!$E$26*10^3)/Chicago!$B$8</f>
        <v>0</v>
      </c>
      <c r="N187" s="80">
        <f>(Boulder!$E$26*10^3)/Boulder!$B$8</f>
        <v>0</v>
      </c>
      <c r="O187" s="80">
        <f>(Minneapolis!$E$26*10^3)/Minneapolis!$B$8</f>
        <v>0</v>
      </c>
      <c r="P187" s="80">
        <f>(Helena!$E$26*10^3)/Helena!$B$8</f>
        <v>0</v>
      </c>
      <c r="Q187" s="80">
        <f>(Duluth!$E$26*10^3)/Duluth!$B$8</f>
        <v>0</v>
      </c>
      <c r="R187" s="80">
        <f>(Fairbanks!$E$26*10^3)/Fairbanks!$B$8</f>
        <v>0</v>
      </c>
    </row>
    <row r="188" spans="1:18">
      <c r="A188" s="53"/>
      <c r="B188" s="57" t="s">
        <v>93</v>
      </c>
      <c r="C188" s="80">
        <f>(Miami!$E$28*10^3)/Miami!$B$8</f>
        <v>0</v>
      </c>
      <c r="D188" s="80">
        <f>(Houston!$E$28*10^3)/Houston!$B$8</f>
        <v>0</v>
      </c>
      <c r="E188" s="80">
        <f>(Phoenix!$E$28*10^3)/Phoenix!$B$8</f>
        <v>0</v>
      </c>
      <c r="F188" s="80">
        <f>(Atlanta!$E$28*10^3)/Atlanta!$B$8</f>
        <v>0</v>
      </c>
      <c r="G188" s="80">
        <f>(LosAngeles!$E$28*10^3)/LosAngeles!$B$8</f>
        <v>0</v>
      </c>
      <c r="H188" s="80">
        <f>(LasVegas!$E$28*10^3)/LasVegas!$B$8</f>
        <v>0</v>
      </c>
      <c r="I188" s="80">
        <f>(SanFrancisco!$E$28*10^3)/SanFrancisco!$B$8</f>
        <v>0</v>
      </c>
      <c r="J188" s="80">
        <f>(Baltimore!$E$28*10^3)/Baltimore!$B$8</f>
        <v>0</v>
      </c>
      <c r="K188" s="80">
        <f>(Albuquerque!$E$28*10^3)/Albuquerque!$B$8</f>
        <v>0</v>
      </c>
      <c r="L188" s="80">
        <f>(Seattle!$E$28*10^3)/Seattle!$B$8</f>
        <v>0</v>
      </c>
      <c r="M188" s="80">
        <f>(Chicago!$E$28*10^3)/Chicago!$B$8</f>
        <v>0</v>
      </c>
      <c r="N188" s="80">
        <f>(Boulder!$E$28*10^3)/Boulder!$B$8</f>
        <v>0</v>
      </c>
      <c r="O188" s="80">
        <f>(Minneapolis!$E$28*10^3)/Minneapolis!$B$8</f>
        <v>0</v>
      </c>
      <c r="P188" s="80">
        <f>(Helena!$E$28*10^3)/Helena!$B$8</f>
        <v>0</v>
      </c>
      <c r="Q188" s="80">
        <f>(Duluth!$E$28*10^3)/Duluth!$B$8</f>
        <v>0</v>
      </c>
      <c r="R188" s="80">
        <f>(Fairbanks!$E$28*10^3)/Fairbanks!$B$8</f>
        <v>0</v>
      </c>
    </row>
    <row r="189" spans="1:18">
      <c r="A189" s="53"/>
      <c r="B189" s="56" t="s">
        <v>270</v>
      </c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1:18">
      <c r="A190" s="53"/>
      <c r="B190" s="57" t="s">
        <v>73</v>
      </c>
      <c r="C190" s="80">
        <f>(Miami!$F$13*10^3)/Miami!$B$8</f>
        <v>0</v>
      </c>
      <c r="D190" s="80">
        <f>(Houston!$F$13*10^3)/Houston!$B$8</f>
        <v>0</v>
      </c>
      <c r="E190" s="80">
        <f>(Phoenix!$F$13*10^3)/Phoenix!$B$8</f>
        <v>0</v>
      </c>
      <c r="F190" s="80">
        <f>(Atlanta!$F$13*10^3)/Atlanta!$B$8</f>
        <v>0</v>
      </c>
      <c r="G190" s="80">
        <f>(LosAngeles!$F$13*10^3)/LosAngeles!$B$8</f>
        <v>0</v>
      </c>
      <c r="H190" s="80">
        <f>(LasVegas!$F$13*10^3)/LasVegas!$B$8</f>
        <v>0</v>
      </c>
      <c r="I190" s="80">
        <f>(SanFrancisco!$F$13*10^3)/SanFrancisco!$B$8</f>
        <v>0</v>
      </c>
      <c r="J190" s="80">
        <f>(Baltimore!$F$13*10^3)/Baltimore!$B$8</f>
        <v>0</v>
      </c>
      <c r="K190" s="80">
        <f>(Albuquerque!$F$13*10^3)/Albuquerque!$B$8</f>
        <v>0</v>
      </c>
      <c r="L190" s="80">
        <f>(Seattle!$F$13*10^3)/Seattle!$B$8</f>
        <v>0</v>
      </c>
      <c r="M190" s="80">
        <f>(Chicago!$F$13*10^3)/Chicago!$B$8</f>
        <v>0</v>
      </c>
      <c r="N190" s="80">
        <f>(Boulder!$F$13*10^3)/Boulder!$B$8</f>
        <v>0</v>
      </c>
      <c r="O190" s="80">
        <f>(Minneapolis!$F$13*10^3)/Minneapolis!$B$8</f>
        <v>0</v>
      </c>
      <c r="P190" s="80">
        <f>(Helena!$F$13*10^3)/Helena!$B$8</f>
        <v>0</v>
      </c>
      <c r="Q190" s="80">
        <f>(Duluth!$F$13*10^3)/Duluth!$B$8</f>
        <v>0</v>
      </c>
      <c r="R190" s="80">
        <f>(Fairbanks!$F$13*10^3)/Fairbanks!$B$8</f>
        <v>0</v>
      </c>
    </row>
    <row r="191" spans="1:18">
      <c r="A191" s="53"/>
      <c r="B191" s="57" t="s">
        <v>74</v>
      </c>
      <c r="C191" s="80">
        <f>(Miami!$F$14*10^3)/Miami!$B$8</f>
        <v>0</v>
      </c>
      <c r="D191" s="80">
        <f>(Houston!$F$14*10^3)/Houston!$B$8</f>
        <v>0</v>
      </c>
      <c r="E191" s="80">
        <f>(Phoenix!$F$14*10^3)/Phoenix!$B$8</f>
        <v>0</v>
      </c>
      <c r="F191" s="80">
        <f>(Atlanta!$F$14*10^3)/Atlanta!$B$8</f>
        <v>0</v>
      </c>
      <c r="G191" s="80">
        <f>(LosAngeles!$F$14*10^3)/LosAngeles!$B$8</f>
        <v>0</v>
      </c>
      <c r="H191" s="80">
        <f>(LasVegas!$F$14*10^3)/LasVegas!$B$8</f>
        <v>0</v>
      </c>
      <c r="I191" s="80">
        <f>(SanFrancisco!$F$14*10^3)/SanFrancisco!$B$8</f>
        <v>0</v>
      </c>
      <c r="J191" s="80">
        <f>(Baltimore!$F$14*10^3)/Baltimore!$B$8</f>
        <v>0</v>
      </c>
      <c r="K191" s="80">
        <f>(Albuquerque!$F$14*10^3)/Albuquerque!$B$8</f>
        <v>0</v>
      </c>
      <c r="L191" s="80">
        <f>(Seattle!$F$14*10^3)/Seattle!$B$8</f>
        <v>0</v>
      </c>
      <c r="M191" s="80">
        <f>(Chicago!$F$14*10^3)/Chicago!$B$8</f>
        <v>0</v>
      </c>
      <c r="N191" s="80">
        <f>(Boulder!$F$14*10^3)/Boulder!$B$8</f>
        <v>0</v>
      </c>
      <c r="O191" s="80">
        <f>(Minneapolis!$F$14*10^3)/Minneapolis!$B$8</f>
        <v>0</v>
      </c>
      <c r="P191" s="80">
        <f>(Helena!$F$14*10^3)/Helena!$B$8</f>
        <v>0</v>
      </c>
      <c r="Q191" s="80">
        <f>(Duluth!$F$14*10^3)/Duluth!$B$8</f>
        <v>0</v>
      </c>
      <c r="R191" s="80">
        <f>(Fairbanks!$F$14*10^3)/Fairbanks!$B$8</f>
        <v>0</v>
      </c>
    </row>
    <row r="192" spans="1:18">
      <c r="A192" s="53"/>
      <c r="B192" s="57" t="s">
        <v>82</v>
      </c>
      <c r="C192" s="80">
        <f>(Miami!$F$15*10^3)/Miami!$B$8</f>
        <v>0</v>
      </c>
      <c r="D192" s="80">
        <f>(Houston!$F$15*10^3)/Houston!$B$8</f>
        <v>0</v>
      </c>
      <c r="E192" s="80">
        <f>(Phoenix!$F$15*10^3)/Phoenix!$B$8</f>
        <v>0</v>
      </c>
      <c r="F192" s="80">
        <f>(Atlanta!$F$15*10^3)/Atlanta!$B$8</f>
        <v>0</v>
      </c>
      <c r="G192" s="80">
        <f>(LosAngeles!$F$15*10^3)/LosAngeles!$B$8</f>
        <v>0</v>
      </c>
      <c r="H192" s="80">
        <f>(LasVegas!$F$15*10^3)/LasVegas!$B$8</f>
        <v>0</v>
      </c>
      <c r="I192" s="80">
        <f>(SanFrancisco!$F$15*10^3)/SanFrancisco!$B$8</f>
        <v>0</v>
      </c>
      <c r="J192" s="80">
        <f>(Baltimore!$F$15*10^3)/Baltimore!$B$8</f>
        <v>0</v>
      </c>
      <c r="K192" s="80">
        <f>(Albuquerque!$F$15*10^3)/Albuquerque!$B$8</f>
        <v>0</v>
      </c>
      <c r="L192" s="80">
        <f>(Seattle!$F$15*10^3)/Seattle!$B$8</f>
        <v>0</v>
      </c>
      <c r="M192" s="80">
        <f>(Chicago!$F$15*10^3)/Chicago!$B$8</f>
        <v>0</v>
      </c>
      <c r="N192" s="80">
        <f>(Boulder!$F$15*10^3)/Boulder!$B$8</f>
        <v>0</v>
      </c>
      <c r="O192" s="80">
        <f>(Minneapolis!$F$15*10^3)/Minneapolis!$B$8</f>
        <v>0</v>
      </c>
      <c r="P192" s="80">
        <f>(Helena!$F$15*10^3)/Helena!$B$8</f>
        <v>0</v>
      </c>
      <c r="Q192" s="80">
        <f>(Duluth!$F$15*10^3)/Duluth!$B$8</f>
        <v>0</v>
      </c>
      <c r="R192" s="80">
        <f>(Fairbanks!$F$15*10^3)/Fairbanks!$B$8</f>
        <v>0</v>
      </c>
    </row>
    <row r="193" spans="1:18">
      <c r="A193" s="53"/>
      <c r="B193" s="57" t="s">
        <v>83</v>
      </c>
      <c r="C193" s="80">
        <f>(Miami!$F$16*10^3)/Miami!$B$8</f>
        <v>0</v>
      </c>
      <c r="D193" s="80">
        <f>(Houston!$F$16*10^3)/Houston!$B$8</f>
        <v>0</v>
      </c>
      <c r="E193" s="80">
        <f>(Phoenix!$F$16*10^3)/Phoenix!$B$8</f>
        <v>0</v>
      </c>
      <c r="F193" s="80">
        <f>(Atlanta!$F$16*10^3)/Atlanta!$B$8</f>
        <v>0</v>
      </c>
      <c r="G193" s="80">
        <f>(LosAngeles!$F$16*10^3)/LosAngeles!$B$8</f>
        <v>0</v>
      </c>
      <c r="H193" s="80">
        <f>(LasVegas!$F$16*10^3)/LasVegas!$B$8</f>
        <v>0</v>
      </c>
      <c r="I193" s="80">
        <f>(SanFrancisco!$F$16*10^3)/SanFrancisco!$B$8</f>
        <v>0</v>
      </c>
      <c r="J193" s="80">
        <f>(Baltimore!$F$16*10^3)/Baltimore!$B$8</f>
        <v>0</v>
      </c>
      <c r="K193" s="80">
        <f>(Albuquerque!$F$16*10^3)/Albuquerque!$B$8</f>
        <v>0</v>
      </c>
      <c r="L193" s="80">
        <f>(Seattle!$F$16*10^3)/Seattle!$B$8</f>
        <v>0</v>
      </c>
      <c r="M193" s="80">
        <f>(Chicago!$F$16*10^3)/Chicago!$B$8</f>
        <v>0</v>
      </c>
      <c r="N193" s="80">
        <f>(Boulder!$F$16*10^3)/Boulder!$B$8</f>
        <v>0</v>
      </c>
      <c r="O193" s="80">
        <f>(Minneapolis!$F$16*10^3)/Minneapolis!$B$8</f>
        <v>0</v>
      </c>
      <c r="P193" s="80">
        <f>(Helena!$F$16*10^3)/Helena!$B$8</f>
        <v>0</v>
      </c>
      <c r="Q193" s="80">
        <f>(Duluth!$F$16*10^3)/Duluth!$B$8</f>
        <v>0</v>
      </c>
      <c r="R193" s="80">
        <f>(Fairbanks!$F$16*10^3)/Fairbanks!$B$8</f>
        <v>0</v>
      </c>
    </row>
    <row r="194" spans="1:18">
      <c r="A194" s="53"/>
      <c r="B194" s="57" t="s">
        <v>84</v>
      </c>
      <c r="C194" s="80">
        <f>(Miami!$F$17*10^3)/Miami!$B$8</f>
        <v>0</v>
      </c>
      <c r="D194" s="80">
        <f>(Houston!$F$17*10^3)/Houston!$B$8</f>
        <v>0</v>
      </c>
      <c r="E194" s="80">
        <f>(Phoenix!$F$17*10^3)/Phoenix!$B$8</f>
        <v>0</v>
      </c>
      <c r="F194" s="80">
        <f>(Atlanta!$F$17*10^3)/Atlanta!$B$8</f>
        <v>0</v>
      </c>
      <c r="G194" s="80">
        <f>(LosAngeles!$F$17*10^3)/LosAngeles!$B$8</f>
        <v>0</v>
      </c>
      <c r="H194" s="80">
        <f>(LasVegas!$F$17*10^3)/LasVegas!$B$8</f>
        <v>0</v>
      </c>
      <c r="I194" s="80">
        <f>(SanFrancisco!$F$17*10^3)/SanFrancisco!$B$8</f>
        <v>0</v>
      </c>
      <c r="J194" s="80">
        <f>(Baltimore!$F$17*10^3)/Baltimore!$B$8</f>
        <v>0</v>
      </c>
      <c r="K194" s="80">
        <f>(Albuquerque!$F$17*10^3)/Albuquerque!$B$8</f>
        <v>0</v>
      </c>
      <c r="L194" s="80">
        <f>(Seattle!$F$17*10^3)/Seattle!$B$8</f>
        <v>0</v>
      </c>
      <c r="M194" s="80">
        <f>(Chicago!$F$17*10^3)/Chicago!$B$8</f>
        <v>0</v>
      </c>
      <c r="N194" s="80">
        <f>(Boulder!$F$17*10^3)/Boulder!$B$8</f>
        <v>0</v>
      </c>
      <c r="O194" s="80">
        <f>(Minneapolis!$F$17*10^3)/Minneapolis!$B$8</f>
        <v>0</v>
      </c>
      <c r="P194" s="80">
        <f>(Helena!$F$17*10^3)/Helena!$B$8</f>
        <v>0</v>
      </c>
      <c r="Q194" s="80">
        <f>(Duluth!$F$17*10^3)/Duluth!$B$8</f>
        <v>0</v>
      </c>
      <c r="R194" s="80">
        <f>(Fairbanks!$F$17*10^3)/Fairbanks!$B$8</f>
        <v>0</v>
      </c>
    </row>
    <row r="195" spans="1:18">
      <c r="A195" s="53"/>
      <c r="B195" s="57" t="s">
        <v>85</v>
      </c>
      <c r="C195" s="80">
        <f>(Miami!$F$18*10^3)/Miami!$B$8</f>
        <v>0</v>
      </c>
      <c r="D195" s="80">
        <f>(Houston!$F$18*10^3)/Houston!$B$8</f>
        <v>0</v>
      </c>
      <c r="E195" s="80">
        <f>(Phoenix!$F$18*10^3)/Phoenix!$B$8</f>
        <v>0</v>
      </c>
      <c r="F195" s="80">
        <f>(Atlanta!$F$18*10^3)/Atlanta!$B$8</f>
        <v>0</v>
      </c>
      <c r="G195" s="80">
        <f>(LosAngeles!$F$18*10^3)/LosAngeles!$B$8</f>
        <v>0</v>
      </c>
      <c r="H195" s="80">
        <f>(LasVegas!$F$18*10^3)/LasVegas!$B$8</f>
        <v>0</v>
      </c>
      <c r="I195" s="80">
        <f>(SanFrancisco!$F$18*10^3)/SanFrancisco!$B$8</f>
        <v>0</v>
      </c>
      <c r="J195" s="80">
        <f>(Baltimore!$F$18*10^3)/Baltimore!$B$8</f>
        <v>0</v>
      </c>
      <c r="K195" s="80">
        <f>(Albuquerque!$F$18*10^3)/Albuquerque!$B$8</f>
        <v>0</v>
      </c>
      <c r="L195" s="80">
        <f>(Seattle!$F$18*10^3)/Seattle!$B$8</f>
        <v>0</v>
      </c>
      <c r="M195" s="80">
        <f>(Chicago!$F$18*10^3)/Chicago!$B$8</f>
        <v>0</v>
      </c>
      <c r="N195" s="80">
        <f>(Boulder!$F$18*10^3)/Boulder!$B$8</f>
        <v>0</v>
      </c>
      <c r="O195" s="80">
        <f>(Minneapolis!$F$18*10^3)/Minneapolis!$B$8</f>
        <v>0</v>
      </c>
      <c r="P195" s="80">
        <f>(Helena!$F$18*10^3)/Helena!$B$8</f>
        <v>0</v>
      </c>
      <c r="Q195" s="80">
        <f>(Duluth!$F$18*10^3)/Duluth!$B$8</f>
        <v>0</v>
      </c>
      <c r="R195" s="80">
        <f>(Fairbanks!$F$18*10^3)/Fairbanks!$B$8</f>
        <v>0</v>
      </c>
    </row>
    <row r="196" spans="1:18">
      <c r="A196" s="53"/>
      <c r="B196" s="57" t="s">
        <v>86</v>
      </c>
      <c r="C196" s="80">
        <f>(Miami!$F$19*10^3)/Miami!$B$8</f>
        <v>0</v>
      </c>
      <c r="D196" s="80">
        <f>(Houston!$F$19*10^3)/Houston!$B$8</f>
        <v>0</v>
      </c>
      <c r="E196" s="80">
        <f>(Phoenix!$F$19*10^3)/Phoenix!$B$8</f>
        <v>0</v>
      </c>
      <c r="F196" s="80">
        <f>(Atlanta!$F$19*10^3)/Atlanta!$B$8</f>
        <v>0</v>
      </c>
      <c r="G196" s="80">
        <f>(LosAngeles!$F$19*10^3)/LosAngeles!$B$8</f>
        <v>0</v>
      </c>
      <c r="H196" s="80">
        <f>(LasVegas!$F$19*10^3)/LasVegas!$B$8</f>
        <v>0</v>
      </c>
      <c r="I196" s="80">
        <f>(SanFrancisco!$F$19*10^3)/SanFrancisco!$B$8</f>
        <v>0</v>
      </c>
      <c r="J196" s="80">
        <f>(Baltimore!$F$19*10^3)/Baltimore!$B$8</f>
        <v>0</v>
      </c>
      <c r="K196" s="80">
        <f>(Albuquerque!$F$19*10^3)/Albuquerque!$B$8</f>
        <v>0</v>
      </c>
      <c r="L196" s="80">
        <f>(Seattle!$F$19*10^3)/Seattle!$B$8</f>
        <v>0</v>
      </c>
      <c r="M196" s="80">
        <f>(Chicago!$F$19*10^3)/Chicago!$B$8</f>
        <v>0</v>
      </c>
      <c r="N196" s="80">
        <f>(Boulder!$F$19*10^3)/Boulder!$B$8</f>
        <v>0</v>
      </c>
      <c r="O196" s="80">
        <f>(Minneapolis!$F$19*10^3)/Minneapolis!$B$8</f>
        <v>0</v>
      </c>
      <c r="P196" s="80">
        <f>(Helena!$F$19*10^3)/Helena!$B$8</f>
        <v>0</v>
      </c>
      <c r="Q196" s="80">
        <f>(Duluth!$F$19*10^3)/Duluth!$B$8</f>
        <v>0</v>
      </c>
      <c r="R196" s="80">
        <f>(Fairbanks!$F$19*10^3)/Fairbanks!$B$8</f>
        <v>0</v>
      </c>
    </row>
    <row r="197" spans="1:18">
      <c r="A197" s="53"/>
      <c r="B197" s="57" t="s">
        <v>87</v>
      </c>
      <c r="C197" s="80">
        <f>(Miami!$F$20*10^3)/Miami!$B$8</f>
        <v>0</v>
      </c>
      <c r="D197" s="80">
        <f>(Houston!$F$20*10^3)/Houston!$B$8</f>
        <v>0</v>
      </c>
      <c r="E197" s="80">
        <f>(Phoenix!$F$20*10^3)/Phoenix!$B$8</f>
        <v>0</v>
      </c>
      <c r="F197" s="80">
        <f>(Atlanta!$F$20*10^3)/Atlanta!$B$8</f>
        <v>0</v>
      </c>
      <c r="G197" s="80">
        <f>(LosAngeles!$F$20*10^3)/LosAngeles!$B$8</f>
        <v>0</v>
      </c>
      <c r="H197" s="80">
        <f>(LasVegas!$F$20*10^3)/LasVegas!$B$8</f>
        <v>0</v>
      </c>
      <c r="I197" s="80">
        <f>(SanFrancisco!$F$20*10^3)/SanFrancisco!$B$8</f>
        <v>0</v>
      </c>
      <c r="J197" s="80">
        <f>(Baltimore!$F$20*10^3)/Baltimore!$B$8</f>
        <v>0</v>
      </c>
      <c r="K197" s="80">
        <f>(Albuquerque!$F$20*10^3)/Albuquerque!$B$8</f>
        <v>0</v>
      </c>
      <c r="L197" s="80">
        <f>(Seattle!$F$20*10^3)/Seattle!$B$8</f>
        <v>0</v>
      </c>
      <c r="M197" s="80">
        <f>(Chicago!$F$20*10^3)/Chicago!$B$8</f>
        <v>0</v>
      </c>
      <c r="N197" s="80">
        <f>(Boulder!$F$20*10^3)/Boulder!$B$8</f>
        <v>0</v>
      </c>
      <c r="O197" s="80">
        <f>(Minneapolis!$F$20*10^3)/Minneapolis!$B$8</f>
        <v>0</v>
      </c>
      <c r="P197" s="80">
        <f>(Helena!$F$20*10^3)/Helena!$B$8</f>
        <v>0</v>
      </c>
      <c r="Q197" s="80">
        <f>(Duluth!$F$20*10^3)/Duluth!$B$8</f>
        <v>0</v>
      </c>
      <c r="R197" s="80">
        <f>(Fairbanks!$F$20*10^3)/Fairbanks!$B$8</f>
        <v>0</v>
      </c>
    </row>
    <row r="198" spans="1:18">
      <c r="A198" s="53"/>
      <c r="B198" s="57" t="s">
        <v>88</v>
      </c>
      <c r="C198" s="80">
        <f>(Miami!$F$21*10^3)/Miami!$B$8</f>
        <v>0</v>
      </c>
      <c r="D198" s="80">
        <f>(Houston!$F$21*10^3)/Houston!$B$8</f>
        <v>0</v>
      </c>
      <c r="E198" s="80">
        <f>(Phoenix!$F$21*10^3)/Phoenix!$B$8</f>
        <v>0</v>
      </c>
      <c r="F198" s="80">
        <f>(Atlanta!$F$21*10^3)/Atlanta!$B$8</f>
        <v>0</v>
      </c>
      <c r="G198" s="80">
        <f>(LosAngeles!$F$21*10^3)/LosAngeles!$B$8</f>
        <v>0</v>
      </c>
      <c r="H198" s="80">
        <f>(LasVegas!$F$21*10^3)/LasVegas!$B$8</f>
        <v>0</v>
      </c>
      <c r="I198" s="80">
        <f>(SanFrancisco!$F$21*10^3)/SanFrancisco!$B$8</f>
        <v>0</v>
      </c>
      <c r="J198" s="80">
        <f>(Baltimore!$F$21*10^3)/Baltimore!$B$8</f>
        <v>0</v>
      </c>
      <c r="K198" s="80">
        <f>(Albuquerque!$F$21*10^3)/Albuquerque!$B$8</f>
        <v>0</v>
      </c>
      <c r="L198" s="80">
        <f>(Seattle!$F$21*10^3)/Seattle!$B$8</f>
        <v>0</v>
      </c>
      <c r="M198" s="80">
        <f>(Chicago!$F$21*10^3)/Chicago!$B$8</f>
        <v>0</v>
      </c>
      <c r="N198" s="80">
        <f>(Boulder!$F$21*10^3)/Boulder!$B$8</f>
        <v>0</v>
      </c>
      <c r="O198" s="80">
        <f>(Minneapolis!$F$21*10^3)/Minneapolis!$B$8</f>
        <v>0</v>
      </c>
      <c r="P198" s="80">
        <f>(Helena!$F$21*10^3)/Helena!$B$8</f>
        <v>0</v>
      </c>
      <c r="Q198" s="80">
        <f>(Duluth!$F$21*10^3)/Duluth!$B$8</f>
        <v>0</v>
      </c>
      <c r="R198" s="80">
        <f>(Fairbanks!$F$21*10^3)/Fairbanks!$B$8</f>
        <v>0</v>
      </c>
    </row>
    <row r="199" spans="1:18">
      <c r="A199" s="53"/>
      <c r="B199" s="57" t="s">
        <v>89</v>
      </c>
      <c r="C199" s="80">
        <f>(Miami!$F$22*10^3)/Miami!$B$8</f>
        <v>0</v>
      </c>
      <c r="D199" s="80">
        <f>(Houston!$F$22*10^3)/Houston!$B$8</f>
        <v>0</v>
      </c>
      <c r="E199" s="80">
        <f>(Phoenix!$F$22*10^3)/Phoenix!$B$8</f>
        <v>0</v>
      </c>
      <c r="F199" s="80">
        <f>(Atlanta!$F$22*10^3)/Atlanta!$B$8</f>
        <v>0</v>
      </c>
      <c r="G199" s="80">
        <f>(LosAngeles!$F$22*10^3)/LosAngeles!$B$8</f>
        <v>0</v>
      </c>
      <c r="H199" s="80">
        <f>(LasVegas!$F$22*10^3)/LasVegas!$B$8</f>
        <v>0</v>
      </c>
      <c r="I199" s="80">
        <f>(SanFrancisco!$F$22*10^3)/SanFrancisco!$B$8</f>
        <v>0</v>
      </c>
      <c r="J199" s="80">
        <f>(Baltimore!$F$22*10^3)/Baltimore!$B$8</f>
        <v>0</v>
      </c>
      <c r="K199" s="80">
        <f>(Albuquerque!$F$22*10^3)/Albuquerque!$B$8</f>
        <v>0</v>
      </c>
      <c r="L199" s="80">
        <f>(Seattle!$F$22*10^3)/Seattle!$B$8</f>
        <v>0</v>
      </c>
      <c r="M199" s="80">
        <f>(Chicago!$F$22*10^3)/Chicago!$B$8</f>
        <v>0</v>
      </c>
      <c r="N199" s="80">
        <f>(Boulder!$F$22*10^3)/Boulder!$B$8</f>
        <v>0</v>
      </c>
      <c r="O199" s="80">
        <f>(Minneapolis!$F$22*10^3)/Minneapolis!$B$8</f>
        <v>0</v>
      </c>
      <c r="P199" s="80">
        <f>(Helena!$F$22*10^3)/Helena!$B$8</f>
        <v>0</v>
      </c>
      <c r="Q199" s="80">
        <f>(Duluth!$F$22*10^3)/Duluth!$B$8</f>
        <v>0</v>
      </c>
      <c r="R199" s="80">
        <f>(Fairbanks!$F$22*10^3)/Fairbanks!$B$8</f>
        <v>0</v>
      </c>
    </row>
    <row r="200" spans="1:18">
      <c r="A200" s="53"/>
      <c r="B200" s="57" t="s">
        <v>68</v>
      </c>
      <c r="C200" s="80">
        <f>(Miami!$F$23*10^3)/Miami!$B$8</f>
        <v>0</v>
      </c>
      <c r="D200" s="80">
        <f>(Houston!$F$23*10^3)/Houston!$B$8</f>
        <v>0</v>
      </c>
      <c r="E200" s="80">
        <f>(Phoenix!$F$23*10^3)/Phoenix!$B$8</f>
        <v>0</v>
      </c>
      <c r="F200" s="80">
        <f>(Atlanta!$F$23*10^3)/Atlanta!$B$8</f>
        <v>0</v>
      </c>
      <c r="G200" s="80">
        <f>(LosAngeles!$F$23*10^3)/LosAngeles!$B$8</f>
        <v>0</v>
      </c>
      <c r="H200" s="80">
        <f>(LasVegas!$F$23*10^3)/LasVegas!$B$8</f>
        <v>0</v>
      </c>
      <c r="I200" s="80">
        <f>(SanFrancisco!$F$23*10^3)/SanFrancisco!$B$8</f>
        <v>0</v>
      </c>
      <c r="J200" s="80">
        <f>(Baltimore!$F$23*10^3)/Baltimore!$B$8</f>
        <v>0</v>
      </c>
      <c r="K200" s="80">
        <f>(Albuquerque!$F$23*10^3)/Albuquerque!$B$8</f>
        <v>0</v>
      </c>
      <c r="L200" s="80">
        <f>(Seattle!$F$23*10^3)/Seattle!$B$8</f>
        <v>0</v>
      </c>
      <c r="M200" s="80">
        <f>(Chicago!$F$23*10^3)/Chicago!$B$8</f>
        <v>0</v>
      </c>
      <c r="N200" s="80">
        <f>(Boulder!$F$23*10^3)/Boulder!$B$8</f>
        <v>0</v>
      </c>
      <c r="O200" s="80">
        <f>(Minneapolis!$F$23*10^3)/Minneapolis!$B$8</f>
        <v>0</v>
      </c>
      <c r="P200" s="80">
        <f>(Helena!$F$23*10^3)/Helena!$B$8</f>
        <v>0</v>
      </c>
      <c r="Q200" s="80">
        <f>(Duluth!$F$23*10^3)/Duluth!$B$8</f>
        <v>0</v>
      </c>
      <c r="R200" s="80">
        <f>(Fairbanks!$F$23*10^3)/Fairbanks!$B$8</f>
        <v>0</v>
      </c>
    </row>
    <row r="201" spans="1:18">
      <c r="A201" s="53"/>
      <c r="B201" s="57" t="s">
        <v>90</v>
      </c>
      <c r="C201" s="80">
        <f>(Miami!$F$24*10^3)/Miami!$B$8</f>
        <v>0</v>
      </c>
      <c r="D201" s="80">
        <f>(Houston!$F$24*10^3)/Houston!$B$8</f>
        <v>0</v>
      </c>
      <c r="E201" s="80">
        <f>(Phoenix!$F$24*10^3)/Phoenix!$B$8</f>
        <v>0</v>
      </c>
      <c r="F201" s="80">
        <f>(Atlanta!$F$24*10^3)/Atlanta!$B$8</f>
        <v>0</v>
      </c>
      <c r="G201" s="80">
        <f>(LosAngeles!$F$24*10^3)/LosAngeles!$B$8</f>
        <v>0</v>
      </c>
      <c r="H201" s="80">
        <f>(LasVegas!$F$24*10^3)/LasVegas!$B$8</f>
        <v>0</v>
      </c>
      <c r="I201" s="80">
        <f>(SanFrancisco!$F$24*10^3)/SanFrancisco!$B$8</f>
        <v>0</v>
      </c>
      <c r="J201" s="80">
        <f>(Baltimore!$F$24*10^3)/Baltimore!$B$8</f>
        <v>0</v>
      </c>
      <c r="K201" s="80">
        <f>(Albuquerque!$F$24*10^3)/Albuquerque!$B$8</f>
        <v>0</v>
      </c>
      <c r="L201" s="80">
        <f>(Seattle!$F$24*10^3)/Seattle!$B$8</f>
        <v>0</v>
      </c>
      <c r="M201" s="80">
        <f>(Chicago!$F$24*10^3)/Chicago!$B$8</f>
        <v>0</v>
      </c>
      <c r="N201" s="80">
        <f>(Boulder!$F$24*10^3)/Boulder!$B$8</f>
        <v>0</v>
      </c>
      <c r="O201" s="80">
        <f>(Minneapolis!$F$24*10^3)/Minneapolis!$B$8</f>
        <v>0</v>
      </c>
      <c r="P201" s="80">
        <f>(Helena!$F$24*10^3)/Helena!$B$8</f>
        <v>0</v>
      </c>
      <c r="Q201" s="80">
        <f>(Duluth!$F$24*10^3)/Duluth!$B$8</f>
        <v>0</v>
      </c>
      <c r="R201" s="80">
        <f>(Fairbanks!$F$24*10^3)/Fairbanks!$B$8</f>
        <v>0</v>
      </c>
    </row>
    <row r="202" spans="1:18">
      <c r="A202" s="53"/>
      <c r="B202" s="57" t="s">
        <v>91</v>
      </c>
      <c r="C202" s="80">
        <f>(Miami!$F$25*10^3)/Miami!$B$8</f>
        <v>0</v>
      </c>
      <c r="D202" s="80">
        <f>(Houston!$F$25*10^3)/Houston!$B$8</f>
        <v>0</v>
      </c>
      <c r="E202" s="80">
        <f>(Phoenix!$F$25*10^3)/Phoenix!$B$8</f>
        <v>0</v>
      </c>
      <c r="F202" s="80">
        <f>(Atlanta!$F$25*10^3)/Atlanta!$B$8</f>
        <v>0</v>
      </c>
      <c r="G202" s="80">
        <f>(LosAngeles!$F$25*10^3)/LosAngeles!$B$8</f>
        <v>0</v>
      </c>
      <c r="H202" s="80">
        <f>(LasVegas!$F$25*10^3)/LasVegas!$B$8</f>
        <v>0</v>
      </c>
      <c r="I202" s="80">
        <f>(SanFrancisco!$F$25*10^3)/SanFrancisco!$B$8</f>
        <v>0</v>
      </c>
      <c r="J202" s="80">
        <f>(Baltimore!$F$25*10^3)/Baltimore!$B$8</f>
        <v>0</v>
      </c>
      <c r="K202" s="80">
        <f>(Albuquerque!$F$25*10^3)/Albuquerque!$B$8</f>
        <v>0</v>
      </c>
      <c r="L202" s="80">
        <f>(Seattle!$F$25*10^3)/Seattle!$B$8</f>
        <v>0</v>
      </c>
      <c r="M202" s="80">
        <f>(Chicago!$F$25*10^3)/Chicago!$B$8</f>
        <v>0</v>
      </c>
      <c r="N202" s="80">
        <f>(Boulder!$F$25*10^3)/Boulder!$B$8</f>
        <v>0</v>
      </c>
      <c r="O202" s="80">
        <f>(Minneapolis!$F$25*10^3)/Minneapolis!$B$8</f>
        <v>0</v>
      </c>
      <c r="P202" s="80">
        <f>(Helena!$F$25*10^3)/Helena!$B$8</f>
        <v>0</v>
      </c>
      <c r="Q202" s="80">
        <f>(Duluth!$F$25*10^3)/Duluth!$B$8</f>
        <v>0</v>
      </c>
      <c r="R202" s="80">
        <f>(Fairbanks!$F$25*10^3)/Fairbanks!$B$8</f>
        <v>0</v>
      </c>
    </row>
    <row r="203" spans="1:18">
      <c r="A203" s="53"/>
      <c r="B203" s="57" t="s">
        <v>92</v>
      </c>
      <c r="C203" s="80">
        <f>(Miami!$F$26*10^3)/Miami!$B$8</f>
        <v>0</v>
      </c>
      <c r="D203" s="80">
        <f>(Houston!$F$26*10^3)/Houston!$B$8</f>
        <v>0</v>
      </c>
      <c r="E203" s="80">
        <f>(Phoenix!$F$26*10^3)/Phoenix!$B$8</f>
        <v>0</v>
      </c>
      <c r="F203" s="80">
        <f>(Atlanta!$F$26*10^3)/Atlanta!$B$8</f>
        <v>0</v>
      </c>
      <c r="G203" s="80">
        <f>(LosAngeles!$F$26*10^3)/LosAngeles!$B$8</f>
        <v>0</v>
      </c>
      <c r="H203" s="80">
        <f>(LasVegas!$F$26*10^3)/LasVegas!$B$8</f>
        <v>0</v>
      </c>
      <c r="I203" s="80">
        <f>(SanFrancisco!$F$26*10^3)/SanFrancisco!$B$8</f>
        <v>0</v>
      </c>
      <c r="J203" s="80">
        <f>(Baltimore!$F$26*10^3)/Baltimore!$B$8</f>
        <v>0</v>
      </c>
      <c r="K203" s="80">
        <f>(Albuquerque!$F$26*10^3)/Albuquerque!$B$8</f>
        <v>0</v>
      </c>
      <c r="L203" s="80">
        <f>(Seattle!$F$26*10^3)/Seattle!$B$8</f>
        <v>0</v>
      </c>
      <c r="M203" s="80">
        <f>(Chicago!$F$26*10^3)/Chicago!$B$8</f>
        <v>0</v>
      </c>
      <c r="N203" s="80">
        <f>(Boulder!$F$26*10^3)/Boulder!$B$8</f>
        <v>0</v>
      </c>
      <c r="O203" s="80">
        <f>(Minneapolis!$F$26*10^3)/Minneapolis!$B$8</f>
        <v>0</v>
      </c>
      <c r="P203" s="80">
        <f>(Helena!$F$26*10^3)/Helena!$B$8</f>
        <v>0</v>
      </c>
      <c r="Q203" s="80">
        <f>(Duluth!$F$26*10^3)/Duluth!$B$8</f>
        <v>0</v>
      </c>
      <c r="R203" s="80">
        <f>(Fairbanks!$F$26*10^3)/Fairbanks!$B$8</f>
        <v>0</v>
      </c>
    </row>
    <row r="204" spans="1:18">
      <c r="A204" s="53"/>
      <c r="B204" s="57" t="s">
        <v>93</v>
      </c>
      <c r="C204" s="80">
        <f>(Miami!$F$28*10^3)/Miami!$B$8</f>
        <v>0</v>
      </c>
      <c r="D204" s="80">
        <f>(Houston!$F$28*10^3)/Houston!$B$8</f>
        <v>0</v>
      </c>
      <c r="E204" s="80">
        <f>(Phoenix!$F$28*10^3)/Phoenix!$B$8</f>
        <v>0</v>
      </c>
      <c r="F204" s="80">
        <f>(Atlanta!$F$28*10^3)/Atlanta!$B$8</f>
        <v>0</v>
      </c>
      <c r="G204" s="80">
        <f>(LosAngeles!$F$28*10^3)/LosAngeles!$B$8</f>
        <v>0</v>
      </c>
      <c r="H204" s="80">
        <f>(LasVegas!$F$28*10^3)/LasVegas!$B$8</f>
        <v>0</v>
      </c>
      <c r="I204" s="80">
        <f>(SanFrancisco!$F$28*10^3)/SanFrancisco!$B$8</f>
        <v>0</v>
      </c>
      <c r="J204" s="80">
        <f>(Baltimore!$F$28*10^3)/Baltimore!$B$8</f>
        <v>0</v>
      </c>
      <c r="K204" s="80">
        <f>(Albuquerque!$F$28*10^3)/Albuquerque!$B$8</f>
        <v>0</v>
      </c>
      <c r="L204" s="80">
        <f>(Seattle!$F$28*10^3)/Seattle!$B$8</f>
        <v>0</v>
      </c>
      <c r="M204" s="80">
        <f>(Chicago!$F$28*10^3)/Chicago!$B$8</f>
        <v>0</v>
      </c>
      <c r="N204" s="80">
        <f>(Boulder!$F$28*10^3)/Boulder!$B$8</f>
        <v>0</v>
      </c>
      <c r="O204" s="80">
        <f>(Minneapolis!$F$28*10^3)/Minneapolis!$B$8</f>
        <v>0</v>
      </c>
      <c r="P204" s="80">
        <f>(Helena!$F$28*10^3)/Helena!$B$8</f>
        <v>0</v>
      </c>
      <c r="Q204" s="80">
        <f>(Duluth!$F$28*10^3)/Duluth!$B$8</f>
        <v>0</v>
      </c>
      <c r="R204" s="80">
        <f>(Fairbanks!$F$28*10^3)/Fairbanks!$B$8</f>
        <v>0</v>
      </c>
    </row>
    <row r="205" spans="1:18">
      <c r="A205" s="53"/>
      <c r="B205" s="56" t="s">
        <v>271</v>
      </c>
      <c r="C205" s="80">
        <f>(Miami!$B$2*10^3)/Miami!$B$8</f>
        <v>527.44737459895134</v>
      </c>
      <c r="D205" s="80">
        <f>(Houston!$B$2*10^3)/Houston!$B$8</f>
        <v>543.35237499021832</v>
      </c>
      <c r="E205" s="80">
        <f>(Phoenix!$B$2*10^3)/Phoenix!$B$8</f>
        <v>554.17090539165815</v>
      </c>
      <c r="F205" s="80">
        <f>(Atlanta!$B$2*10^3)/Atlanta!$B$8</f>
        <v>519.52421942248998</v>
      </c>
      <c r="G205" s="80">
        <f>(LosAngeles!$B$2*10^3)/LosAngeles!$B$8</f>
        <v>414.11691055638153</v>
      </c>
      <c r="H205" s="80">
        <f>(LasVegas!$B$2*10^3)/LasVegas!$B$8</f>
        <v>504.0300492996322</v>
      </c>
      <c r="I205" s="80">
        <f>(SanFrancisco!$B$2*10^3)/SanFrancisco!$B$8</f>
        <v>435.91047812817902</v>
      </c>
      <c r="J205" s="80">
        <f>(Baltimore!$B$2*10^3)/Baltimore!$B$8</f>
        <v>601.92503325768837</v>
      </c>
      <c r="K205" s="80">
        <f>(Albuquerque!$B$2*10^3)/Albuquerque!$B$8</f>
        <v>529.87322951717658</v>
      </c>
      <c r="L205" s="80">
        <f>(Seattle!$B$2*10^3)/Seattle!$B$8</f>
        <v>536.70083731121372</v>
      </c>
      <c r="M205" s="80">
        <f>(Chicago!$B$2*10^3)/Chicago!$B$8</f>
        <v>689.56882385163158</v>
      </c>
      <c r="N205" s="80">
        <f>(Boulder!$B$2*10^3)/Boulder!$B$8</f>
        <v>590.65654589560995</v>
      </c>
      <c r="O205" s="80">
        <f>(Minneapolis!$B$2*10^3)/Minneapolis!$B$8</f>
        <v>791.59167383989359</v>
      </c>
      <c r="P205" s="80">
        <f>(Helena!$B$2*10^3)/Helena!$B$8</f>
        <v>703.0479693246732</v>
      </c>
      <c r="Q205" s="80">
        <f>(Duluth!$B$2*10^3)/Duluth!$B$8</f>
        <v>872.77956021597925</v>
      </c>
      <c r="R205" s="80">
        <f>(Fairbanks!$B$2*10^3)/Fairbanks!$B$8</f>
        <v>1253.4627122623053</v>
      </c>
    </row>
    <row r="206" spans="1:18">
      <c r="A206" s="56" t="s">
        <v>273</v>
      </c>
      <c r="B206" s="50"/>
    </row>
    <row r="207" spans="1:18">
      <c r="A207" s="53"/>
      <c r="B207" s="56" t="s">
        <v>283</v>
      </c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</row>
    <row r="208" spans="1:18">
      <c r="A208" s="53"/>
      <c r="B208" s="57" t="s">
        <v>284</v>
      </c>
      <c r="C208" s="67">
        <f>10^(-3)*Miami!$C135</f>
        <v>16.520990000000001</v>
      </c>
      <c r="D208" s="67">
        <f>10^(-3)*Houston!$C135</f>
        <v>14.168105000000001</v>
      </c>
      <c r="E208" s="67">
        <f>10^(-3)*Phoenix!$C135</f>
        <v>13.428430000000001</v>
      </c>
      <c r="F208" s="67">
        <f>10^(-3)*Atlanta!$C135</f>
        <v>11.487057</v>
      </c>
      <c r="G208" s="67">
        <f>10^(-3)*LosAngeles!$C135</f>
        <v>12.841462</v>
      </c>
      <c r="H208" s="67">
        <f>10^(-3)*LasVegas!$C135</f>
        <v>12.983102000000001</v>
      </c>
      <c r="I208" s="67">
        <f>10^(-3)*SanFrancisco!$C135</f>
        <v>12.038437</v>
      </c>
      <c r="J208" s="67">
        <f>10^(-3)*Baltimore!$C135</f>
        <v>12.437725</v>
      </c>
      <c r="K208" s="67">
        <f>10^(-3)*Albuquerque!$C135</f>
        <v>11.436997</v>
      </c>
      <c r="L208" s="67">
        <f>10^(-3)*Seattle!$C135</f>
        <v>12.021079</v>
      </c>
      <c r="M208" s="67">
        <f>10^(-3)*Chicago!$C135</f>
        <v>12.624969999999999</v>
      </c>
      <c r="N208" s="67">
        <f>10^(-3)*Boulder!$C135</f>
        <v>12.69645</v>
      </c>
      <c r="O208" s="67">
        <f>10^(-3)*Minneapolis!$C135</f>
        <v>12.700282</v>
      </c>
      <c r="P208" s="67">
        <f>10^(-3)*Helena!$C135</f>
        <v>12.754002</v>
      </c>
      <c r="Q208" s="67">
        <f>10^(-3)*Duluth!$C135</f>
        <v>12.586143</v>
      </c>
      <c r="R208" s="67">
        <f>10^(-3)*Fairbanks!$C135</f>
        <v>13.054324000000001</v>
      </c>
    </row>
    <row r="209" spans="1:18">
      <c r="A209" s="53"/>
      <c r="B209" s="57" t="s">
        <v>285</v>
      </c>
      <c r="C209" s="67">
        <f>10^(-3)*Miami!$C136</f>
        <v>16.991267000000001</v>
      </c>
      <c r="D209" s="67">
        <f>10^(-3)*Houston!$C136</f>
        <v>14.565443999999999</v>
      </c>
      <c r="E209" s="67">
        <f>10^(-3)*Phoenix!$C136</f>
        <v>14.168094999999999</v>
      </c>
      <c r="F209" s="67">
        <f>10^(-3)*Atlanta!$C136</f>
        <v>11.325628</v>
      </c>
      <c r="G209" s="67">
        <f>10^(-3)*LosAngeles!$C136</f>
        <v>12.498688</v>
      </c>
      <c r="H209" s="67">
        <f>10^(-3)*LasVegas!$C136</f>
        <v>12.260280000000002</v>
      </c>
      <c r="I209" s="67">
        <f>10^(-3)*SanFrancisco!$C136</f>
        <v>11.847809999999999</v>
      </c>
      <c r="J209" s="67">
        <f>10^(-3)*Baltimore!$C136</f>
        <v>10.962771</v>
      </c>
      <c r="K209" s="67">
        <f>10^(-3)*Albuquerque!$C136</f>
        <v>11.733525</v>
      </c>
      <c r="L209" s="67">
        <f>10^(-3)*Seattle!$C136</f>
        <v>10.553525</v>
      </c>
      <c r="M209" s="67">
        <f>10^(-3)*Chicago!$C136</f>
        <v>12.624969999999999</v>
      </c>
      <c r="N209" s="67">
        <f>10^(-3)*Boulder!$C136</f>
        <v>11.483461</v>
      </c>
      <c r="O209" s="67">
        <f>10^(-3)*Minneapolis!$C136</f>
        <v>11.205906000000001</v>
      </c>
      <c r="P209" s="67">
        <f>10^(-3)*Helena!$C136</f>
        <v>11.494935</v>
      </c>
      <c r="Q209" s="67">
        <f>10^(-3)*Duluth!$C136</f>
        <v>11.106202</v>
      </c>
      <c r="R209" s="67">
        <f>10^(-3)*Fairbanks!$C136</f>
        <v>13.054324000000001</v>
      </c>
    </row>
    <row r="210" spans="1:18">
      <c r="A210" s="53"/>
      <c r="B210" s="69" t="s">
        <v>286</v>
      </c>
      <c r="C210" s="67">
        <f>10^(-3)*Miami!$C137</f>
        <v>16.951850999999998</v>
      </c>
      <c r="D210" s="67">
        <f>10^(-3)*Houston!$C137</f>
        <v>15.220577</v>
      </c>
      <c r="E210" s="67">
        <f>10^(-3)*Phoenix!$C137</f>
        <v>16.616860000000003</v>
      </c>
      <c r="F210" s="67">
        <f>10^(-3)*Atlanta!$C137</f>
        <v>12.868703</v>
      </c>
      <c r="G210" s="67">
        <f>10^(-3)*LosAngeles!$C137</f>
        <v>12.858162</v>
      </c>
      <c r="H210" s="67">
        <f>10^(-3)*LasVegas!$C137</f>
        <v>13.480740000000001</v>
      </c>
      <c r="I210" s="67">
        <f>10^(-3)*SanFrancisco!$C137</f>
        <v>11.276526</v>
      </c>
      <c r="J210" s="67">
        <f>10^(-3)*Baltimore!$C137</f>
        <v>11.609021</v>
      </c>
      <c r="K210" s="67">
        <f>10^(-3)*Albuquerque!$C137</f>
        <v>11.937799999999999</v>
      </c>
      <c r="L210" s="67">
        <f>10^(-3)*Seattle!$C137</f>
        <v>11.041202</v>
      </c>
      <c r="M210" s="67">
        <f>10^(-3)*Chicago!$C137</f>
        <v>11.482336999999999</v>
      </c>
      <c r="N210" s="67">
        <f>10^(-3)*Boulder!$C137</f>
        <v>12.140019000000001</v>
      </c>
      <c r="O210" s="67">
        <f>10^(-3)*Minneapolis!$C137</f>
        <v>11.374807000000001</v>
      </c>
      <c r="P210" s="67">
        <f>10^(-3)*Helena!$C137</f>
        <v>12.088863999999999</v>
      </c>
      <c r="Q210" s="67">
        <f>10^(-3)*Duluth!$C137</f>
        <v>11.105726000000001</v>
      </c>
      <c r="R210" s="67">
        <f>10^(-3)*Fairbanks!$C137</f>
        <v>13.054324000000001</v>
      </c>
    </row>
    <row r="211" spans="1:18">
      <c r="A211" s="53"/>
      <c r="B211" s="69" t="s">
        <v>287</v>
      </c>
      <c r="C211" s="67">
        <f>10^(-3)*Miami!$C138</f>
        <v>17.927726</v>
      </c>
      <c r="D211" s="67">
        <f>10^(-3)*Houston!$C138</f>
        <v>16.34413</v>
      </c>
      <c r="E211" s="67">
        <f>10^(-3)*Phoenix!$C138</f>
        <v>16.843492999999999</v>
      </c>
      <c r="F211" s="67">
        <f>10^(-3)*Atlanta!$C138</f>
        <v>14.643877000000002</v>
      </c>
      <c r="G211" s="67">
        <f>10^(-3)*LosAngeles!$C138</f>
        <v>13.320487</v>
      </c>
      <c r="H211" s="67">
        <f>10^(-3)*LasVegas!$C138</f>
        <v>15.561633</v>
      </c>
      <c r="I211" s="67">
        <f>10^(-3)*SanFrancisco!$C138</f>
        <v>12.240071</v>
      </c>
      <c r="J211" s="67">
        <f>10^(-3)*Baltimore!$C138</f>
        <v>12.97884</v>
      </c>
      <c r="K211" s="67">
        <f>10^(-3)*Albuquerque!$C138</f>
        <v>13.565474</v>
      </c>
      <c r="L211" s="67">
        <f>10^(-3)*Seattle!$C138</f>
        <v>10.890533</v>
      </c>
      <c r="M211" s="67">
        <f>10^(-3)*Chicago!$C138</f>
        <v>12.024280000000001</v>
      </c>
      <c r="N211" s="67">
        <f>10^(-3)*Boulder!$C138</f>
        <v>13.401792</v>
      </c>
      <c r="O211" s="67">
        <f>10^(-3)*Minneapolis!$C138</f>
        <v>11.941825000000001</v>
      </c>
      <c r="P211" s="67">
        <f>10^(-3)*Helena!$C138</f>
        <v>11.621404</v>
      </c>
      <c r="Q211" s="67">
        <f>10^(-3)*Duluth!$C138</f>
        <v>11.141615</v>
      </c>
      <c r="R211" s="67">
        <f>10^(-3)*Fairbanks!$C138</f>
        <v>11.644236999999999</v>
      </c>
    </row>
    <row r="212" spans="1:18">
      <c r="A212" s="53"/>
      <c r="B212" s="69" t="s">
        <v>288</v>
      </c>
      <c r="C212" s="67">
        <f>10^(-3)*Miami!$C139</f>
        <v>18.448022000000002</v>
      </c>
      <c r="D212" s="67">
        <f>10^(-3)*Houston!$C139</f>
        <v>18.948122999999999</v>
      </c>
      <c r="E212" s="67">
        <f>10^(-3)*Phoenix!$C139</f>
        <v>20.255320000000001</v>
      </c>
      <c r="F212" s="67">
        <f>10^(-3)*Atlanta!$C139</f>
        <v>16.376204000000001</v>
      </c>
      <c r="G212" s="67">
        <f>10^(-3)*LosAngeles!$C139</f>
        <v>13.628719</v>
      </c>
      <c r="H212" s="67">
        <f>10^(-3)*LasVegas!$C139</f>
        <v>17.140957</v>
      </c>
      <c r="I212" s="67">
        <f>10^(-3)*SanFrancisco!$C139</f>
        <v>12.313993</v>
      </c>
      <c r="J212" s="67">
        <f>10^(-3)*Baltimore!$C139</f>
        <v>14.700841</v>
      </c>
      <c r="K212" s="67">
        <f>10^(-3)*Albuquerque!$C139</f>
        <v>14.929118000000001</v>
      </c>
      <c r="L212" s="67">
        <f>10^(-3)*Seattle!$C139</f>
        <v>12.51972</v>
      </c>
      <c r="M212" s="67">
        <f>10^(-3)*Chicago!$C139</f>
        <v>14.834951</v>
      </c>
      <c r="N212" s="67">
        <f>10^(-3)*Boulder!$C139</f>
        <v>14.3485</v>
      </c>
      <c r="O212" s="67">
        <f>10^(-3)*Minneapolis!$C139</f>
        <v>15.306704</v>
      </c>
      <c r="P212" s="67">
        <f>10^(-3)*Helena!$C139</f>
        <v>13.136706</v>
      </c>
      <c r="Q212" s="67">
        <f>10^(-3)*Duluth!$C139</f>
        <v>12.790919000000001</v>
      </c>
      <c r="R212" s="67">
        <f>10^(-3)*Fairbanks!$C139</f>
        <v>13.096185</v>
      </c>
    </row>
    <row r="213" spans="1:18">
      <c r="A213" s="53"/>
      <c r="B213" s="69" t="s">
        <v>289</v>
      </c>
      <c r="C213" s="67">
        <f>10^(-3)*Miami!$C140</f>
        <v>19.605342</v>
      </c>
      <c r="D213" s="67">
        <f>10^(-3)*Houston!$C140</f>
        <v>19.203996</v>
      </c>
      <c r="E213" s="67">
        <f>10^(-3)*Phoenix!$C140</f>
        <v>23.882183000000001</v>
      </c>
      <c r="F213" s="67">
        <f>10^(-3)*Atlanta!$C140</f>
        <v>17.356913000000002</v>
      </c>
      <c r="G213" s="67">
        <f>10^(-3)*LosAngeles!$C140</f>
        <v>13.811133</v>
      </c>
      <c r="H213" s="67">
        <f>10^(-3)*LasVegas!$C140</f>
        <v>20.466695999999999</v>
      </c>
      <c r="I213" s="67">
        <f>10^(-3)*SanFrancisco!$C140</f>
        <v>13.056251</v>
      </c>
      <c r="J213" s="67">
        <f>10^(-3)*Baltimore!$C140</f>
        <v>17.64085</v>
      </c>
      <c r="K213" s="67">
        <f>10^(-3)*Albuquerque!$C140</f>
        <v>16.369053000000001</v>
      </c>
      <c r="L213" s="67">
        <f>10^(-3)*Seattle!$C140</f>
        <v>13.230472000000001</v>
      </c>
      <c r="M213" s="67">
        <f>10^(-3)*Chicago!$C140</f>
        <v>17.417017000000001</v>
      </c>
      <c r="N213" s="67">
        <f>10^(-3)*Boulder!$C140</f>
        <v>15.455196000000001</v>
      </c>
      <c r="O213" s="67">
        <f>10^(-3)*Minneapolis!$C140</f>
        <v>17.324522000000002</v>
      </c>
      <c r="P213" s="67">
        <f>10^(-3)*Helena!$C140</f>
        <v>16.020111</v>
      </c>
      <c r="Q213" s="67">
        <f>10^(-3)*Duluth!$C140</f>
        <v>14.854812000000001</v>
      </c>
      <c r="R213" s="67">
        <f>10^(-3)*Fairbanks!$C140</f>
        <v>14.839118000000001</v>
      </c>
    </row>
    <row r="214" spans="1:18">
      <c r="A214" s="53"/>
      <c r="B214" s="69" t="s">
        <v>290</v>
      </c>
      <c r="C214" s="67">
        <f>10^(-3)*Miami!$C141</f>
        <v>19.263919000000001</v>
      </c>
      <c r="D214" s="67">
        <f>10^(-3)*Houston!$C141</f>
        <v>20.290997000000001</v>
      </c>
      <c r="E214" s="67">
        <f>10^(-3)*Phoenix!$C141</f>
        <v>23.475291000000002</v>
      </c>
      <c r="F214" s="67">
        <f>10^(-3)*Atlanta!$C141</f>
        <v>18.863395000000001</v>
      </c>
      <c r="G214" s="67">
        <f>10^(-3)*LosAngeles!$C141</f>
        <v>14.410397999999999</v>
      </c>
      <c r="H214" s="67">
        <f>10^(-3)*LasVegas!$C141</f>
        <v>20.099195999999999</v>
      </c>
      <c r="I214" s="67">
        <f>10^(-3)*SanFrancisco!$C141</f>
        <v>13.958982000000001</v>
      </c>
      <c r="J214" s="67">
        <f>10^(-3)*Baltimore!$C141</f>
        <v>18.455137000000001</v>
      </c>
      <c r="K214" s="67">
        <f>10^(-3)*Albuquerque!$C141</f>
        <v>17.012387999999998</v>
      </c>
      <c r="L214" s="67">
        <f>10^(-3)*Seattle!$C141</f>
        <v>14.129659</v>
      </c>
      <c r="M214" s="67">
        <f>10^(-3)*Chicago!$C141</f>
        <v>18.103549999999998</v>
      </c>
      <c r="N214" s="67">
        <f>10^(-3)*Boulder!$C141</f>
        <v>16.631167000000001</v>
      </c>
      <c r="O214" s="67">
        <f>10^(-3)*Minneapolis!$C141</f>
        <v>17.376381000000002</v>
      </c>
      <c r="P214" s="67">
        <f>10^(-3)*Helena!$C141</f>
        <v>16.211432000000002</v>
      </c>
      <c r="Q214" s="67">
        <f>10^(-3)*Duluth!$C141</f>
        <v>16.070450000000001</v>
      </c>
      <c r="R214" s="67">
        <f>10^(-3)*Fairbanks!$C141</f>
        <v>14.758813</v>
      </c>
    </row>
    <row r="215" spans="1:18">
      <c r="A215" s="53"/>
      <c r="B215" s="69" t="s">
        <v>291</v>
      </c>
      <c r="C215" s="67">
        <f>10^(-3)*Miami!$C142</f>
        <v>19.439972000000001</v>
      </c>
      <c r="D215" s="67">
        <f>10^(-3)*Houston!$C142</f>
        <v>20.004147</v>
      </c>
      <c r="E215" s="67">
        <f>10^(-3)*Phoenix!$C142</f>
        <v>22.979794000000002</v>
      </c>
      <c r="F215" s="67">
        <f>10^(-3)*Atlanta!$C142</f>
        <v>17.442457999999998</v>
      </c>
      <c r="G215" s="67">
        <f>10^(-3)*LosAngeles!$C142</f>
        <v>15.015517000000001</v>
      </c>
      <c r="H215" s="67">
        <f>10^(-3)*LasVegas!$C142</f>
        <v>19.348737</v>
      </c>
      <c r="I215" s="67">
        <f>10^(-3)*SanFrancisco!$C142</f>
        <v>13.046424000000002</v>
      </c>
      <c r="J215" s="67">
        <f>10^(-3)*Baltimore!$C142</f>
        <v>18.308069</v>
      </c>
      <c r="K215" s="67">
        <f>10^(-3)*Albuquerque!$C142</f>
        <v>17.057245999999999</v>
      </c>
      <c r="L215" s="67">
        <f>10^(-3)*Seattle!$C142</f>
        <v>14.103166999999999</v>
      </c>
      <c r="M215" s="67">
        <f>10^(-3)*Chicago!$C142</f>
        <v>17.949707999999998</v>
      </c>
      <c r="N215" s="67">
        <f>10^(-3)*Boulder!$C142</f>
        <v>16.823426000000001</v>
      </c>
      <c r="O215" s="67">
        <f>10^(-3)*Minneapolis!$C142</f>
        <v>17.281487000000002</v>
      </c>
      <c r="P215" s="67">
        <f>10^(-3)*Helena!$C142</f>
        <v>15.680779000000001</v>
      </c>
      <c r="Q215" s="67">
        <f>10^(-3)*Duluth!$C142</f>
        <v>15.310426</v>
      </c>
      <c r="R215" s="67">
        <f>10^(-3)*Fairbanks!$C142</f>
        <v>14.47301</v>
      </c>
    </row>
    <row r="216" spans="1:18">
      <c r="A216" s="53"/>
      <c r="B216" s="69" t="s">
        <v>292</v>
      </c>
      <c r="C216" s="67">
        <f>10^(-3)*Miami!$C143</f>
        <v>18.995552</v>
      </c>
      <c r="D216" s="67">
        <f>10^(-3)*Houston!$C143</f>
        <v>18.674239</v>
      </c>
      <c r="E216" s="67">
        <f>10^(-3)*Phoenix!$C143</f>
        <v>21.465983000000001</v>
      </c>
      <c r="F216" s="67">
        <f>10^(-3)*Atlanta!$C143</f>
        <v>16.836248999999999</v>
      </c>
      <c r="G216" s="67">
        <f>10^(-3)*LosAngeles!$C143</f>
        <v>15.329938</v>
      </c>
      <c r="H216" s="67">
        <f>10^(-3)*LasVegas!$C143</f>
        <v>18.894907</v>
      </c>
      <c r="I216" s="67">
        <f>10^(-3)*SanFrancisco!$C143</f>
        <v>14.921558000000001</v>
      </c>
      <c r="J216" s="67">
        <f>10^(-3)*Baltimore!$C143</f>
        <v>16.014119000000001</v>
      </c>
      <c r="K216" s="67">
        <f>10^(-3)*Albuquerque!$C143</f>
        <v>15.236694</v>
      </c>
      <c r="L216" s="67">
        <f>10^(-3)*Seattle!$C143</f>
        <v>13.559060000000001</v>
      </c>
      <c r="M216" s="67">
        <f>10^(-3)*Chicago!$C143</f>
        <v>15.851356000000001</v>
      </c>
      <c r="N216" s="67">
        <f>10^(-3)*Boulder!$C143</f>
        <v>15.027236</v>
      </c>
      <c r="O216" s="67">
        <f>10^(-3)*Minneapolis!$C143</f>
        <v>15.623597999999999</v>
      </c>
      <c r="P216" s="67">
        <f>10^(-3)*Helena!$C143</f>
        <v>14.484151000000001</v>
      </c>
      <c r="Q216" s="67">
        <f>10^(-3)*Duluth!$C143</f>
        <v>14.195656000000001</v>
      </c>
      <c r="R216" s="67">
        <f>10^(-3)*Fairbanks!$C143</f>
        <v>11.853723</v>
      </c>
    </row>
    <row r="217" spans="1:18">
      <c r="A217" s="53"/>
      <c r="B217" s="69" t="s">
        <v>293</v>
      </c>
      <c r="C217" s="67">
        <f>10^(-3)*Miami!$C144</f>
        <v>18.394945</v>
      </c>
      <c r="D217" s="67">
        <f>10^(-3)*Houston!$C144</f>
        <v>17.437063999999999</v>
      </c>
      <c r="E217" s="67">
        <f>10^(-3)*Phoenix!$C144</f>
        <v>17.841277999999999</v>
      </c>
      <c r="F217" s="67">
        <f>10^(-3)*Atlanta!$C144</f>
        <v>15.13017</v>
      </c>
      <c r="G217" s="67">
        <f>10^(-3)*LosAngeles!$C144</f>
        <v>14.145171000000001</v>
      </c>
      <c r="H217" s="67">
        <f>10^(-3)*LasVegas!$C144</f>
        <v>16.204903000000002</v>
      </c>
      <c r="I217" s="67">
        <f>10^(-3)*SanFrancisco!$C144</f>
        <v>12.847946</v>
      </c>
      <c r="J217" s="67">
        <f>10^(-3)*Baltimore!$C144</f>
        <v>14.462468999999999</v>
      </c>
      <c r="K217" s="67">
        <f>10^(-3)*Albuquerque!$C144</f>
        <v>13.932815000000002</v>
      </c>
      <c r="L217" s="67">
        <f>10^(-3)*Seattle!$C144</f>
        <v>12.021079</v>
      </c>
      <c r="M217" s="67">
        <f>10^(-3)*Chicago!$C144</f>
        <v>14.671237999999999</v>
      </c>
      <c r="N217" s="67">
        <f>10^(-3)*Boulder!$C144</f>
        <v>14.014535</v>
      </c>
      <c r="O217" s="67">
        <f>10^(-3)*Minneapolis!$C144</f>
        <v>12.700282</v>
      </c>
      <c r="P217" s="67">
        <f>10^(-3)*Helena!$C144</f>
        <v>12.699071</v>
      </c>
      <c r="Q217" s="67">
        <f>10^(-3)*Duluth!$C144</f>
        <v>12.586143</v>
      </c>
      <c r="R217" s="67">
        <f>10^(-3)*Fairbanks!$C144</f>
        <v>13.054324000000001</v>
      </c>
    </row>
    <row r="218" spans="1:18">
      <c r="A218" s="53"/>
      <c r="B218" s="69" t="s">
        <v>295</v>
      </c>
      <c r="C218" s="67">
        <f>10^(-3)*Miami!$C145</f>
        <v>17.294</v>
      </c>
      <c r="D218" s="67">
        <f>10^(-3)*Houston!$C145</f>
        <v>15.616403</v>
      </c>
      <c r="E218" s="67">
        <f>10^(-3)*Phoenix!$C145</f>
        <v>15.606883</v>
      </c>
      <c r="F218" s="67">
        <f>10^(-3)*Atlanta!$C145</f>
        <v>12.737852999999999</v>
      </c>
      <c r="G218" s="67">
        <f>10^(-3)*LosAngeles!$C145</f>
        <v>13.897168000000001</v>
      </c>
      <c r="H218" s="67">
        <f>10^(-3)*LasVegas!$C145</f>
        <v>14.212044000000001</v>
      </c>
      <c r="I218" s="67">
        <f>10^(-3)*SanFrancisco!$C145</f>
        <v>12.234459999999999</v>
      </c>
      <c r="J218" s="67">
        <f>10^(-3)*Baltimore!$C145</f>
        <v>12.679188</v>
      </c>
      <c r="K218" s="67">
        <f>10^(-3)*Albuquerque!$C145</f>
        <v>12.598096</v>
      </c>
      <c r="L218" s="67">
        <f>10^(-3)*Seattle!$C145</f>
        <v>12.021079</v>
      </c>
      <c r="M218" s="67">
        <f>10^(-3)*Chicago!$C145</f>
        <v>14.114850000000001</v>
      </c>
      <c r="N218" s="67">
        <f>10^(-3)*Boulder!$C145</f>
        <v>12.791577</v>
      </c>
      <c r="O218" s="67">
        <f>10^(-3)*Minneapolis!$C145</f>
        <v>12.729068999999999</v>
      </c>
      <c r="P218" s="67">
        <f>10^(-3)*Helena!$C145</f>
        <v>12.754002</v>
      </c>
      <c r="Q218" s="67">
        <f>10^(-3)*Duluth!$C145</f>
        <v>12.586143</v>
      </c>
      <c r="R218" s="67">
        <f>10^(-3)*Fairbanks!$C145</f>
        <v>13.054324000000001</v>
      </c>
    </row>
    <row r="219" spans="1:18">
      <c r="A219" s="53"/>
      <c r="B219" s="69" t="s">
        <v>294</v>
      </c>
      <c r="C219" s="67">
        <f>10^(-3)*Miami!$C146</f>
        <v>16.426221000000002</v>
      </c>
      <c r="D219" s="67">
        <f>10^(-3)*Houston!$C146</f>
        <v>14.144647000000001</v>
      </c>
      <c r="E219" s="67">
        <f>10^(-3)*Phoenix!$C146</f>
        <v>12.921913</v>
      </c>
      <c r="F219" s="67">
        <f>10^(-3)*Atlanta!$C146</f>
        <v>11.384230000000001</v>
      </c>
      <c r="G219" s="67">
        <f>10^(-3)*LosAngeles!$C146</f>
        <v>13.306509</v>
      </c>
      <c r="H219" s="67">
        <f>10^(-3)*LasVegas!$C146</f>
        <v>13.153538000000001</v>
      </c>
      <c r="I219" s="67">
        <f>10^(-3)*SanFrancisco!$C146</f>
        <v>12.038437</v>
      </c>
      <c r="J219" s="67">
        <f>10^(-3)*Baltimore!$C146</f>
        <v>12.437725</v>
      </c>
      <c r="K219" s="67">
        <f>10^(-3)*Albuquerque!$C146</f>
        <v>12.598096</v>
      </c>
      <c r="L219" s="67">
        <f>10^(-3)*Seattle!$C146</f>
        <v>12.021079</v>
      </c>
      <c r="M219" s="67">
        <f>10^(-3)*Chicago!$C146</f>
        <v>12.624969999999999</v>
      </c>
      <c r="N219" s="67">
        <f>10^(-3)*Boulder!$C146</f>
        <v>12.69645</v>
      </c>
      <c r="O219" s="67">
        <f>10^(-3)*Minneapolis!$C146</f>
        <v>12.700282</v>
      </c>
      <c r="P219" s="67">
        <f>10^(-3)*Helena!$C146</f>
        <v>12.754002</v>
      </c>
      <c r="Q219" s="67">
        <f>10^(-3)*Duluth!$C146</f>
        <v>12.586143</v>
      </c>
      <c r="R219" s="67">
        <f>10^(-3)*Fairbanks!$C146</f>
        <v>13.054324000000001</v>
      </c>
    </row>
    <row r="220" spans="1:18">
      <c r="A220" s="53"/>
      <c r="B220" s="69" t="s">
        <v>296</v>
      </c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</row>
    <row r="221" spans="1:18">
      <c r="A221" s="53"/>
      <c r="B221" s="57" t="s">
        <v>284</v>
      </c>
      <c r="C221" s="67" t="str">
        <f>Miami!$D135</f>
        <v>23-JAN-15:00</v>
      </c>
      <c r="D221" s="67" t="str">
        <f>Houston!$D135</f>
        <v>20-JAN-16:49</v>
      </c>
      <c r="E221" s="67" t="str">
        <f>Phoenix!$D135</f>
        <v>27-JAN-15:50</v>
      </c>
      <c r="F221" s="67" t="str">
        <f>Atlanta!$D135</f>
        <v>23-JAN-16:30</v>
      </c>
      <c r="G221" s="67" t="str">
        <f>LosAngeles!$D135</f>
        <v>26-JAN-13:00</v>
      </c>
      <c r="H221" s="67" t="str">
        <f>LasVegas!$D135</f>
        <v>30-JAN-16:00</v>
      </c>
      <c r="I221" s="67" t="str">
        <f>SanFrancisco!$D135</f>
        <v>02-JAN-16:00</v>
      </c>
      <c r="J221" s="67" t="str">
        <f>Baltimore!$D135</f>
        <v>02-JAN-16:49</v>
      </c>
      <c r="K221" s="67" t="str">
        <f>Albuquerque!$D135</f>
        <v>27-JAN-14:30</v>
      </c>
      <c r="L221" s="67" t="str">
        <f>Seattle!$D135</f>
        <v>02-JAN-16:30</v>
      </c>
      <c r="M221" s="67" t="str">
        <f>Chicago!$D135</f>
        <v>02-JAN-16:30</v>
      </c>
      <c r="N221" s="67" t="str">
        <f>Boulder!$D135</f>
        <v>02-JAN-16:49</v>
      </c>
      <c r="O221" s="67" t="str">
        <f>Minneapolis!$D135</f>
        <v>02-JAN-16:40</v>
      </c>
      <c r="P221" s="67" t="str">
        <f>Helena!$D135</f>
        <v>02-JAN-08:09</v>
      </c>
      <c r="Q221" s="67" t="str">
        <f>Duluth!$D135</f>
        <v>02-JAN-16:30</v>
      </c>
      <c r="R221" s="67" t="str">
        <f>Fairbanks!$D135</f>
        <v>02-JAN-08:09</v>
      </c>
    </row>
    <row r="222" spans="1:18">
      <c r="A222" s="53"/>
      <c r="B222" s="57" t="s">
        <v>285</v>
      </c>
      <c r="C222" s="67" t="str">
        <f>Miami!$D136</f>
        <v>22-FEB-15:00</v>
      </c>
      <c r="D222" s="67" t="str">
        <f>Houston!$D136</f>
        <v>23-FEB-15:30</v>
      </c>
      <c r="E222" s="67" t="str">
        <f>Phoenix!$D136</f>
        <v>28-FEB-16:00</v>
      </c>
      <c r="F222" s="67" t="str">
        <f>Atlanta!$D136</f>
        <v>27-FEB-16:30</v>
      </c>
      <c r="G222" s="67" t="str">
        <f>LosAngeles!$D136</f>
        <v>13-FEB-11:00</v>
      </c>
      <c r="H222" s="67" t="str">
        <f>LasVegas!$D136</f>
        <v>27-FEB-15:30</v>
      </c>
      <c r="I222" s="67" t="str">
        <f>SanFrancisco!$D136</f>
        <v>15-FEB-15:39</v>
      </c>
      <c r="J222" s="67" t="str">
        <f>Baltimore!$D136</f>
        <v>15-FEB-13:20</v>
      </c>
      <c r="K222" s="67" t="str">
        <f>Albuquerque!$D136</f>
        <v>14-FEB-15:50</v>
      </c>
      <c r="L222" s="67" t="str">
        <f>Seattle!$D136</f>
        <v>23-FEB-13:30</v>
      </c>
      <c r="M222" s="67" t="str">
        <f>Chicago!$D136</f>
        <v>01-FEB-16:00</v>
      </c>
      <c r="N222" s="67" t="str">
        <f>Boulder!$D136</f>
        <v>07-FEB-14:30</v>
      </c>
      <c r="O222" s="67" t="str">
        <f>Minneapolis!$D136</f>
        <v>16-FEB-13:20</v>
      </c>
      <c r="P222" s="67" t="str">
        <f>Helena!$D136</f>
        <v>03-FEB-14:30</v>
      </c>
      <c r="Q222" s="67" t="str">
        <f>Duluth!$D136</f>
        <v>28-FEB-13:30</v>
      </c>
      <c r="R222" s="67" t="str">
        <f>Fairbanks!$D136</f>
        <v>01-FEB-08:09</v>
      </c>
    </row>
    <row r="223" spans="1:18">
      <c r="A223" s="53"/>
      <c r="B223" s="69" t="s">
        <v>286</v>
      </c>
      <c r="C223" s="67" t="str">
        <f>Miami!$D137</f>
        <v>13-MAR-15:50</v>
      </c>
      <c r="D223" s="67" t="str">
        <f>Houston!$D137</f>
        <v>28-MAR-14:00</v>
      </c>
      <c r="E223" s="67" t="str">
        <f>Phoenix!$D137</f>
        <v>17-MAR-15:00</v>
      </c>
      <c r="F223" s="67" t="str">
        <f>Atlanta!$D137</f>
        <v>28-MAR-15:00</v>
      </c>
      <c r="G223" s="67" t="str">
        <f>LosAngeles!$D137</f>
        <v>31-MAR-14:00</v>
      </c>
      <c r="H223" s="67" t="str">
        <f>LasVegas!$D137</f>
        <v>31-MAR-15:30</v>
      </c>
      <c r="I223" s="67" t="str">
        <f>SanFrancisco!$D137</f>
        <v>01-MAR-13:30</v>
      </c>
      <c r="J223" s="67" t="str">
        <f>Baltimore!$D137</f>
        <v>10-MAR-13:30</v>
      </c>
      <c r="K223" s="67" t="str">
        <f>Albuquerque!$D137</f>
        <v>02-MAR-15:39</v>
      </c>
      <c r="L223" s="67" t="str">
        <f>Seattle!$D137</f>
        <v>29-MAR-15:30</v>
      </c>
      <c r="M223" s="67" t="str">
        <f>Chicago!$D137</f>
        <v>31-MAR-15:39</v>
      </c>
      <c r="N223" s="67" t="str">
        <f>Boulder!$D137</f>
        <v>30-MAR-15:00</v>
      </c>
      <c r="O223" s="67" t="str">
        <f>Minneapolis!$D137</f>
        <v>23-MAR-13:00</v>
      </c>
      <c r="P223" s="67" t="str">
        <f>Helena!$D137</f>
        <v>30-MAR-15:00</v>
      </c>
      <c r="Q223" s="67" t="str">
        <f>Duluth!$D137</f>
        <v>31-MAR-12:20</v>
      </c>
      <c r="R223" s="67" t="str">
        <f>Fairbanks!$D137</f>
        <v>01-MAR-08:09</v>
      </c>
    </row>
    <row r="224" spans="1:18">
      <c r="A224" s="53"/>
      <c r="B224" s="69" t="s">
        <v>287</v>
      </c>
      <c r="C224" s="67" t="str">
        <f>Miami!$D138</f>
        <v>03-APR-14:30</v>
      </c>
      <c r="D224" s="67" t="str">
        <f>Houston!$D138</f>
        <v>21-APR-15:30</v>
      </c>
      <c r="E224" s="67" t="str">
        <f>Phoenix!$D138</f>
        <v>28-APR-15:00</v>
      </c>
      <c r="F224" s="67" t="str">
        <f>Atlanta!$D138</f>
        <v>14-APR-15:00</v>
      </c>
      <c r="G224" s="67" t="str">
        <f>LosAngeles!$D138</f>
        <v>11-APR-15:00</v>
      </c>
      <c r="H224" s="67" t="str">
        <f>LasVegas!$D138</f>
        <v>21-APR-15:20</v>
      </c>
      <c r="I224" s="67" t="str">
        <f>SanFrancisco!$D138</f>
        <v>13-APR-14:00</v>
      </c>
      <c r="J224" s="67" t="str">
        <f>Baltimore!$D138</f>
        <v>05-APR-15:00</v>
      </c>
      <c r="K224" s="67" t="str">
        <f>Albuquerque!$D138</f>
        <v>21-APR-15:00</v>
      </c>
      <c r="L224" s="67" t="str">
        <f>Seattle!$D138</f>
        <v>19-APR-15:30</v>
      </c>
      <c r="M224" s="67" t="str">
        <f>Chicago!$D138</f>
        <v>28-APR-15:00</v>
      </c>
      <c r="N224" s="67" t="str">
        <f>Boulder!$D138</f>
        <v>26-APR-15:00</v>
      </c>
      <c r="O224" s="67" t="str">
        <f>Minneapolis!$D138</f>
        <v>14-APR-15:50</v>
      </c>
      <c r="P224" s="67" t="str">
        <f>Helena!$D138</f>
        <v>06-APR-15:00</v>
      </c>
      <c r="Q224" s="67" t="str">
        <f>Duluth!$D138</f>
        <v>04-APR-14:00</v>
      </c>
      <c r="R224" s="67" t="str">
        <f>Fairbanks!$D138</f>
        <v>25-APR-15:39</v>
      </c>
    </row>
    <row r="225" spans="1:18">
      <c r="A225" s="53"/>
      <c r="B225" s="69" t="s">
        <v>288</v>
      </c>
      <c r="C225" s="67" t="str">
        <f>Miami!$D139</f>
        <v>19-MAY-14:00</v>
      </c>
      <c r="D225" s="67" t="str">
        <f>Houston!$D139</f>
        <v>18-MAY-15:39</v>
      </c>
      <c r="E225" s="67" t="str">
        <f>Phoenix!$D139</f>
        <v>30-MAY-15:00</v>
      </c>
      <c r="F225" s="67" t="str">
        <f>Atlanta!$D139</f>
        <v>15-MAY-14:00</v>
      </c>
      <c r="G225" s="67" t="str">
        <f>LosAngeles!$D139</f>
        <v>30-MAY-15:00</v>
      </c>
      <c r="H225" s="67" t="str">
        <f>LasVegas!$D139</f>
        <v>31-MAY-15:00</v>
      </c>
      <c r="I225" s="67" t="str">
        <f>SanFrancisco!$D139</f>
        <v>17-MAY-13:00</v>
      </c>
      <c r="J225" s="67" t="str">
        <f>Baltimore!$D139</f>
        <v>31-MAY-15:00</v>
      </c>
      <c r="K225" s="67" t="str">
        <f>Albuquerque!$D139</f>
        <v>31-MAY-15:00</v>
      </c>
      <c r="L225" s="67" t="str">
        <f>Seattle!$D139</f>
        <v>05-MAY-15:00</v>
      </c>
      <c r="M225" s="67" t="str">
        <f>Chicago!$D139</f>
        <v>30-MAY-15:00</v>
      </c>
      <c r="N225" s="67" t="str">
        <f>Boulder!$D139</f>
        <v>24-MAY-15:00</v>
      </c>
      <c r="O225" s="67" t="str">
        <f>Minneapolis!$D139</f>
        <v>31-MAY-12:09</v>
      </c>
      <c r="P225" s="67" t="str">
        <f>Helena!$D139</f>
        <v>17-MAY-15:00</v>
      </c>
      <c r="Q225" s="67" t="str">
        <f>Duluth!$D139</f>
        <v>31-MAY-15:00</v>
      </c>
      <c r="R225" s="67" t="str">
        <f>Fairbanks!$D139</f>
        <v>24-MAY-14:00</v>
      </c>
    </row>
    <row r="226" spans="1:18">
      <c r="A226" s="53"/>
      <c r="B226" s="69" t="s">
        <v>289</v>
      </c>
      <c r="C226" s="67" t="str">
        <f>Miami!$D140</f>
        <v>28-JUN-14:00</v>
      </c>
      <c r="D226" s="67" t="str">
        <f>Houston!$D140</f>
        <v>12-JUN-14:00</v>
      </c>
      <c r="E226" s="67" t="str">
        <f>Phoenix!$D140</f>
        <v>28-JUN-15:00</v>
      </c>
      <c r="F226" s="67" t="str">
        <f>Atlanta!$D140</f>
        <v>19-JUN-14:00</v>
      </c>
      <c r="G226" s="67" t="str">
        <f>LosAngeles!$D140</f>
        <v>30-JUN-15:30</v>
      </c>
      <c r="H226" s="67" t="str">
        <f>LasVegas!$D140</f>
        <v>27-JUN-15:00</v>
      </c>
      <c r="I226" s="67" t="str">
        <f>SanFrancisco!$D140</f>
        <v>16-JUN-15:00</v>
      </c>
      <c r="J226" s="67" t="str">
        <f>Baltimore!$D140</f>
        <v>30-JUN-15:00</v>
      </c>
      <c r="K226" s="67" t="str">
        <f>Albuquerque!$D140</f>
        <v>29-JUN-15:30</v>
      </c>
      <c r="L226" s="67" t="str">
        <f>Seattle!$D140</f>
        <v>28-JUN-14:00</v>
      </c>
      <c r="M226" s="67" t="str">
        <f>Chicago!$D140</f>
        <v>08-JUN-12:00</v>
      </c>
      <c r="N226" s="67" t="str">
        <f>Boulder!$D140</f>
        <v>28-JUN-13:00</v>
      </c>
      <c r="O226" s="67" t="str">
        <f>Minneapolis!$D140</f>
        <v>30-JUN-14:00</v>
      </c>
      <c r="P226" s="67" t="str">
        <f>Helena!$D140</f>
        <v>26-JUN-14:00</v>
      </c>
      <c r="Q226" s="67" t="str">
        <f>Duluth!$D140</f>
        <v>14-JUN-15:00</v>
      </c>
      <c r="R226" s="67" t="str">
        <f>Fairbanks!$D140</f>
        <v>21-JUN-15:00</v>
      </c>
    </row>
    <row r="227" spans="1:18">
      <c r="A227" s="53"/>
      <c r="B227" s="69" t="s">
        <v>290</v>
      </c>
      <c r="C227" s="67" t="str">
        <f>Miami!$D141</f>
        <v>03-JUL-14:00</v>
      </c>
      <c r="D227" s="67" t="str">
        <f>Houston!$D141</f>
        <v>05-JUL-15:00</v>
      </c>
      <c r="E227" s="67" t="str">
        <f>Phoenix!$D141</f>
        <v>11-JUL-15:00</v>
      </c>
      <c r="F227" s="67" t="str">
        <f>Atlanta!$D141</f>
        <v>03-JUL-15:00</v>
      </c>
      <c r="G227" s="67" t="str">
        <f>LosAngeles!$D141</f>
        <v>10-JUL-15:20</v>
      </c>
      <c r="H227" s="67" t="str">
        <f>LasVegas!$D141</f>
        <v>24-JUL-15:00</v>
      </c>
      <c r="I227" s="67" t="str">
        <f>SanFrancisco!$D141</f>
        <v>03-JUL-12:00</v>
      </c>
      <c r="J227" s="67" t="str">
        <f>Baltimore!$D141</f>
        <v>25-JUL-12:00</v>
      </c>
      <c r="K227" s="67" t="str">
        <f>Albuquerque!$D141</f>
        <v>03-JUL-15:30</v>
      </c>
      <c r="L227" s="67" t="str">
        <f>Seattle!$D141</f>
        <v>24-JUL-14:00</v>
      </c>
      <c r="M227" s="67" t="str">
        <f>Chicago!$D141</f>
        <v>03-JUL-14:00</v>
      </c>
      <c r="N227" s="67" t="str">
        <f>Boulder!$D141</f>
        <v>19-JUL-12:00</v>
      </c>
      <c r="O227" s="67" t="str">
        <f>Minneapolis!$D141</f>
        <v>13-JUL-15:39</v>
      </c>
      <c r="P227" s="67" t="str">
        <f>Helena!$D141</f>
        <v>21-JUL-15:00</v>
      </c>
      <c r="Q227" s="67" t="str">
        <f>Duluth!$D141</f>
        <v>07-JUL-15:30</v>
      </c>
      <c r="R227" s="67" t="str">
        <f>Fairbanks!$D141</f>
        <v>11-JUL-15:00</v>
      </c>
    </row>
    <row r="228" spans="1:18">
      <c r="A228" s="53"/>
      <c r="B228" s="69" t="s">
        <v>291</v>
      </c>
      <c r="C228" s="67" t="str">
        <f>Miami!$D142</f>
        <v>21-AUG-14:00</v>
      </c>
      <c r="D228" s="67" t="str">
        <f>Houston!$D142</f>
        <v>28-AUG-15:00</v>
      </c>
      <c r="E228" s="67" t="str">
        <f>Phoenix!$D142</f>
        <v>01-AUG-15:00</v>
      </c>
      <c r="F228" s="67" t="str">
        <f>Atlanta!$D142</f>
        <v>17-AUG-15:30</v>
      </c>
      <c r="G228" s="67" t="str">
        <f>LosAngeles!$D142</f>
        <v>08-AUG-15:39</v>
      </c>
      <c r="H228" s="67" t="str">
        <f>LasVegas!$D142</f>
        <v>02-AUG-14:00</v>
      </c>
      <c r="I228" s="67" t="str">
        <f>SanFrancisco!$D142</f>
        <v>15-AUG-12:09</v>
      </c>
      <c r="J228" s="67" t="str">
        <f>Baltimore!$D142</f>
        <v>09-AUG-14:39</v>
      </c>
      <c r="K228" s="67" t="str">
        <f>Albuquerque!$D142</f>
        <v>01-AUG-14:20</v>
      </c>
      <c r="L228" s="67" t="str">
        <f>Seattle!$D142</f>
        <v>07-AUG-14:00</v>
      </c>
      <c r="M228" s="67" t="str">
        <f>Chicago!$D142</f>
        <v>04-AUG-15:39</v>
      </c>
      <c r="N228" s="67" t="str">
        <f>Boulder!$D142</f>
        <v>30-AUG-13:00</v>
      </c>
      <c r="O228" s="67" t="str">
        <f>Minneapolis!$D142</f>
        <v>25-AUG-15:00</v>
      </c>
      <c r="P228" s="67" t="str">
        <f>Helena!$D142</f>
        <v>09-AUG-15:00</v>
      </c>
      <c r="Q228" s="67" t="str">
        <f>Duluth!$D142</f>
        <v>11-AUG-15:30</v>
      </c>
      <c r="R228" s="67" t="str">
        <f>Fairbanks!$D142</f>
        <v>15-AUG-14:30</v>
      </c>
    </row>
    <row r="229" spans="1:18">
      <c r="A229" s="53"/>
      <c r="B229" s="69" t="s">
        <v>292</v>
      </c>
      <c r="C229" s="67" t="str">
        <f>Miami!$D143</f>
        <v>11-SEP-14:00</v>
      </c>
      <c r="D229" s="67" t="str">
        <f>Houston!$D143</f>
        <v>15-SEP-14:00</v>
      </c>
      <c r="E229" s="67" t="str">
        <f>Phoenix!$D143</f>
        <v>11-SEP-15:00</v>
      </c>
      <c r="F229" s="67" t="str">
        <f>Atlanta!$D143</f>
        <v>11-SEP-13:50</v>
      </c>
      <c r="G229" s="67" t="str">
        <f>LosAngeles!$D143</f>
        <v>25-SEP-15:09</v>
      </c>
      <c r="H229" s="67" t="str">
        <f>LasVegas!$D143</f>
        <v>01-SEP-14:00</v>
      </c>
      <c r="I229" s="67" t="str">
        <f>SanFrancisco!$D143</f>
        <v>28-SEP-14:00</v>
      </c>
      <c r="J229" s="67" t="str">
        <f>Baltimore!$D143</f>
        <v>08-SEP-14:00</v>
      </c>
      <c r="K229" s="67" t="str">
        <f>Albuquerque!$D143</f>
        <v>29-SEP-14:30</v>
      </c>
      <c r="L229" s="67" t="str">
        <f>Seattle!$D143</f>
        <v>01-SEP-15:50</v>
      </c>
      <c r="M229" s="67" t="str">
        <f>Chicago!$D143</f>
        <v>06-SEP-10:00</v>
      </c>
      <c r="N229" s="67" t="str">
        <f>Boulder!$D143</f>
        <v>01-SEP-12:00</v>
      </c>
      <c r="O229" s="67" t="str">
        <f>Minneapolis!$D143</f>
        <v>14-SEP-14:00</v>
      </c>
      <c r="P229" s="67" t="str">
        <f>Helena!$D143</f>
        <v>12-SEP-13:00</v>
      </c>
      <c r="Q229" s="67" t="str">
        <f>Duluth!$D143</f>
        <v>07-SEP-14:00</v>
      </c>
      <c r="R229" s="67" t="str">
        <f>Fairbanks!$D143</f>
        <v>08-SEP-15:30</v>
      </c>
    </row>
    <row r="230" spans="1:18">
      <c r="A230" s="53"/>
      <c r="B230" s="69" t="s">
        <v>293</v>
      </c>
      <c r="C230" s="67" t="str">
        <f>Miami!$D144</f>
        <v>06-OCT-15:00</v>
      </c>
      <c r="D230" s="67" t="str">
        <f>Houston!$D144</f>
        <v>06-OCT-15:00</v>
      </c>
      <c r="E230" s="67" t="str">
        <f>Phoenix!$D144</f>
        <v>02-OCT-15:00</v>
      </c>
      <c r="F230" s="67" t="str">
        <f>Atlanta!$D144</f>
        <v>02-OCT-14:30</v>
      </c>
      <c r="G230" s="67" t="str">
        <f>LosAngeles!$D144</f>
        <v>05-OCT-14:30</v>
      </c>
      <c r="H230" s="67" t="str">
        <f>LasVegas!$D144</f>
        <v>06-OCT-13:50</v>
      </c>
      <c r="I230" s="67" t="str">
        <f>SanFrancisco!$D144</f>
        <v>31-OCT-13:50</v>
      </c>
      <c r="J230" s="67" t="str">
        <f>Baltimore!$D144</f>
        <v>03-OCT-14:00</v>
      </c>
      <c r="K230" s="67" t="str">
        <f>Albuquerque!$D144</f>
        <v>03-OCT-14:50</v>
      </c>
      <c r="L230" s="67" t="str">
        <f>Seattle!$D144</f>
        <v>30-OCT-16:00</v>
      </c>
      <c r="M230" s="67" t="str">
        <f>Chicago!$D144</f>
        <v>31-OCT-16:49</v>
      </c>
      <c r="N230" s="67" t="str">
        <f>Boulder!$D144</f>
        <v>05-OCT-14:00</v>
      </c>
      <c r="O230" s="67" t="str">
        <f>Minneapolis!$D144</f>
        <v>31-OCT-16:00</v>
      </c>
      <c r="P230" s="67" t="str">
        <f>Helena!$D144</f>
        <v>06-OCT-15:00</v>
      </c>
      <c r="Q230" s="67" t="str">
        <f>Duluth!$D144</f>
        <v>30-OCT-16:00</v>
      </c>
      <c r="R230" s="67" t="str">
        <f>Fairbanks!$D144</f>
        <v>03-OCT-07:10</v>
      </c>
    </row>
    <row r="231" spans="1:18">
      <c r="A231" s="53"/>
      <c r="B231" s="69" t="s">
        <v>295</v>
      </c>
      <c r="C231" s="67" t="str">
        <f>Miami!$D145</f>
        <v>07-NOV-14:00</v>
      </c>
      <c r="D231" s="67" t="str">
        <f>Houston!$D145</f>
        <v>27-NOV-14:00</v>
      </c>
      <c r="E231" s="67" t="str">
        <f>Phoenix!$D145</f>
        <v>13-NOV-16:49</v>
      </c>
      <c r="F231" s="67" t="str">
        <f>Atlanta!$D145</f>
        <v>22-NOV-15:09</v>
      </c>
      <c r="G231" s="67" t="str">
        <f>LosAngeles!$D145</f>
        <v>09-NOV-16:00</v>
      </c>
      <c r="H231" s="67" t="str">
        <f>LasVegas!$D145</f>
        <v>10-NOV-16:40</v>
      </c>
      <c r="I231" s="67" t="str">
        <f>SanFrancisco!$D145</f>
        <v>14-NOV-16:00</v>
      </c>
      <c r="J231" s="67" t="str">
        <f>Baltimore!$D145</f>
        <v>03-NOV-14:09</v>
      </c>
      <c r="K231" s="67" t="str">
        <f>Albuquerque!$D145</f>
        <v>13-NOV-16:00</v>
      </c>
      <c r="L231" s="67" t="str">
        <f>Seattle!$D145</f>
        <v>01-NOV-16:49</v>
      </c>
      <c r="M231" s="67" t="str">
        <f>Chicago!$D145</f>
        <v>02-NOV-16:49</v>
      </c>
      <c r="N231" s="67" t="str">
        <f>Boulder!$D145</f>
        <v>01-NOV-16:00</v>
      </c>
      <c r="O231" s="67" t="str">
        <f>Minneapolis!$D145</f>
        <v>02-NOV-16:00</v>
      </c>
      <c r="P231" s="67" t="str">
        <f>Helena!$D145</f>
        <v>08-NOV-16:00</v>
      </c>
      <c r="Q231" s="67" t="str">
        <f>Duluth!$D145</f>
        <v>01-NOV-16:49</v>
      </c>
      <c r="R231" s="67" t="str">
        <f>Fairbanks!$D145</f>
        <v>01-NOV-08:09</v>
      </c>
    </row>
    <row r="232" spans="1:18">
      <c r="A232" s="53"/>
      <c r="B232" s="69" t="s">
        <v>294</v>
      </c>
      <c r="C232" s="67" t="str">
        <f>Miami!$D146</f>
        <v>15-DEC-15:39</v>
      </c>
      <c r="D232" s="67" t="str">
        <f>Houston!$D146</f>
        <v>20-DEC-11:00</v>
      </c>
      <c r="E232" s="67" t="str">
        <f>Phoenix!$D146</f>
        <v>11-DEC-16:49</v>
      </c>
      <c r="F232" s="67" t="str">
        <f>Atlanta!$D146</f>
        <v>05-DEC-14:39</v>
      </c>
      <c r="G232" s="67" t="str">
        <f>LosAngeles!$D146</f>
        <v>20-DEC-16:49</v>
      </c>
      <c r="H232" s="67" t="str">
        <f>LasVegas!$D146</f>
        <v>06-DEC-16:30</v>
      </c>
      <c r="I232" s="67" t="str">
        <f>SanFrancisco!$D146</f>
        <v>01-DEC-16:49</v>
      </c>
      <c r="J232" s="67" t="str">
        <f>Baltimore!$D146</f>
        <v>01-DEC-16:40</v>
      </c>
      <c r="K232" s="67" t="str">
        <f>Albuquerque!$D146</f>
        <v>01-DEC-16:00</v>
      </c>
      <c r="L232" s="67" t="str">
        <f>Seattle!$D146</f>
        <v>01-DEC-16:19</v>
      </c>
      <c r="M232" s="67" t="str">
        <f>Chicago!$D146</f>
        <v>01-DEC-16:19</v>
      </c>
      <c r="N232" s="67" t="str">
        <f>Boulder!$D146</f>
        <v>01-DEC-16:40</v>
      </c>
      <c r="O232" s="67" t="str">
        <f>Minneapolis!$D146</f>
        <v>01-DEC-16:30</v>
      </c>
      <c r="P232" s="67" t="str">
        <f>Helena!$D146</f>
        <v>01-DEC-16:40</v>
      </c>
      <c r="Q232" s="67" t="str">
        <f>Duluth!$D146</f>
        <v>01-DEC-16:19</v>
      </c>
      <c r="R232" s="67" t="str">
        <f>Fairbanks!$D146</f>
        <v>01-DEC-08:09</v>
      </c>
    </row>
    <row r="233" spans="1:18">
      <c r="A233" s="72" t="s">
        <v>281</v>
      </c>
      <c r="B233" s="71"/>
    </row>
    <row r="234" spans="1:18">
      <c r="A234" s="72"/>
      <c r="B234" s="70" t="s">
        <v>74</v>
      </c>
      <c r="C234" s="59">
        <f>Miami!$G$14</f>
        <v>0</v>
      </c>
      <c r="D234" s="59">
        <f>Houston!$G$14</f>
        <v>0</v>
      </c>
      <c r="E234" s="59">
        <f>Phoenix!$G$14</f>
        <v>0</v>
      </c>
      <c r="F234" s="59">
        <f>Atlanta!$G$14</f>
        <v>0</v>
      </c>
      <c r="G234" s="59">
        <f>LosAngeles!$G$14</f>
        <v>0</v>
      </c>
      <c r="H234" s="59">
        <f>LasVegas!$G$14</f>
        <v>0</v>
      </c>
      <c r="I234" s="59">
        <f>SanFrancisco!$G$14</f>
        <v>0</v>
      </c>
      <c r="J234" s="59">
        <f>Baltimore!$G$14</f>
        <v>0</v>
      </c>
      <c r="K234" s="59">
        <f>Albuquerque!$G$14</f>
        <v>0</v>
      </c>
      <c r="L234" s="59">
        <f>Seattle!$G$14</f>
        <v>0</v>
      </c>
      <c r="M234" s="59">
        <f>Chicago!$G$14</f>
        <v>0</v>
      </c>
      <c r="N234" s="59">
        <f>Boulder!$G$14</f>
        <v>0</v>
      </c>
      <c r="O234" s="59">
        <f>Minneapolis!$G$14</f>
        <v>0</v>
      </c>
      <c r="P234" s="59">
        <f>Helena!$G$14</f>
        <v>0</v>
      </c>
      <c r="Q234" s="59">
        <f>Duluth!$G$14</f>
        <v>0</v>
      </c>
      <c r="R234" s="59">
        <f>Fairbanks!$G$14</f>
        <v>0</v>
      </c>
    </row>
    <row r="235" spans="1:18">
      <c r="A235" s="72"/>
      <c r="B235" s="70" t="s">
        <v>88</v>
      </c>
      <c r="C235" s="59">
        <f>Miami!$G$21</f>
        <v>0</v>
      </c>
      <c r="D235" s="59">
        <f>Houston!$G$21</f>
        <v>0</v>
      </c>
      <c r="E235" s="59">
        <f>Phoenix!$G$21</f>
        <v>0</v>
      </c>
      <c r="F235" s="59">
        <f>Atlanta!$G$21</f>
        <v>0</v>
      </c>
      <c r="G235" s="59">
        <f>LosAngeles!$G$21</f>
        <v>0</v>
      </c>
      <c r="H235" s="59">
        <f>LasVegas!$G$21</f>
        <v>0</v>
      </c>
      <c r="I235" s="59">
        <f>SanFrancisco!$G$21</f>
        <v>0</v>
      </c>
      <c r="J235" s="59">
        <f>Baltimore!$G$21</f>
        <v>0</v>
      </c>
      <c r="K235" s="59">
        <f>Albuquerque!$G$21</f>
        <v>0</v>
      </c>
      <c r="L235" s="59">
        <f>Seattle!$G$21</f>
        <v>0</v>
      </c>
      <c r="M235" s="59">
        <f>Chicago!$G$21</f>
        <v>0</v>
      </c>
      <c r="N235" s="59">
        <f>Boulder!$G$21</f>
        <v>0</v>
      </c>
      <c r="O235" s="59">
        <f>Minneapolis!$G$21</f>
        <v>0</v>
      </c>
      <c r="P235" s="59">
        <f>Helena!$G$21</f>
        <v>0</v>
      </c>
      <c r="Q235" s="59">
        <f>Duluth!$G$21</f>
        <v>0</v>
      </c>
      <c r="R235" s="59">
        <f>Fairbanks!$G$21</f>
        <v>0</v>
      </c>
    </row>
    <row r="236" spans="1:18">
      <c r="A236" s="72"/>
      <c r="B236" s="70" t="s">
        <v>90</v>
      </c>
      <c r="C236" s="59">
        <f>Miami!$G$24</f>
        <v>17.649999999999999</v>
      </c>
      <c r="D236" s="59">
        <f>Houston!$G$24</f>
        <v>17.649999999999999</v>
      </c>
      <c r="E236" s="59">
        <f>Phoenix!$G$24</f>
        <v>17.649999999999999</v>
      </c>
      <c r="F236" s="59">
        <f>Atlanta!$G$24</f>
        <v>17.649999999999999</v>
      </c>
      <c r="G236" s="59">
        <f>LosAngeles!$G$24</f>
        <v>17.649999999999999</v>
      </c>
      <c r="H236" s="59">
        <f>LasVegas!$G$24</f>
        <v>17.649999999999999</v>
      </c>
      <c r="I236" s="59">
        <f>SanFrancisco!$G$24</f>
        <v>17.649999999999999</v>
      </c>
      <c r="J236" s="59">
        <f>Baltimore!$G$24</f>
        <v>17.649999999999999</v>
      </c>
      <c r="K236" s="59">
        <f>Albuquerque!$G$24</f>
        <v>17.649999999999999</v>
      </c>
      <c r="L236" s="59">
        <f>Seattle!$G$24</f>
        <v>17.649999999999999</v>
      </c>
      <c r="M236" s="59">
        <f>Chicago!$G$24</f>
        <v>17.649999999999999</v>
      </c>
      <c r="N236" s="59">
        <f>Boulder!$G$24</f>
        <v>17.649999999999999</v>
      </c>
      <c r="O236" s="59">
        <f>Minneapolis!$G$24</f>
        <v>17.649999999999999</v>
      </c>
      <c r="P236" s="59">
        <f>Helena!$G$24</f>
        <v>17.649999999999999</v>
      </c>
      <c r="Q236" s="59">
        <f>Duluth!$G$24</f>
        <v>17.649999999999999</v>
      </c>
      <c r="R236" s="59">
        <f>Fairbanks!$G$24</f>
        <v>17.649999999999999</v>
      </c>
    </row>
    <row r="237" spans="1:18">
      <c r="A237" s="72"/>
      <c r="B237" s="71" t="s">
        <v>282</v>
      </c>
      <c r="C237" s="59">
        <f>Miami!$G$28</f>
        <v>17.649999999999999</v>
      </c>
      <c r="D237" s="59">
        <f>Houston!$G$28</f>
        <v>17.649999999999999</v>
      </c>
      <c r="E237" s="59">
        <f>Phoenix!$G$28</f>
        <v>17.649999999999999</v>
      </c>
      <c r="F237" s="59">
        <f>Atlanta!$G$28</f>
        <v>17.649999999999999</v>
      </c>
      <c r="G237" s="59">
        <f>LosAngeles!$G$28</f>
        <v>17.649999999999999</v>
      </c>
      <c r="H237" s="59">
        <f>LasVegas!$G$28</f>
        <v>17.649999999999999</v>
      </c>
      <c r="I237" s="59">
        <f>SanFrancisco!$G$28</f>
        <v>17.649999999999999</v>
      </c>
      <c r="J237" s="59">
        <f>Baltimore!$G$28</f>
        <v>17.649999999999999</v>
      </c>
      <c r="K237" s="59">
        <f>Albuquerque!$G$28</f>
        <v>17.649999999999999</v>
      </c>
      <c r="L237" s="59">
        <f>Seattle!$G$28</f>
        <v>17.649999999999999</v>
      </c>
      <c r="M237" s="59">
        <f>Chicago!$G$28</f>
        <v>17.649999999999999</v>
      </c>
      <c r="N237" s="59">
        <f>Boulder!$G$28</f>
        <v>17.649999999999999</v>
      </c>
      <c r="O237" s="59">
        <f>Minneapolis!$G$28</f>
        <v>17.649999999999999</v>
      </c>
      <c r="P237" s="59">
        <f>Helena!$G$28</f>
        <v>17.649999999999999</v>
      </c>
      <c r="Q237" s="59">
        <f>Duluth!$G$28</f>
        <v>17.649999999999999</v>
      </c>
      <c r="R237" s="59">
        <f>Fairbanks!$G$28</f>
        <v>17.649999999999999</v>
      </c>
    </row>
    <row r="238" spans="1:18">
      <c r="A238" s="72" t="s">
        <v>274</v>
      </c>
      <c r="B238" s="70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</row>
    <row r="239" spans="1:18">
      <c r="A239" s="53"/>
      <c r="B239" s="69" t="s">
        <v>275</v>
      </c>
      <c r="C239" s="59">
        <f>Miami!$H$130</f>
        <v>19895.2196</v>
      </c>
      <c r="D239" s="59">
        <f>Houston!$H$130</f>
        <v>22828.4408</v>
      </c>
      <c r="E239" s="59">
        <f>Phoenix!$H$130</f>
        <v>21960.7781</v>
      </c>
      <c r="F239" s="59">
        <f>Atlanta!$H$130</f>
        <v>19243.075400000002</v>
      </c>
      <c r="G239" s="59">
        <f>LosAngeles!$H$130</f>
        <v>6646.1809000000003</v>
      </c>
      <c r="H239" s="59">
        <f>LasVegas!$H$130</f>
        <v>21818.245699999999</v>
      </c>
      <c r="I239" s="59">
        <f>SanFrancisco!$H$130</f>
        <v>6652.3468999999996</v>
      </c>
      <c r="J239" s="59">
        <f>Baltimore!$H$130</f>
        <v>17361.035400000001</v>
      </c>
      <c r="K239" s="59">
        <f>Albuquerque!$H$130</f>
        <v>24714.300800000001</v>
      </c>
      <c r="L239" s="59">
        <f>Seattle!$H$130</f>
        <v>5348.8374999999996</v>
      </c>
      <c r="M239" s="59">
        <f>Chicago!$H$130</f>
        <v>33596.237699999998</v>
      </c>
      <c r="N239" s="59">
        <f>Boulder!$H$130</f>
        <v>24962.589899999999</v>
      </c>
      <c r="O239" s="59">
        <f>Minneapolis!$H$130</f>
        <v>23514.536700000001</v>
      </c>
      <c r="P239" s="59">
        <f>Helena!$H$130</f>
        <v>23486.9571</v>
      </c>
      <c r="Q239" s="59">
        <f>Duluth!$H$130</f>
        <v>23526.653600000001</v>
      </c>
      <c r="R239" s="59">
        <f>Fairbanks!$H$130</f>
        <v>24337.009399999999</v>
      </c>
    </row>
    <row r="240" spans="1:18">
      <c r="A240" s="53"/>
      <c r="B240" s="57" t="s">
        <v>278</v>
      </c>
      <c r="C240" s="59">
        <f>Miami!$B$130</f>
        <v>46182.9764</v>
      </c>
      <c r="D240" s="59">
        <f>Houston!$B$130</f>
        <v>57549.835200000001</v>
      </c>
      <c r="E240" s="59">
        <f>Phoenix!$B$130</f>
        <v>51909.086600000002</v>
      </c>
      <c r="F240" s="59">
        <f>Atlanta!$B$130</f>
        <v>44249.841800000002</v>
      </c>
      <c r="G240" s="59">
        <f>LosAngeles!$B$130</f>
        <v>17806.0167</v>
      </c>
      <c r="H240" s="59">
        <f>LasVegas!$B$130</f>
        <v>51964.680699999997</v>
      </c>
      <c r="I240" s="59">
        <f>SanFrancisco!$B$130</f>
        <v>17919.945599999999</v>
      </c>
      <c r="J240" s="59">
        <f>Baltimore!$B$130</f>
        <v>40100.907700000003</v>
      </c>
      <c r="K240" s="59">
        <f>Albuquerque!$B$130</f>
        <v>58222.624600000003</v>
      </c>
      <c r="L240" s="59">
        <f>Seattle!$B$130</f>
        <v>13555.107400000001</v>
      </c>
      <c r="M240" s="59">
        <f>Chicago!$B$130</f>
        <v>79016.660199999998</v>
      </c>
      <c r="N240" s="59">
        <f>Boulder!$B$130</f>
        <v>59147.383199999997</v>
      </c>
      <c r="O240" s="59">
        <f>Minneapolis!$B$130</f>
        <v>56254.022700000001</v>
      </c>
      <c r="P240" s="59">
        <f>Helena!$B$130</f>
        <v>56208.654699999999</v>
      </c>
      <c r="Q240" s="59">
        <f>Duluth!$B$130</f>
        <v>56819.506399999998</v>
      </c>
      <c r="R240" s="59">
        <f>Fairbanks!$B$130</f>
        <v>63930.557699999998</v>
      </c>
    </row>
    <row r="241" spans="1:18">
      <c r="A241" s="53"/>
      <c r="B241" s="69" t="s">
        <v>279</v>
      </c>
      <c r="C241" s="59">
        <f>Miami!$C$130</f>
        <v>80.954899999999995</v>
      </c>
      <c r="D241" s="59">
        <f>Houston!$C$130</f>
        <v>74.819299999999998</v>
      </c>
      <c r="E241" s="59">
        <f>Phoenix!$C$130</f>
        <v>86.624799999999993</v>
      </c>
      <c r="F241" s="59">
        <f>Atlanta!$C$130</f>
        <v>82.6995</v>
      </c>
      <c r="G241" s="59">
        <f>LosAngeles!$C$130</f>
        <v>15.2804</v>
      </c>
      <c r="H241" s="59">
        <f>LasVegas!$C$130</f>
        <v>84.048900000000003</v>
      </c>
      <c r="I241" s="59">
        <f>SanFrancisco!$C$130</f>
        <v>15.444699999999999</v>
      </c>
      <c r="J241" s="59">
        <f>Baltimore!$C$130</f>
        <v>74.480800000000002</v>
      </c>
      <c r="K241" s="59">
        <f>Albuquerque!$C$130</f>
        <v>99.371600000000001</v>
      </c>
      <c r="L241" s="59">
        <f>Seattle!$C$130</f>
        <v>18.442299999999999</v>
      </c>
      <c r="M241" s="59">
        <f>Chicago!$C$130</f>
        <v>137.07679999999999</v>
      </c>
      <c r="N241" s="59">
        <f>Boulder!$C$130</f>
        <v>99.479299999999995</v>
      </c>
      <c r="O241" s="59">
        <f>Minneapolis!$C$130</f>
        <v>93.378900000000002</v>
      </c>
      <c r="P241" s="59">
        <f>Helena!$C$130</f>
        <v>92.743399999999994</v>
      </c>
      <c r="Q241" s="59">
        <f>Duluth!$C$130</f>
        <v>91.971400000000003</v>
      </c>
      <c r="R241" s="59">
        <f>Fairbanks!$C$130</f>
        <v>72.398799999999994</v>
      </c>
    </row>
    <row r="242" spans="1:18">
      <c r="A242" s="53"/>
      <c r="B242" s="69" t="s">
        <v>280</v>
      </c>
      <c r="C242" s="59">
        <f>Miami!$D$130</f>
        <v>307.40499999999997</v>
      </c>
      <c r="D242" s="59">
        <f>Houston!$D$130</f>
        <v>316.42219999999998</v>
      </c>
      <c r="E242" s="59">
        <f>Phoenix!$D$130</f>
        <v>285.99900000000002</v>
      </c>
      <c r="F242" s="59">
        <f>Atlanta!$D$130</f>
        <v>208.6952</v>
      </c>
      <c r="G242" s="59">
        <f>LosAngeles!$D$130</f>
        <v>158.4709</v>
      </c>
      <c r="H242" s="59">
        <f>LasVegas!$D$130</f>
        <v>346.83569999999997</v>
      </c>
      <c r="I242" s="59">
        <f>SanFrancisco!$D$130</f>
        <v>147.56780000000001</v>
      </c>
      <c r="J242" s="59">
        <f>Baltimore!$D$130</f>
        <v>210.4367</v>
      </c>
      <c r="K242" s="59">
        <f>Albuquerque!$D$130</f>
        <v>252.05170000000001</v>
      </c>
      <c r="L242" s="59">
        <f>Seattle!$D$130</f>
        <v>39.247500000000002</v>
      </c>
      <c r="M242" s="59">
        <f>Chicago!$D$130</f>
        <v>392.10210000000001</v>
      </c>
      <c r="N242" s="59">
        <f>Boulder!$D$130</f>
        <v>248.09540000000001</v>
      </c>
      <c r="O242" s="59">
        <f>Minneapolis!$D$130</f>
        <v>138.0497</v>
      </c>
      <c r="P242" s="59">
        <f>Helena!$D$130</f>
        <v>151.14529999999999</v>
      </c>
      <c r="Q242" s="59">
        <f>Duluth!$D$130</f>
        <v>131.79810000000001</v>
      </c>
      <c r="R242" s="59">
        <f>Fairbanks!$D$130</f>
        <v>300.71820000000002</v>
      </c>
    </row>
    <row r="243" spans="1:18">
      <c r="A243" s="53"/>
      <c r="B243" s="69" t="s">
        <v>276</v>
      </c>
      <c r="C243" s="59">
        <f>Miami!$E$130</f>
        <v>0</v>
      </c>
      <c r="D243" s="59">
        <f>Houston!$E$130</f>
        <v>0</v>
      </c>
      <c r="E243" s="59">
        <f>Phoenix!$E$130</f>
        <v>0</v>
      </c>
      <c r="F243" s="59">
        <f>Atlanta!$E$130</f>
        <v>0</v>
      </c>
      <c r="G243" s="59">
        <f>LosAngeles!$E$130</f>
        <v>0</v>
      </c>
      <c r="H243" s="59">
        <f>LasVegas!$E$130</f>
        <v>0</v>
      </c>
      <c r="I243" s="59">
        <f>SanFrancisco!$E$130</f>
        <v>0</v>
      </c>
      <c r="J243" s="59">
        <f>Baltimore!$E$130</f>
        <v>0</v>
      </c>
      <c r="K243" s="59">
        <f>Albuquerque!$E$130</f>
        <v>0</v>
      </c>
      <c r="L243" s="59">
        <f>Seattle!$E$130</f>
        <v>0</v>
      </c>
      <c r="M243" s="59">
        <f>Chicago!$E$130</f>
        <v>0</v>
      </c>
      <c r="N243" s="59">
        <f>Boulder!$E$130</f>
        <v>0</v>
      </c>
      <c r="O243" s="59">
        <f>Minneapolis!$E$130</f>
        <v>0</v>
      </c>
      <c r="P243" s="59">
        <f>Helena!$E$130</f>
        <v>0</v>
      </c>
      <c r="Q243" s="59">
        <f>Duluth!$E$130</f>
        <v>0</v>
      </c>
      <c r="R243" s="59">
        <f>Fairbanks!$E$130</f>
        <v>0</v>
      </c>
    </row>
    <row r="244" spans="1:18">
      <c r="A244" s="53"/>
      <c r="B244" s="69" t="s">
        <v>277</v>
      </c>
      <c r="C244" s="74">
        <f>Miami!$F$130</f>
        <v>1.4E-3</v>
      </c>
      <c r="D244" s="74">
        <f>Houston!$F$130</f>
        <v>8.9999999999999998E-4</v>
      </c>
      <c r="E244" s="74">
        <f>Phoenix!$F$130</f>
        <v>8.0000000000000004E-4</v>
      </c>
      <c r="F244" s="74">
        <f>Atlanta!$F$130</f>
        <v>8.0000000000000004E-4</v>
      </c>
      <c r="G244" s="74">
        <f>LosAngeles!$F$130</f>
        <v>1E-4</v>
      </c>
      <c r="H244" s="74">
        <f>LasVegas!$F$130</f>
        <v>6.9999999999999999E-4</v>
      </c>
      <c r="I244" s="74">
        <f>SanFrancisco!$F$130</f>
        <v>1E-4</v>
      </c>
      <c r="J244" s="74">
        <f>Baltimore!$F$130</f>
        <v>8.9999999999999998E-4</v>
      </c>
      <c r="K244" s="74">
        <f>Albuquerque!$F$130</f>
        <v>1E-3</v>
      </c>
      <c r="L244" s="74">
        <f>Seattle!$F$130</f>
        <v>2.0000000000000001E-4</v>
      </c>
      <c r="M244" s="74">
        <f>Chicago!$F$130</f>
        <v>1.1999999999999999E-3</v>
      </c>
      <c r="N244" s="74">
        <f>Boulder!$F$130</f>
        <v>1E-3</v>
      </c>
      <c r="O244" s="74">
        <f>Minneapolis!$F$130</f>
        <v>1E-3</v>
      </c>
      <c r="P244" s="74">
        <f>Helena!$F$130</f>
        <v>1.1000000000000001E-3</v>
      </c>
      <c r="Q244" s="74">
        <f>Duluth!$F$130</f>
        <v>1E-3</v>
      </c>
      <c r="R244" s="74">
        <f>Fairbanks!$F$130</f>
        <v>1.1000000000000001E-3</v>
      </c>
    </row>
    <row r="245" spans="1:18">
      <c r="A245" s="53"/>
      <c r="B245" s="69" t="s">
        <v>670</v>
      </c>
      <c r="C245" s="59">
        <f>10^(-3)*Miami!$G$130</f>
        <v>38.045203999999998</v>
      </c>
      <c r="D245" s="59">
        <f>10^(-3)*Houston!$G$130</f>
        <v>107.93272250000001</v>
      </c>
      <c r="E245" s="59">
        <f>10^(-3)*Phoenix!$G$130</f>
        <v>2112.61</v>
      </c>
      <c r="F245" s="59">
        <f>10^(-3)*Atlanta!$G$130</f>
        <v>371.20311029999999</v>
      </c>
      <c r="G245" s="59">
        <f>10^(-3)*LosAngeles!$G$130</f>
        <v>956.16345810000007</v>
      </c>
      <c r="H245" s="59">
        <f>10^(-3)*LasVegas!$G$130</f>
        <v>1729.72</v>
      </c>
      <c r="I245" s="59">
        <f>10^(-3)*SanFrancisco!$G$130</f>
        <v>890.33598840000002</v>
      </c>
      <c r="J245" s="59">
        <f>10^(-3)*Baltimore!$G$130</f>
        <v>13.086495900000001</v>
      </c>
      <c r="K245" s="59">
        <f>10^(-3)*Albuquerque!$G$130</f>
        <v>262.07732600000003</v>
      </c>
      <c r="L245" s="59">
        <f>10^(-3)*Seattle!$G$130</f>
        <v>518.46614450000004</v>
      </c>
      <c r="M245" s="59">
        <f>10^(-3)*Chicago!$G$130</f>
        <v>90.257519700000003</v>
      </c>
      <c r="N245" s="59">
        <f>10^(-3)*Boulder!$G$130</f>
        <v>257.95377189999999</v>
      </c>
      <c r="O245" s="59">
        <f>10^(-3)*Minneapolis!$G$130</f>
        <v>90.71213800000001</v>
      </c>
      <c r="P245" s="59">
        <f>10^(-3)*Helena!$G$130</f>
        <v>3584.6800000000003</v>
      </c>
      <c r="Q245" s="59">
        <f>10^(-3)*Duluth!$G$130</f>
        <v>86.593643100000008</v>
      </c>
      <c r="R245" s="59">
        <f>10^(-3)*Fairbanks!$G$130</f>
        <v>60.333279300000001</v>
      </c>
    </row>
    <row r="246" spans="1:18">
      <c r="B246" s="66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</row>
    <row r="247" spans="1:18">
      <c r="B247" s="66"/>
      <c r="C247" s="67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</row>
    <row r="248" spans="1:18">
      <c r="B248" s="66"/>
      <c r="C248" s="67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</row>
    <row r="250" spans="1:18">
      <c r="B250" s="65"/>
    </row>
    <row r="251" spans="1:18">
      <c r="B251" s="66"/>
      <c r="C251" s="67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</row>
    <row r="252" spans="1:18">
      <c r="B252" s="66"/>
      <c r="C252" s="67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</row>
    <row r="253" spans="1:18">
      <c r="B253" s="66"/>
      <c r="C253" s="67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</row>
    <row r="254" spans="1:18">
      <c r="B254" s="66"/>
      <c r="C254" s="67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</row>
    <row r="255" spans="1:18">
      <c r="B255" s="66"/>
      <c r="C255" s="67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</row>
    <row r="256" spans="1:18">
      <c r="B256" s="66"/>
      <c r="C256" s="67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</row>
    <row r="257" spans="2:18">
      <c r="B257" s="66"/>
      <c r="C257" s="67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</row>
    <row r="258" spans="2:18">
      <c r="B258" s="66"/>
      <c r="C258" s="67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</row>
    <row r="259" spans="2:18">
      <c r="B259" s="66"/>
      <c r="C259" s="67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</row>
    <row r="260" spans="2:18">
      <c r="B260" s="66"/>
      <c r="C260" s="67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</row>
    <row r="261" spans="2:18">
      <c r="B261" s="66"/>
      <c r="C261" s="67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</row>
    <row r="262" spans="2:18">
      <c r="B262" s="66"/>
      <c r="C262" s="67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</row>
    <row r="263" spans="2:18">
      <c r="B263" s="66"/>
      <c r="C263" s="67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</row>
    <row r="264" spans="2:18">
      <c r="B264" s="66"/>
      <c r="C264" s="67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</row>
    <row r="265" spans="2:18">
      <c r="B265" s="66"/>
      <c r="C265" s="67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</row>
    <row r="266" spans="2:18">
      <c r="B266" s="66"/>
      <c r="C266" s="67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</row>
    <row r="267" spans="2:18">
      <c r="B267" s="66"/>
      <c r="C267" s="67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</row>
    <row r="268" spans="2:18">
      <c r="B268" s="66"/>
      <c r="C268" s="67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</row>
    <row r="269" spans="2:18">
      <c r="B269" s="66"/>
      <c r="C269" s="67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</row>
    <row r="270" spans="2:18">
      <c r="B270" s="66"/>
      <c r="C270" s="67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</row>
    <row r="271" spans="2:18">
      <c r="B271" s="66"/>
      <c r="C271" s="67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</row>
    <row r="272" spans="2:18">
      <c r="B272" s="66"/>
      <c r="C272" s="67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</row>
    <row r="273" spans="2:18">
      <c r="B273" s="66"/>
      <c r="C273" s="67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</row>
    <row r="274" spans="2:18">
      <c r="B274" s="66"/>
      <c r="C274" s="67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</row>
    <row r="275" spans="2:18">
      <c r="B275" s="66"/>
      <c r="C275" s="67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</row>
    <row r="276" spans="2:18">
      <c r="B276" s="66"/>
      <c r="C276" s="67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</row>
    <row r="277" spans="2:18">
      <c r="B277" s="66"/>
      <c r="C277" s="67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</row>
    <row r="278" spans="2:18">
      <c r="B278" s="66"/>
      <c r="C278" s="67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</row>
    <row r="279" spans="2:18">
      <c r="B279" s="66"/>
      <c r="C279" s="67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</row>
    <row r="281" spans="2:18">
      <c r="B281" s="65"/>
    </row>
    <row r="282" spans="2:18">
      <c r="B282" s="66"/>
      <c r="C282" s="67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</row>
    <row r="283" spans="2:18">
      <c r="B283" s="66"/>
      <c r="C283" s="67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</row>
    <row r="284" spans="2:18">
      <c r="B284" s="66"/>
      <c r="C284" s="67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</row>
    <row r="285" spans="2:18">
      <c r="B285" s="66"/>
      <c r="C285" s="67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</row>
    <row r="286" spans="2:18">
      <c r="B286" s="66"/>
      <c r="C286" s="67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</row>
    <row r="287" spans="2:18">
      <c r="B287" s="66"/>
      <c r="C287" s="67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</row>
    <row r="288" spans="2:18">
      <c r="B288" s="66"/>
      <c r="C288" s="67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</row>
    <row r="289" spans="2:18">
      <c r="B289" s="66"/>
      <c r="C289" s="67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</row>
    <row r="290" spans="2:18">
      <c r="B290" s="66"/>
      <c r="C290" s="67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</row>
    <row r="291" spans="2:18">
      <c r="B291" s="66"/>
      <c r="C291" s="67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</row>
    <row r="292" spans="2:18">
      <c r="B292" s="66"/>
      <c r="C292" s="67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</row>
    <row r="293" spans="2:18">
      <c r="B293" s="66"/>
      <c r="C293" s="67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</row>
    <row r="294" spans="2:18">
      <c r="B294" s="66"/>
      <c r="C294" s="67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</row>
    <row r="295" spans="2:18">
      <c r="B295" s="66"/>
      <c r="C295" s="67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</row>
    <row r="296" spans="2:18">
      <c r="B296" s="66"/>
      <c r="C296" s="67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</row>
    <row r="297" spans="2:18">
      <c r="B297" s="66"/>
      <c r="C297" s="67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</row>
    <row r="298" spans="2:18">
      <c r="B298" s="66"/>
      <c r="C298" s="67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</row>
    <row r="299" spans="2:18">
      <c r="B299" s="66"/>
      <c r="C299" s="67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</row>
    <row r="300" spans="2:18">
      <c r="B300" s="66"/>
      <c r="C300" s="67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</row>
    <row r="301" spans="2:18">
      <c r="B301" s="66"/>
      <c r="C301" s="67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</row>
    <row r="302" spans="2:18">
      <c r="B302" s="66"/>
      <c r="C302" s="67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</row>
    <row r="303" spans="2:18">
      <c r="B303" s="66"/>
      <c r="C303" s="67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</row>
    <row r="304" spans="2:18">
      <c r="B304" s="66"/>
      <c r="C304" s="67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</row>
    <row r="305" spans="2:18">
      <c r="B305" s="66"/>
      <c r="C305" s="67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</row>
    <row r="306" spans="2:18">
      <c r="B306" s="66"/>
      <c r="C306" s="67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</row>
    <row r="307" spans="2:18">
      <c r="B307" s="66"/>
      <c r="C307" s="67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</row>
    <row r="308" spans="2:18">
      <c r="B308" s="66"/>
      <c r="C308" s="67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</row>
    <row r="309" spans="2:18">
      <c r="B309" s="66"/>
      <c r="C309" s="67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</row>
    <row r="310" spans="2:18">
      <c r="B310" s="66"/>
      <c r="C310" s="67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</row>
    <row r="312" spans="2:18">
      <c r="B312" s="65"/>
    </row>
    <row r="313" spans="2:18">
      <c r="B313" s="66"/>
      <c r="C313" s="67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</row>
    <row r="314" spans="2:18">
      <c r="B314" s="66"/>
      <c r="C314" s="67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</row>
    <row r="315" spans="2:18">
      <c r="B315" s="66"/>
      <c r="C315" s="67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</row>
    <row r="316" spans="2:18">
      <c r="B316" s="66"/>
      <c r="C316" s="67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</row>
    <row r="317" spans="2:18">
      <c r="B317" s="66"/>
      <c r="C317" s="67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</row>
    <row r="318" spans="2:18">
      <c r="B318" s="66"/>
      <c r="C318" s="67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</row>
    <row r="319" spans="2:18">
      <c r="B319" s="66"/>
      <c r="C319" s="67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</row>
    <row r="320" spans="2:18">
      <c r="B320" s="66"/>
      <c r="C320" s="67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</row>
    <row r="321" spans="2:18">
      <c r="B321" s="66"/>
      <c r="C321" s="67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</row>
    <row r="322" spans="2:18">
      <c r="B322" s="66"/>
      <c r="C322" s="67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</row>
    <row r="323" spans="2:18">
      <c r="B323" s="66"/>
      <c r="C323" s="67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</row>
    <row r="324" spans="2:18">
      <c r="B324" s="66"/>
      <c r="C324" s="67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</row>
    <row r="325" spans="2:18">
      <c r="B325" s="66"/>
      <c r="C325" s="67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</row>
    <row r="326" spans="2:18">
      <c r="B326" s="66"/>
      <c r="C326" s="67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</row>
    <row r="327" spans="2:18">
      <c r="B327" s="66"/>
      <c r="C327" s="67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</row>
    <row r="328" spans="2:18">
      <c r="B328" s="66"/>
      <c r="C328" s="67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</row>
    <row r="329" spans="2:18">
      <c r="B329" s="66"/>
      <c r="C329" s="67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</row>
    <row r="330" spans="2:18">
      <c r="B330" s="66"/>
      <c r="C330" s="67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</row>
    <row r="331" spans="2:18">
      <c r="B331" s="66"/>
      <c r="C331" s="67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</row>
    <row r="332" spans="2:18">
      <c r="B332" s="66"/>
      <c r="C332" s="67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</row>
    <row r="333" spans="2:18">
      <c r="B333" s="66"/>
      <c r="C333" s="67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</row>
    <row r="334" spans="2:18">
      <c r="B334" s="66"/>
      <c r="C334" s="67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</row>
    <row r="335" spans="2:18">
      <c r="B335" s="66"/>
      <c r="C335" s="67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</row>
    <row r="336" spans="2:18">
      <c r="B336" s="66"/>
      <c r="C336" s="67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</row>
    <row r="337" spans="2:18">
      <c r="B337" s="66"/>
      <c r="C337" s="67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</row>
    <row r="338" spans="2:18">
      <c r="B338" s="66"/>
      <c r="C338" s="67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</row>
    <row r="339" spans="2:18">
      <c r="B339" s="66"/>
      <c r="C339" s="67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</row>
    <row r="340" spans="2:18">
      <c r="B340" s="66"/>
      <c r="C340" s="67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</row>
    <row r="341" spans="2:18">
      <c r="B341" s="66"/>
      <c r="C341" s="67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</row>
    <row r="343" spans="2:18">
      <c r="B343" s="65"/>
    </row>
    <row r="344" spans="2:18">
      <c r="B344" s="66"/>
      <c r="C344" s="67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</row>
    <row r="345" spans="2:18">
      <c r="B345" s="66"/>
      <c r="C345" s="67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</row>
    <row r="346" spans="2:18">
      <c r="B346" s="66"/>
      <c r="C346" s="67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</row>
    <row r="347" spans="2:18">
      <c r="B347" s="66"/>
      <c r="C347" s="67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</row>
    <row r="348" spans="2:18">
      <c r="B348" s="66"/>
      <c r="C348" s="67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</row>
    <row r="349" spans="2:18">
      <c r="B349" s="66"/>
      <c r="C349" s="67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</row>
    <row r="350" spans="2:18">
      <c r="B350" s="66"/>
      <c r="C350" s="67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</row>
    <row r="351" spans="2:18">
      <c r="B351" s="66"/>
      <c r="C351" s="67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</row>
    <row r="352" spans="2:18">
      <c r="B352" s="66"/>
      <c r="C352" s="67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</row>
    <row r="353" spans="2:18">
      <c r="B353" s="66"/>
      <c r="C353" s="67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</row>
    <row r="354" spans="2:18">
      <c r="B354" s="66"/>
      <c r="C354" s="67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</row>
    <row r="355" spans="2:18">
      <c r="B355" s="66"/>
      <c r="C355" s="67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</row>
    <row r="356" spans="2:18">
      <c r="B356" s="66"/>
      <c r="C356" s="67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</row>
    <row r="357" spans="2:18">
      <c r="B357" s="66"/>
      <c r="C357" s="67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</row>
    <row r="358" spans="2:18">
      <c r="B358" s="66"/>
      <c r="C358" s="67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</row>
    <row r="359" spans="2:18">
      <c r="B359" s="66"/>
      <c r="C359" s="67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</row>
    <row r="360" spans="2:18">
      <c r="B360" s="66"/>
      <c r="C360" s="67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2:18">
      <c r="B361" s="66"/>
      <c r="C361" s="67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</row>
    <row r="362" spans="2:18">
      <c r="B362" s="66"/>
      <c r="C362" s="67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</row>
    <row r="363" spans="2:18">
      <c r="B363" s="66"/>
      <c r="C363" s="67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</row>
    <row r="364" spans="2:18">
      <c r="B364" s="66"/>
      <c r="C364" s="67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</row>
    <row r="365" spans="2:18">
      <c r="B365" s="66"/>
      <c r="C365" s="67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</row>
    <row r="366" spans="2:18">
      <c r="B366" s="66"/>
      <c r="C366" s="67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</row>
    <row r="367" spans="2:18">
      <c r="B367" s="66"/>
      <c r="C367" s="67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</row>
    <row r="368" spans="2:18">
      <c r="B368" s="66"/>
      <c r="C368" s="67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</row>
    <row r="369" spans="2:18">
      <c r="B369" s="66"/>
      <c r="C369" s="67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</row>
    <row r="370" spans="2:18">
      <c r="B370" s="66"/>
      <c r="C370" s="67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</row>
    <row r="371" spans="2:18">
      <c r="B371" s="66"/>
      <c r="C371" s="67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</row>
    <row r="372" spans="2:18">
      <c r="B372" s="66"/>
      <c r="C372" s="67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</row>
    <row r="374" spans="2:18">
      <c r="B374" s="65"/>
    </row>
    <row r="375" spans="2:18">
      <c r="B375" s="66"/>
      <c r="C375" s="67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</row>
    <row r="376" spans="2:18">
      <c r="B376" s="66"/>
      <c r="C376" s="67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</row>
    <row r="377" spans="2:18">
      <c r="B377" s="66"/>
      <c r="C377" s="67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</row>
    <row r="378" spans="2:18">
      <c r="B378" s="66"/>
      <c r="C378" s="67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</row>
    <row r="379" spans="2:18">
      <c r="B379" s="66"/>
      <c r="C379" s="67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</row>
    <row r="380" spans="2:18">
      <c r="B380" s="66"/>
      <c r="C380" s="67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</row>
    <row r="381" spans="2:18">
      <c r="B381" s="66"/>
      <c r="C381" s="67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</row>
    <row r="382" spans="2:18">
      <c r="B382" s="66"/>
      <c r="C382" s="67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</row>
    <row r="383" spans="2:18">
      <c r="B383" s="66"/>
      <c r="C383" s="67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</row>
    <row r="384" spans="2:18">
      <c r="B384" s="66"/>
      <c r="C384" s="67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</row>
    <row r="385" spans="2:18">
      <c r="B385" s="66"/>
      <c r="C385" s="67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</row>
    <row r="386" spans="2:18">
      <c r="B386" s="66"/>
      <c r="C386" s="67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</row>
    <row r="387" spans="2:18">
      <c r="B387" s="66"/>
      <c r="C387" s="67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</row>
    <row r="388" spans="2:18">
      <c r="B388" s="66"/>
      <c r="C388" s="67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</row>
    <row r="389" spans="2:18">
      <c r="B389" s="66"/>
      <c r="C389" s="67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</row>
    <row r="390" spans="2:18">
      <c r="B390" s="66"/>
      <c r="C390" s="67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</row>
    <row r="391" spans="2:18">
      <c r="B391" s="66"/>
      <c r="C391" s="67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</row>
    <row r="392" spans="2:18">
      <c r="B392" s="66"/>
      <c r="C392" s="67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</row>
    <row r="393" spans="2:18">
      <c r="B393" s="66"/>
      <c r="C393" s="67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</row>
    <row r="394" spans="2:18">
      <c r="B394" s="66"/>
      <c r="C394" s="67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</row>
    <row r="395" spans="2:18">
      <c r="B395" s="66"/>
      <c r="C395" s="67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</row>
    <row r="396" spans="2:18">
      <c r="B396" s="66"/>
      <c r="C396" s="67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</row>
    <row r="397" spans="2:18">
      <c r="B397" s="66"/>
      <c r="C397" s="67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</row>
    <row r="398" spans="2:18">
      <c r="B398" s="66"/>
      <c r="C398" s="67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</row>
    <row r="399" spans="2:18">
      <c r="B399" s="66"/>
      <c r="C399" s="67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</row>
    <row r="400" spans="2:18">
      <c r="B400" s="66"/>
      <c r="C400" s="67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</row>
    <row r="401" spans="2:18">
      <c r="B401" s="66"/>
      <c r="C401" s="67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</row>
    <row r="402" spans="2:18">
      <c r="B402" s="66"/>
      <c r="C402" s="67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</row>
    <row r="403" spans="2:18">
      <c r="B403" s="66"/>
      <c r="C403" s="67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</row>
    <row r="405" spans="2:18">
      <c r="B405" s="65"/>
    </row>
    <row r="406" spans="2:18">
      <c r="B406" s="66"/>
      <c r="C406" s="67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</row>
    <row r="407" spans="2:18">
      <c r="B407" s="66"/>
      <c r="C407" s="67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</row>
    <row r="408" spans="2:18">
      <c r="B408" s="66"/>
      <c r="C408" s="67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</row>
    <row r="409" spans="2:18">
      <c r="B409" s="66"/>
      <c r="C409" s="67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</row>
    <row r="410" spans="2:18">
      <c r="B410" s="66"/>
      <c r="C410" s="67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</row>
    <row r="411" spans="2:18">
      <c r="B411" s="66"/>
      <c r="C411" s="67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</row>
    <row r="412" spans="2:18">
      <c r="B412" s="66"/>
      <c r="C412" s="67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</row>
    <row r="413" spans="2:18">
      <c r="B413" s="66"/>
      <c r="C413" s="67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</row>
    <row r="414" spans="2:18">
      <c r="B414" s="66"/>
      <c r="C414" s="67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</row>
    <row r="415" spans="2:18">
      <c r="B415" s="66"/>
      <c r="C415" s="67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</row>
    <row r="416" spans="2:18">
      <c r="B416" s="66"/>
      <c r="C416" s="67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</row>
    <row r="417" spans="2:18">
      <c r="B417" s="66"/>
      <c r="C417" s="67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</row>
    <row r="418" spans="2:18">
      <c r="B418" s="66"/>
      <c r="C418" s="67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</row>
    <row r="419" spans="2:18">
      <c r="B419" s="66"/>
      <c r="C419" s="67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</row>
    <row r="420" spans="2:18">
      <c r="B420" s="66"/>
      <c r="C420" s="67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</row>
    <row r="421" spans="2:18">
      <c r="B421" s="66"/>
      <c r="C421" s="67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</row>
    <row r="422" spans="2:18">
      <c r="B422" s="66"/>
      <c r="C422" s="67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</row>
    <row r="423" spans="2:18">
      <c r="B423" s="66"/>
      <c r="C423" s="67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</row>
    <row r="424" spans="2:18">
      <c r="B424" s="66"/>
      <c r="C424" s="67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</row>
    <row r="425" spans="2:18">
      <c r="B425" s="66"/>
      <c r="C425" s="67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</row>
    <row r="426" spans="2:18">
      <c r="B426" s="66"/>
      <c r="C426" s="67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</row>
    <row r="427" spans="2:18">
      <c r="B427" s="66"/>
      <c r="C427" s="67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</row>
    <row r="428" spans="2:18">
      <c r="B428" s="66"/>
      <c r="C428" s="67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</row>
    <row r="429" spans="2:18">
      <c r="B429" s="66"/>
      <c r="C429" s="67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</row>
    <row r="430" spans="2:18">
      <c r="B430" s="66"/>
      <c r="C430" s="67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</row>
    <row r="431" spans="2:18">
      <c r="B431" s="66"/>
      <c r="C431" s="67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</row>
    <row r="432" spans="2:18">
      <c r="B432" s="66"/>
      <c r="C432" s="67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</row>
    <row r="433" spans="2:18">
      <c r="B433" s="66"/>
      <c r="C433" s="67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</row>
    <row r="434" spans="2:18">
      <c r="B434" s="66"/>
      <c r="C434" s="67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</row>
    <row r="436" spans="2:18">
      <c r="B436" s="65"/>
    </row>
    <row r="437" spans="2:18">
      <c r="B437" s="66"/>
      <c r="C437" s="67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</row>
    <row r="438" spans="2:18">
      <c r="B438" s="66"/>
      <c r="C438" s="67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</row>
    <row r="439" spans="2:18">
      <c r="B439" s="66"/>
      <c r="C439" s="67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</row>
    <row r="440" spans="2:18">
      <c r="B440" s="66"/>
      <c r="C440" s="67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</row>
    <row r="441" spans="2:18">
      <c r="B441" s="66"/>
      <c r="C441" s="67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</row>
    <row r="442" spans="2:18">
      <c r="B442" s="66"/>
      <c r="C442" s="67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</row>
    <row r="443" spans="2:18">
      <c r="B443" s="66"/>
      <c r="C443" s="67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</row>
    <row r="444" spans="2:18">
      <c r="B444" s="66"/>
      <c r="C444" s="67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</row>
    <row r="445" spans="2:18">
      <c r="B445" s="66"/>
      <c r="C445" s="67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</row>
    <row r="446" spans="2:18">
      <c r="B446" s="66"/>
      <c r="C446" s="67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</row>
    <row r="447" spans="2:18">
      <c r="B447" s="66"/>
      <c r="C447" s="67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</row>
    <row r="448" spans="2:18">
      <c r="B448" s="66"/>
      <c r="C448" s="67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</row>
    <row r="449" spans="2:18">
      <c r="B449" s="66"/>
      <c r="C449" s="67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</row>
    <row r="450" spans="2:18">
      <c r="B450" s="66"/>
      <c r="C450" s="67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</row>
    <row r="451" spans="2:18">
      <c r="B451" s="66"/>
      <c r="C451" s="67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</row>
    <row r="452" spans="2:18">
      <c r="B452" s="66"/>
      <c r="C452" s="67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</row>
    <row r="453" spans="2:18">
      <c r="B453" s="66"/>
      <c r="C453" s="67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</row>
    <row r="454" spans="2:18">
      <c r="B454" s="66"/>
      <c r="C454" s="67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</row>
    <row r="455" spans="2:18">
      <c r="B455" s="66"/>
      <c r="C455" s="67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</row>
    <row r="456" spans="2:18">
      <c r="B456" s="66"/>
      <c r="C456" s="67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</row>
    <row r="457" spans="2:18">
      <c r="B457" s="66"/>
      <c r="C457" s="67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</row>
    <row r="458" spans="2:18">
      <c r="B458" s="66"/>
      <c r="C458" s="67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</row>
    <row r="459" spans="2:18">
      <c r="B459" s="66"/>
      <c r="C459" s="67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</row>
    <row r="460" spans="2:18">
      <c r="B460" s="66"/>
      <c r="C460" s="67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</row>
    <row r="461" spans="2:18">
      <c r="B461" s="66"/>
      <c r="C461" s="67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</row>
    <row r="462" spans="2:18">
      <c r="B462" s="66"/>
      <c r="C462" s="67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</row>
    <row r="463" spans="2:18">
      <c r="B463" s="66"/>
      <c r="C463" s="67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</row>
    <row r="464" spans="2:18">
      <c r="B464" s="66"/>
      <c r="C464" s="67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</row>
    <row r="465" spans="2:18">
      <c r="B465" s="66"/>
      <c r="C465" s="67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</row>
    <row r="467" spans="2:18">
      <c r="B467" s="65"/>
    </row>
    <row r="468" spans="2:18">
      <c r="B468" s="66"/>
      <c r="C468" s="67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</row>
    <row r="469" spans="2:18">
      <c r="B469" s="66"/>
      <c r="C469" s="67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</row>
    <row r="470" spans="2:18">
      <c r="B470" s="66"/>
      <c r="C470" s="67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</row>
    <row r="471" spans="2:18">
      <c r="B471" s="66"/>
      <c r="C471" s="67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</row>
    <row r="472" spans="2:18">
      <c r="B472" s="66"/>
      <c r="C472" s="67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</row>
    <row r="473" spans="2:18">
      <c r="B473" s="66"/>
      <c r="C473" s="67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</row>
    <row r="474" spans="2:18">
      <c r="B474" s="66"/>
      <c r="C474" s="67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</row>
    <row r="475" spans="2:18">
      <c r="B475" s="66"/>
      <c r="C475" s="67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</row>
    <row r="476" spans="2:18">
      <c r="B476" s="66"/>
      <c r="C476" s="67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</row>
    <row r="477" spans="2:18">
      <c r="B477" s="66"/>
      <c r="C477" s="67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</row>
    <row r="478" spans="2:18">
      <c r="B478" s="66"/>
      <c r="C478" s="67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</row>
    <row r="479" spans="2:18">
      <c r="B479" s="66"/>
      <c r="C479" s="67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</row>
    <row r="480" spans="2:18">
      <c r="B480" s="66"/>
      <c r="C480" s="67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</row>
    <row r="481" spans="2:18">
      <c r="B481" s="66"/>
      <c r="C481" s="67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</row>
    <row r="482" spans="2:18">
      <c r="B482" s="66"/>
      <c r="C482" s="67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</row>
    <row r="483" spans="2:18">
      <c r="B483" s="66"/>
      <c r="C483" s="67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</row>
    <row r="484" spans="2:18">
      <c r="B484" s="66"/>
      <c r="C484" s="67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</row>
    <row r="485" spans="2:18">
      <c r="B485" s="66"/>
      <c r="C485" s="67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</row>
    <row r="486" spans="2:18">
      <c r="B486" s="66"/>
      <c r="C486" s="67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</row>
    <row r="487" spans="2:18">
      <c r="B487" s="66"/>
      <c r="C487" s="67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</row>
    <row r="488" spans="2:18">
      <c r="B488" s="66"/>
      <c r="C488" s="67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</row>
    <row r="489" spans="2:18">
      <c r="B489" s="66"/>
      <c r="C489" s="67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</row>
    <row r="490" spans="2:18">
      <c r="B490" s="66"/>
      <c r="C490" s="67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</row>
    <row r="491" spans="2:18">
      <c r="B491" s="66"/>
      <c r="C491" s="67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</row>
    <row r="492" spans="2:18">
      <c r="B492" s="66"/>
      <c r="C492" s="67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</row>
    <row r="493" spans="2:18">
      <c r="B493" s="66"/>
      <c r="C493" s="67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</row>
    <row r="494" spans="2:18">
      <c r="B494" s="66"/>
      <c r="C494" s="67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</row>
    <row r="495" spans="2:18">
      <c r="B495" s="66"/>
      <c r="C495" s="67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</row>
    <row r="496" spans="2:18">
      <c r="B496" s="66"/>
      <c r="C496" s="67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</row>
    <row r="498" spans="2:18">
      <c r="B498" s="65"/>
    </row>
    <row r="499" spans="2:18">
      <c r="B499" s="66"/>
      <c r="C499" s="67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</row>
    <row r="500" spans="2:18">
      <c r="B500" s="66"/>
      <c r="C500" s="67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</row>
    <row r="501" spans="2:18">
      <c r="B501" s="66"/>
      <c r="C501" s="67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</row>
    <row r="502" spans="2:18">
      <c r="B502" s="66"/>
      <c r="C502" s="67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</row>
    <row r="503" spans="2:18">
      <c r="B503" s="66"/>
      <c r="C503" s="67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</row>
    <row r="504" spans="2:18">
      <c r="B504" s="66"/>
      <c r="C504" s="67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</row>
    <row r="505" spans="2:18">
      <c r="B505" s="66"/>
      <c r="C505" s="67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</row>
    <row r="506" spans="2:18">
      <c r="B506" s="66"/>
      <c r="C506" s="67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</row>
    <row r="507" spans="2:18">
      <c r="B507" s="66"/>
      <c r="C507" s="67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</row>
    <row r="508" spans="2:18">
      <c r="B508" s="66"/>
      <c r="C508" s="67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</row>
    <row r="509" spans="2:18">
      <c r="B509" s="66"/>
      <c r="C509" s="67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</row>
    <row r="510" spans="2:18">
      <c r="B510" s="66"/>
      <c r="C510" s="67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</row>
    <row r="511" spans="2:18">
      <c r="B511" s="66"/>
      <c r="C511" s="67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</row>
    <row r="512" spans="2:18">
      <c r="B512" s="66"/>
      <c r="C512" s="67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</row>
    <row r="513" spans="2:18">
      <c r="B513" s="66"/>
      <c r="C513" s="67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</row>
    <row r="514" spans="2:18">
      <c r="B514" s="66"/>
      <c r="C514" s="67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</row>
    <row r="515" spans="2:18">
      <c r="B515" s="66"/>
      <c r="C515" s="67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</row>
    <row r="516" spans="2:18">
      <c r="B516" s="66"/>
      <c r="C516" s="67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</row>
    <row r="517" spans="2:18">
      <c r="B517" s="66"/>
      <c r="C517" s="67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</row>
    <row r="518" spans="2:18">
      <c r="B518" s="66"/>
      <c r="C518" s="67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</row>
    <row r="519" spans="2:18">
      <c r="B519" s="66"/>
      <c r="C519" s="67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</row>
    <row r="520" spans="2:18">
      <c r="B520" s="66"/>
      <c r="C520" s="67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</row>
    <row r="521" spans="2:18">
      <c r="B521" s="66"/>
      <c r="C521" s="67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</row>
    <row r="522" spans="2:18">
      <c r="B522" s="66"/>
      <c r="C522" s="67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</row>
    <row r="523" spans="2:18">
      <c r="B523" s="66"/>
      <c r="C523" s="67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</row>
    <row r="524" spans="2:18">
      <c r="B524" s="66"/>
      <c r="C524" s="67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</row>
    <row r="525" spans="2:18">
      <c r="B525" s="66"/>
      <c r="C525" s="67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</row>
    <row r="526" spans="2:18">
      <c r="B526" s="66"/>
      <c r="C526" s="67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</row>
    <row r="527" spans="2:18">
      <c r="B527" s="66"/>
      <c r="C527" s="67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</row>
    <row r="529" spans="2:18">
      <c r="B529" s="65"/>
    </row>
    <row r="530" spans="2:18">
      <c r="B530" s="66"/>
      <c r="C530" s="67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</row>
    <row r="531" spans="2:18">
      <c r="B531" s="66"/>
      <c r="C531" s="67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</row>
    <row r="532" spans="2:18">
      <c r="B532" s="66"/>
      <c r="C532" s="67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</row>
    <row r="533" spans="2:18">
      <c r="B533" s="66"/>
      <c r="C533" s="67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</row>
    <row r="534" spans="2:18">
      <c r="B534" s="66"/>
      <c r="C534" s="67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</row>
    <row r="535" spans="2:18">
      <c r="B535" s="66"/>
      <c r="C535" s="67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</row>
    <row r="536" spans="2:18">
      <c r="B536" s="66"/>
      <c r="C536" s="67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</row>
    <row r="537" spans="2:18">
      <c r="B537" s="66"/>
      <c r="C537" s="67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</row>
    <row r="538" spans="2:18">
      <c r="B538" s="66"/>
      <c r="C538" s="67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</row>
    <row r="539" spans="2:18">
      <c r="B539" s="66"/>
      <c r="C539" s="67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</row>
    <row r="540" spans="2:18">
      <c r="B540" s="66"/>
      <c r="C540" s="67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</row>
    <row r="541" spans="2:18">
      <c r="B541" s="66"/>
      <c r="C541" s="67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</row>
    <row r="542" spans="2:18">
      <c r="B542" s="66"/>
      <c r="C542" s="67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</row>
    <row r="543" spans="2:18">
      <c r="B543" s="66"/>
      <c r="C543" s="67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</row>
    <row r="544" spans="2:18">
      <c r="B544" s="66"/>
      <c r="C544" s="67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</row>
    <row r="545" spans="2:18">
      <c r="B545" s="66"/>
      <c r="C545" s="67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</row>
    <row r="546" spans="2:18">
      <c r="B546" s="66"/>
      <c r="C546" s="67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</row>
    <row r="547" spans="2:18">
      <c r="B547" s="66"/>
      <c r="C547" s="67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</row>
    <row r="548" spans="2:18">
      <c r="B548" s="66"/>
      <c r="C548" s="67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</row>
    <row r="549" spans="2:18">
      <c r="B549" s="66"/>
      <c r="C549" s="67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</row>
    <row r="550" spans="2:18">
      <c r="B550" s="66"/>
      <c r="C550" s="67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</row>
    <row r="551" spans="2:18">
      <c r="B551" s="66"/>
      <c r="C551" s="67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</row>
    <row r="552" spans="2:18">
      <c r="B552" s="66"/>
      <c r="C552" s="67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</row>
    <row r="553" spans="2:18">
      <c r="B553" s="66"/>
      <c r="C553" s="67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</row>
    <row r="554" spans="2:18">
      <c r="B554" s="66"/>
      <c r="C554" s="67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</row>
    <row r="555" spans="2:18">
      <c r="B555" s="66"/>
      <c r="C555" s="67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</row>
    <row r="556" spans="2:18">
      <c r="B556" s="66"/>
      <c r="C556" s="67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</row>
    <row r="557" spans="2:18">
      <c r="B557" s="66"/>
      <c r="C557" s="67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</row>
    <row r="558" spans="2:18">
      <c r="B558" s="66"/>
      <c r="C558" s="67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</row>
    <row r="560" spans="2:18">
      <c r="B560" s="65"/>
    </row>
    <row r="561" spans="2:18">
      <c r="B561" s="66"/>
      <c r="C561" s="67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</row>
    <row r="562" spans="2:18">
      <c r="B562" s="66"/>
      <c r="C562" s="67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</row>
    <row r="563" spans="2:18">
      <c r="B563" s="66"/>
      <c r="C563" s="67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</row>
    <row r="564" spans="2:18">
      <c r="B564" s="66"/>
      <c r="C564" s="67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</row>
    <row r="565" spans="2:18">
      <c r="B565" s="66"/>
      <c r="C565" s="67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</row>
    <row r="566" spans="2:18">
      <c r="B566" s="66"/>
      <c r="C566" s="67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</row>
    <row r="567" spans="2:18">
      <c r="B567" s="66"/>
      <c r="C567" s="67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</row>
    <row r="568" spans="2:18">
      <c r="B568" s="66"/>
      <c r="C568" s="67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</row>
    <row r="569" spans="2:18">
      <c r="B569" s="66"/>
      <c r="C569" s="67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</row>
    <row r="570" spans="2:18">
      <c r="B570" s="66"/>
      <c r="C570" s="67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</row>
    <row r="571" spans="2:18">
      <c r="B571" s="66"/>
      <c r="C571" s="67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</row>
    <row r="572" spans="2:18">
      <c r="B572" s="66"/>
      <c r="C572" s="67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</row>
    <row r="573" spans="2:18">
      <c r="B573" s="66"/>
      <c r="C573" s="67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</row>
    <row r="574" spans="2:18">
      <c r="B574" s="66"/>
      <c r="C574" s="67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</row>
    <row r="575" spans="2:18">
      <c r="B575" s="66"/>
      <c r="C575" s="67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</row>
    <row r="576" spans="2:18">
      <c r="B576" s="66"/>
      <c r="C576" s="67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</row>
    <row r="577" spans="2:18">
      <c r="B577" s="66"/>
      <c r="C577" s="67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</row>
    <row r="578" spans="2:18">
      <c r="B578" s="66"/>
      <c r="C578" s="67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</row>
    <row r="579" spans="2:18">
      <c r="B579" s="66"/>
      <c r="C579" s="67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</row>
    <row r="580" spans="2:18">
      <c r="B580" s="66"/>
      <c r="C580" s="67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</row>
    <row r="581" spans="2:18">
      <c r="B581" s="66"/>
      <c r="C581" s="67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</row>
    <row r="582" spans="2:18">
      <c r="B582" s="66"/>
      <c r="C582" s="67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</row>
    <row r="583" spans="2:18">
      <c r="B583" s="66"/>
      <c r="C583" s="67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</row>
    <row r="584" spans="2:18">
      <c r="B584" s="66"/>
      <c r="C584" s="67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</row>
    <row r="585" spans="2:18">
      <c r="B585" s="66"/>
      <c r="C585" s="67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</row>
    <row r="586" spans="2:18">
      <c r="B586" s="66"/>
      <c r="C586" s="67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</row>
    <row r="587" spans="2:18">
      <c r="B587" s="66"/>
      <c r="C587" s="67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</row>
    <row r="588" spans="2:18">
      <c r="B588" s="66"/>
      <c r="C588" s="67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</row>
    <row r="589" spans="2:18">
      <c r="B589" s="66"/>
      <c r="C589" s="67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</row>
    <row r="591" spans="2:18">
      <c r="B591" s="65"/>
    </row>
    <row r="592" spans="2:18">
      <c r="B592" s="66"/>
      <c r="C592" s="67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</row>
    <row r="593" spans="2:18">
      <c r="B593" s="66"/>
      <c r="C593" s="67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</row>
    <row r="594" spans="2:18">
      <c r="B594" s="66"/>
      <c r="C594" s="67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</row>
    <row r="595" spans="2:18">
      <c r="B595" s="66"/>
      <c r="C595" s="67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</row>
    <row r="596" spans="2:18">
      <c r="B596" s="66"/>
      <c r="C596" s="67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</row>
    <row r="597" spans="2:18">
      <c r="B597" s="66"/>
      <c r="C597" s="67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</row>
    <row r="598" spans="2:18">
      <c r="B598" s="66"/>
      <c r="C598" s="67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</row>
    <row r="599" spans="2:18">
      <c r="B599" s="66"/>
      <c r="C599" s="67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</row>
    <row r="600" spans="2:18">
      <c r="B600" s="66"/>
      <c r="C600" s="67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</row>
    <row r="601" spans="2:18">
      <c r="B601" s="66"/>
      <c r="C601" s="67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</row>
    <row r="602" spans="2:18">
      <c r="B602" s="66"/>
      <c r="C602" s="67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</row>
    <row r="603" spans="2:18">
      <c r="B603" s="66"/>
      <c r="C603" s="67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</row>
    <row r="604" spans="2:18">
      <c r="B604" s="66"/>
      <c r="C604" s="67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</row>
    <row r="605" spans="2:18">
      <c r="B605" s="66"/>
      <c r="C605" s="67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</row>
    <row r="606" spans="2:18">
      <c r="B606" s="66"/>
      <c r="C606" s="67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</row>
    <row r="607" spans="2:18">
      <c r="B607" s="66"/>
      <c r="C607" s="67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</row>
    <row r="608" spans="2:18">
      <c r="B608" s="66"/>
      <c r="C608" s="67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</row>
    <row r="609" spans="2:18">
      <c r="B609" s="66"/>
      <c r="C609" s="67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</row>
    <row r="610" spans="2:18">
      <c r="B610" s="66"/>
      <c r="C610" s="67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</row>
    <row r="611" spans="2:18">
      <c r="B611" s="66"/>
      <c r="C611" s="67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</row>
    <row r="612" spans="2:18">
      <c r="B612" s="66"/>
      <c r="C612" s="67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</row>
    <row r="613" spans="2:18">
      <c r="B613" s="66"/>
      <c r="C613" s="67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</row>
    <row r="614" spans="2:18">
      <c r="B614" s="66"/>
      <c r="C614" s="67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</row>
    <row r="615" spans="2:18">
      <c r="B615" s="66"/>
      <c r="C615" s="67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</row>
    <row r="616" spans="2:18">
      <c r="B616" s="66"/>
      <c r="C616" s="67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</row>
    <row r="617" spans="2:18">
      <c r="B617" s="66"/>
      <c r="C617" s="67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</row>
    <row r="618" spans="2:18">
      <c r="B618" s="66"/>
      <c r="C618" s="67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</row>
    <row r="619" spans="2:18">
      <c r="B619" s="66"/>
      <c r="C619" s="67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</row>
    <row r="620" spans="2:18">
      <c r="B620" s="66"/>
      <c r="C620" s="67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</row>
    <row r="622" spans="2:18">
      <c r="B622" s="65"/>
    </row>
    <row r="623" spans="2:18">
      <c r="B623" s="66"/>
      <c r="C623" s="67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</row>
    <row r="624" spans="2:18">
      <c r="B624" s="66"/>
      <c r="C624" s="67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</row>
    <row r="625" spans="2:18">
      <c r="B625" s="66"/>
      <c r="C625" s="67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</row>
    <row r="626" spans="2:18">
      <c r="B626" s="66"/>
      <c r="C626" s="67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</row>
    <row r="627" spans="2:18">
      <c r="B627" s="66"/>
      <c r="C627" s="67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</row>
    <row r="628" spans="2:18">
      <c r="B628" s="66"/>
      <c r="C628" s="67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</row>
    <row r="629" spans="2:18">
      <c r="B629" s="66"/>
      <c r="C629" s="67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</row>
    <row r="630" spans="2:18">
      <c r="B630" s="66"/>
      <c r="C630" s="67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</row>
    <row r="631" spans="2:18">
      <c r="B631" s="66"/>
      <c r="C631" s="67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</row>
    <row r="632" spans="2:18">
      <c r="B632" s="66"/>
      <c r="C632" s="67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</row>
    <row r="633" spans="2:18">
      <c r="B633" s="66"/>
      <c r="C633" s="67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</row>
    <row r="634" spans="2:18">
      <c r="B634" s="66"/>
      <c r="C634" s="67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</row>
    <row r="635" spans="2:18">
      <c r="B635" s="66"/>
      <c r="C635" s="67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</row>
    <row r="636" spans="2:18">
      <c r="B636" s="66"/>
      <c r="C636" s="67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</row>
    <row r="637" spans="2:18">
      <c r="B637" s="66"/>
      <c r="C637" s="67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</row>
    <row r="638" spans="2:18">
      <c r="B638" s="66"/>
      <c r="C638" s="67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</row>
    <row r="639" spans="2:18">
      <c r="B639" s="66"/>
      <c r="C639" s="67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</row>
    <row r="640" spans="2:18">
      <c r="B640" s="66"/>
      <c r="C640" s="67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</row>
    <row r="641" spans="2:18">
      <c r="B641" s="66"/>
      <c r="C641" s="67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</row>
    <row r="642" spans="2:18">
      <c r="B642" s="66"/>
      <c r="C642" s="67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</row>
    <row r="643" spans="2:18">
      <c r="B643" s="66"/>
      <c r="C643" s="67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</row>
    <row r="644" spans="2:18">
      <c r="B644" s="66"/>
      <c r="C644" s="67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</row>
    <row r="645" spans="2:18">
      <c r="B645" s="66"/>
      <c r="C645" s="67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</row>
    <row r="646" spans="2:18">
      <c r="B646" s="66"/>
      <c r="C646" s="67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</row>
    <row r="647" spans="2:18">
      <c r="B647" s="66"/>
      <c r="C647" s="67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</row>
    <row r="648" spans="2:18">
      <c r="B648" s="66"/>
      <c r="C648" s="67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</row>
    <row r="649" spans="2:18">
      <c r="B649" s="66"/>
      <c r="C649" s="67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</row>
    <row r="650" spans="2:18">
      <c r="B650" s="66"/>
      <c r="C650" s="67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</row>
    <row r="651" spans="2:18">
      <c r="B651" s="66"/>
      <c r="C651" s="67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</row>
    <row r="653" spans="2:18">
      <c r="B653" s="65"/>
    </row>
    <row r="654" spans="2:18">
      <c r="B654" s="66"/>
      <c r="C654" s="67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</row>
    <row r="655" spans="2:18">
      <c r="B655" s="66"/>
      <c r="C655" s="67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</row>
    <row r="656" spans="2:18">
      <c r="B656" s="66"/>
      <c r="C656" s="67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</row>
    <row r="657" spans="2:18">
      <c r="B657" s="66"/>
      <c r="C657" s="67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</row>
    <row r="658" spans="2:18">
      <c r="B658" s="66"/>
      <c r="C658" s="67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</row>
    <row r="659" spans="2:18">
      <c r="B659" s="66"/>
      <c r="C659" s="67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</row>
    <row r="660" spans="2:18">
      <c r="B660" s="66"/>
      <c r="C660" s="67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</row>
    <row r="661" spans="2:18">
      <c r="B661" s="66"/>
      <c r="C661" s="67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</row>
    <row r="662" spans="2:18">
      <c r="B662" s="66"/>
      <c r="C662" s="67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</row>
    <row r="663" spans="2:18">
      <c r="B663" s="66"/>
      <c r="C663" s="67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</row>
    <row r="664" spans="2:18">
      <c r="B664" s="66"/>
      <c r="C664" s="67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</row>
    <row r="665" spans="2:18">
      <c r="B665" s="66"/>
      <c r="C665" s="67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</row>
    <row r="666" spans="2:18">
      <c r="B666" s="66"/>
      <c r="C666" s="67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</row>
    <row r="667" spans="2:18">
      <c r="B667" s="66"/>
      <c r="C667" s="67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</row>
    <row r="668" spans="2:18">
      <c r="B668" s="66"/>
      <c r="C668" s="67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</row>
    <row r="669" spans="2:18">
      <c r="B669" s="66"/>
      <c r="C669" s="67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</row>
    <row r="670" spans="2:18">
      <c r="B670" s="66"/>
      <c r="C670" s="67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</row>
    <row r="671" spans="2:18">
      <c r="B671" s="66"/>
      <c r="C671" s="67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</row>
    <row r="672" spans="2:18">
      <c r="B672" s="66"/>
      <c r="C672" s="67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</row>
    <row r="673" spans="2:18">
      <c r="B673" s="66"/>
      <c r="C673" s="67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</row>
    <row r="674" spans="2:18">
      <c r="B674" s="66"/>
      <c r="C674" s="67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</row>
    <row r="675" spans="2:18">
      <c r="B675" s="66"/>
      <c r="C675" s="67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</row>
    <row r="676" spans="2:18">
      <c r="B676" s="66"/>
      <c r="C676" s="67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</row>
    <row r="677" spans="2:18">
      <c r="B677" s="66"/>
      <c r="C677" s="67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</row>
    <row r="678" spans="2:18">
      <c r="B678" s="66"/>
      <c r="C678" s="67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</row>
    <row r="679" spans="2:18">
      <c r="B679" s="66"/>
      <c r="C679" s="67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</row>
    <row r="680" spans="2:18">
      <c r="B680" s="66"/>
      <c r="C680" s="67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</row>
    <row r="681" spans="2:18">
      <c r="B681" s="66"/>
      <c r="C681" s="67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</row>
    <row r="682" spans="2:18">
      <c r="B682" s="66"/>
      <c r="C682" s="67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55"/>
  <sheetViews>
    <sheetView topLeftCell="A109" workbookViewId="0"/>
  </sheetViews>
  <sheetFormatPr defaultRowHeight="10.5"/>
  <cols>
    <col min="1" max="1" width="43.16406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352</v>
      </c>
      <c r="C1" s="81" t="s">
        <v>353</v>
      </c>
      <c r="D1" s="81" t="s">
        <v>354</v>
      </c>
    </row>
    <row r="2" spans="1:7">
      <c r="A2" s="81" t="s">
        <v>298</v>
      </c>
      <c r="B2" s="81">
        <v>269.61</v>
      </c>
      <c r="C2" s="81">
        <v>527.45000000000005</v>
      </c>
      <c r="D2" s="81">
        <v>527.45000000000005</v>
      </c>
    </row>
    <row r="3" spans="1:7">
      <c r="A3" s="81" t="s">
        <v>299</v>
      </c>
      <c r="B3" s="81">
        <v>269.61</v>
      </c>
      <c r="C3" s="81">
        <v>527.45000000000005</v>
      </c>
      <c r="D3" s="81">
        <v>527.45000000000005</v>
      </c>
    </row>
    <row r="4" spans="1:7">
      <c r="A4" s="81" t="s">
        <v>300</v>
      </c>
      <c r="B4" s="81">
        <v>869.66</v>
      </c>
      <c r="C4" s="81">
        <v>1701.36</v>
      </c>
      <c r="D4" s="81">
        <v>1701.36</v>
      </c>
    </row>
    <row r="5" spans="1:7">
      <c r="A5" s="81" t="s">
        <v>301</v>
      </c>
      <c r="B5" s="81">
        <v>869.66</v>
      </c>
      <c r="C5" s="81">
        <v>1701.36</v>
      </c>
      <c r="D5" s="81">
        <v>1701.36</v>
      </c>
    </row>
    <row r="7" spans="1:7">
      <c r="A7" s="77"/>
      <c r="B7" s="81" t="s">
        <v>355</v>
      </c>
    </row>
    <row r="8" spans="1:7">
      <c r="A8" s="81" t="s">
        <v>302</v>
      </c>
      <c r="B8" s="81">
        <v>511.16</v>
      </c>
    </row>
    <row r="9" spans="1:7">
      <c r="A9" s="81" t="s">
        <v>303</v>
      </c>
      <c r="B9" s="81">
        <v>511.16</v>
      </c>
    </row>
    <row r="10" spans="1:7">
      <c r="A10" s="81" t="s">
        <v>356</v>
      </c>
      <c r="B10" s="81">
        <v>0</v>
      </c>
    </row>
    <row r="12" spans="1:7">
      <c r="A12" s="77"/>
      <c r="B12" s="81" t="s">
        <v>373</v>
      </c>
      <c r="C12" s="81" t="s">
        <v>374</v>
      </c>
      <c r="D12" s="81" t="s">
        <v>375</v>
      </c>
      <c r="E12" s="81" t="s">
        <v>376</v>
      </c>
      <c r="F12" s="81" t="s">
        <v>377</v>
      </c>
      <c r="G12" s="81" t="s">
        <v>378</v>
      </c>
    </row>
    <row r="13" spans="1:7">
      <c r="A13" s="81" t="s">
        <v>73</v>
      </c>
      <c r="B13" s="81">
        <v>0</v>
      </c>
      <c r="C13" s="81">
        <v>0.38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70.650000000000006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56.69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23.83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65.790000000000006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41.58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10.69</v>
      </c>
      <c r="D24" s="81">
        <v>0</v>
      </c>
      <c r="E24" s="81">
        <v>0</v>
      </c>
      <c r="F24" s="81">
        <v>0</v>
      </c>
      <c r="G24" s="81">
        <v>17.649999999999999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258.54000000000002</v>
      </c>
      <c r="C28" s="81">
        <v>11.07</v>
      </c>
      <c r="D28" s="81">
        <v>0</v>
      </c>
      <c r="E28" s="81">
        <v>0</v>
      </c>
      <c r="F28" s="81">
        <v>0</v>
      </c>
      <c r="G28" s="81">
        <v>17.649999999999999</v>
      </c>
    </row>
    <row r="30" spans="1:10">
      <c r="A30" s="77"/>
      <c r="B30" s="81" t="s">
        <v>355</v>
      </c>
      <c r="C30" s="81" t="s">
        <v>2</v>
      </c>
      <c r="D30" s="81" t="s">
        <v>379</v>
      </c>
      <c r="E30" s="81" t="s">
        <v>380</v>
      </c>
      <c r="F30" s="81" t="s">
        <v>381</v>
      </c>
      <c r="G30" s="81" t="s">
        <v>382</v>
      </c>
      <c r="H30" s="81" t="s">
        <v>383</v>
      </c>
      <c r="I30" s="81" t="s">
        <v>384</v>
      </c>
      <c r="J30" s="81" t="s">
        <v>385</v>
      </c>
    </row>
    <row r="31" spans="1:10">
      <c r="A31" s="81" t="s">
        <v>386</v>
      </c>
      <c r="B31" s="81">
        <v>149.66</v>
      </c>
      <c r="C31" s="81" t="s">
        <v>3</v>
      </c>
      <c r="D31" s="81">
        <v>456.46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8.07</v>
      </c>
    </row>
    <row r="32" spans="1:10">
      <c r="A32" s="81" t="s">
        <v>387</v>
      </c>
      <c r="B32" s="81">
        <v>113.45</v>
      </c>
      <c r="C32" s="81" t="s">
        <v>3</v>
      </c>
      <c r="D32" s="81">
        <v>346.02</v>
      </c>
      <c r="E32" s="81">
        <v>1</v>
      </c>
      <c r="F32" s="81">
        <v>84.45</v>
      </c>
      <c r="G32" s="81">
        <v>20.64</v>
      </c>
      <c r="H32" s="81">
        <v>10.76</v>
      </c>
      <c r="I32" s="81">
        <v>18.59</v>
      </c>
      <c r="J32" s="81">
        <v>8.07</v>
      </c>
    </row>
    <row r="33" spans="1:10">
      <c r="A33" s="81" t="s">
        <v>388</v>
      </c>
      <c r="B33" s="81">
        <v>67.3</v>
      </c>
      <c r="C33" s="81" t="s">
        <v>3</v>
      </c>
      <c r="D33" s="81">
        <v>205.26</v>
      </c>
      <c r="E33" s="81">
        <v>1</v>
      </c>
      <c r="F33" s="81">
        <v>56.3</v>
      </c>
      <c r="G33" s="81">
        <v>11.16</v>
      </c>
      <c r="H33" s="81">
        <v>10.76</v>
      </c>
      <c r="I33" s="81">
        <v>18.59</v>
      </c>
      <c r="J33" s="81">
        <v>8.07</v>
      </c>
    </row>
    <row r="34" spans="1:10">
      <c r="A34" s="81" t="s">
        <v>389</v>
      </c>
      <c r="B34" s="81">
        <v>113.45</v>
      </c>
      <c r="C34" s="81" t="s">
        <v>3</v>
      </c>
      <c r="D34" s="81">
        <v>346.02</v>
      </c>
      <c r="E34" s="81">
        <v>1</v>
      </c>
      <c r="F34" s="81">
        <v>84.45</v>
      </c>
      <c r="G34" s="81">
        <v>16.73</v>
      </c>
      <c r="H34" s="81">
        <v>10.76</v>
      </c>
      <c r="I34" s="81">
        <v>18.59</v>
      </c>
      <c r="J34" s="81">
        <v>8.07</v>
      </c>
    </row>
    <row r="35" spans="1:10">
      <c r="A35" s="81" t="s">
        <v>390</v>
      </c>
      <c r="B35" s="81">
        <v>67.3</v>
      </c>
      <c r="C35" s="81" t="s">
        <v>3</v>
      </c>
      <c r="D35" s="81">
        <v>205.26</v>
      </c>
      <c r="E35" s="81">
        <v>1</v>
      </c>
      <c r="F35" s="81">
        <v>56.3</v>
      </c>
      <c r="G35" s="81">
        <v>11.16</v>
      </c>
      <c r="H35" s="81">
        <v>10.76</v>
      </c>
      <c r="I35" s="81">
        <v>18.59</v>
      </c>
      <c r="J35" s="81">
        <v>8.07</v>
      </c>
    </row>
    <row r="36" spans="1:10">
      <c r="A36" s="81" t="s">
        <v>391</v>
      </c>
      <c r="B36" s="81">
        <v>567.98</v>
      </c>
      <c r="C36" s="81" t="s">
        <v>67</v>
      </c>
      <c r="D36" s="81">
        <v>720.19</v>
      </c>
      <c r="E36" s="81">
        <v>1</v>
      </c>
      <c r="F36" s="81">
        <v>0</v>
      </c>
      <c r="G36" s="81">
        <v>0</v>
      </c>
      <c r="H36" s="81">
        <v>0</v>
      </c>
      <c r="I36" s="81"/>
      <c r="J36" s="81">
        <v>0</v>
      </c>
    </row>
    <row r="37" spans="1:10">
      <c r="A37" s="81" t="s">
        <v>251</v>
      </c>
      <c r="B37" s="81">
        <v>1079.1300000000001</v>
      </c>
      <c r="C37" s="81"/>
      <c r="D37" s="81">
        <v>2279.2199999999998</v>
      </c>
      <c r="E37" s="81"/>
      <c r="F37" s="81">
        <v>281.51</v>
      </c>
      <c r="G37" s="81">
        <v>59.68</v>
      </c>
      <c r="H37" s="81">
        <v>5.0967000000000002</v>
      </c>
      <c r="I37" s="81">
        <v>39.24</v>
      </c>
      <c r="J37" s="81">
        <v>3.8224999999999998</v>
      </c>
    </row>
    <row r="38" spans="1:10">
      <c r="A38" s="81" t="s">
        <v>392</v>
      </c>
      <c r="B38" s="81">
        <v>511.16</v>
      </c>
      <c r="C38" s="81"/>
      <c r="D38" s="81">
        <v>1559.03</v>
      </c>
      <c r="E38" s="81"/>
      <c r="F38" s="81">
        <v>281.51</v>
      </c>
      <c r="G38" s="81">
        <v>59.68</v>
      </c>
      <c r="H38" s="81">
        <v>10.76</v>
      </c>
      <c r="I38" s="81">
        <v>18.59</v>
      </c>
      <c r="J38" s="81">
        <v>8.07</v>
      </c>
    </row>
    <row r="39" spans="1:10">
      <c r="A39" s="81" t="s">
        <v>393</v>
      </c>
      <c r="B39" s="81">
        <v>567.98</v>
      </c>
      <c r="C39" s="81"/>
      <c r="D39" s="81">
        <v>720.19</v>
      </c>
      <c r="E39" s="81"/>
      <c r="F39" s="81">
        <v>0</v>
      </c>
      <c r="G39" s="81">
        <v>0</v>
      </c>
      <c r="H39" s="81">
        <v>0</v>
      </c>
      <c r="I39" s="81"/>
      <c r="J39" s="81">
        <v>0</v>
      </c>
    </row>
    <row r="41" spans="1:10">
      <c r="A41" s="77"/>
      <c r="B41" s="81" t="s">
        <v>52</v>
      </c>
      <c r="C41" s="81" t="s">
        <v>304</v>
      </c>
      <c r="D41" s="81" t="s">
        <v>357</v>
      </c>
      <c r="E41" s="81" t="s">
        <v>358</v>
      </c>
      <c r="F41" s="81" t="s">
        <v>359</v>
      </c>
      <c r="G41" s="81" t="s">
        <v>360</v>
      </c>
      <c r="H41" s="81" t="s">
        <v>361</v>
      </c>
      <c r="I41" s="81" t="s">
        <v>305</v>
      </c>
    </row>
    <row r="42" spans="1:10">
      <c r="A42" s="81" t="s">
        <v>306</v>
      </c>
      <c r="B42" s="81" t="s">
        <v>307</v>
      </c>
      <c r="C42" s="81">
        <v>0.3</v>
      </c>
      <c r="D42" s="81">
        <v>1.8620000000000001</v>
      </c>
      <c r="E42" s="81">
        <v>3.4</v>
      </c>
      <c r="F42" s="81">
        <v>149.66</v>
      </c>
      <c r="G42" s="81">
        <v>270</v>
      </c>
      <c r="H42" s="81">
        <v>180</v>
      </c>
      <c r="I42" s="81"/>
    </row>
    <row r="43" spans="1:10">
      <c r="A43" s="81" t="s">
        <v>308</v>
      </c>
      <c r="B43" s="81" t="s">
        <v>309</v>
      </c>
      <c r="C43" s="81">
        <v>0.08</v>
      </c>
      <c r="D43" s="81">
        <v>2.61</v>
      </c>
      <c r="E43" s="81">
        <v>4.28</v>
      </c>
      <c r="F43" s="81">
        <v>84.45</v>
      </c>
      <c r="G43" s="81">
        <v>180</v>
      </c>
      <c r="H43" s="81">
        <v>90</v>
      </c>
      <c r="I43" s="81" t="s">
        <v>310</v>
      </c>
    </row>
    <row r="44" spans="1:10">
      <c r="A44" s="81" t="s">
        <v>311</v>
      </c>
      <c r="B44" s="81" t="s">
        <v>307</v>
      </c>
      <c r="C44" s="81">
        <v>0.3</v>
      </c>
      <c r="D44" s="81">
        <v>1.8620000000000001</v>
      </c>
      <c r="E44" s="81">
        <v>3.4</v>
      </c>
      <c r="F44" s="81">
        <v>113.45</v>
      </c>
      <c r="G44" s="81">
        <v>135</v>
      </c>
      <c r="H44" s="81">
        <v>180</v>
      </c>
      <c r="I44" s="81"/>
    </row>
    <row r="45" spans="1:10">
      <c r="A45" s="81" t="s">
        <v>312</v>
      </c>
      <c r="B45" s="81" t="s">
        <v>309</v>
      </c>
      <c r="C45" s="81">
        <v>0.08</v>
      </c>
      <c r="D45" s="81">
        <v>2.61</v>
      </c>
      <c r="E45" s="81">
        <v>4.28</v>
      </c>
      <c r="F45" s="81">
        <v>56.3</v>
      </c>
      <c r="G45" s="81">
        <v>90</v>
      </c>
      <c r="H45" s="81">
        <v>90</v>
      </c>
      <c r="I45" s="81" t="s">
        <v>313</v>
      </c>
    </row>
    <row r="46" spans="1:10">
      <c r="A46" s="81" t="s">
        <v>314</v>
      </c>
      <c r="B46" s="81" t="s">
        <v>307</v>
      </c>
      <c r="C46" s="81">
        <v>0.3</v>
      </c>
      <c r="D46" s="81">
        <v>1.8620000000000001</v>
      </c>
      <c r="E46" s="81">
        <v>3.4</v>
      </c>
      <c r="F46" s="81">
        <v>67.3</v>
      </c>
      <c r="G46" s="81">
        <v>270</v>
      </c>
      <c r="H46" s="81">
        <v>180</v>
      </c>
      <c r="I46" s="81"/>
    </row>
    <row r="47" spans="1:10">
      <c r="A47" s="81" t="s">
        <v>315</v>
      </c>
      <c r="B47" s="81" t="s">
        <v>309</v>
      </c>
      <c r="C47" s="81">
        <v>0.08</v>
      </c>
      <c r="D47" s="81">
        <v>2.61</v>
      </c>
      <c r="E47" s="81">
        <v>4.28</v>
      </c>
      <c r="F47" s="81">
        <v>84.45</v>
      </c>
      <c r="G47" s="81">
        <v>0</v>
      </c>
      <c r="H47" s="81">
        <v>90</v>
      </c>
      <c r="I47" s="81" t="s">
        <v>316</v>
      </c>
    </row>
    <row r="48" spans="1:10">
      <c r="A48" s="81" t="s">
        <v>317</v>
      </c>
      <c r="B48" s="81" t="s">
        <v>307</v>
      </c>
      <c r="C48" s="81">
        <v>0.3</v>
      </c>
      <c r="D48" s="81">
        <v>1.8620000000000001</v>
      </c>
      <c r="E48" s="81">
        <v>3.4</v>
      </c>
      <c r="F48" s="81">
        <v>113.45</v>
      </c>
      <c r="G48" s="81">
        <v>180</v>
      </c>
      <c r="H48" s="81">
        <v>180</v>
      </c>
      <c r="I48" s="81"/>
    </row>
    <row r="49" spans="1:11">
      <c r="A49" s="81" t="s">
        <v>318</v>
      </c>
      <c r="B49" s="81" t="s">
        <v>309</v>
      </c>
      <c r="C49" s="81">
        <v>0.08</v>
      </c>
      <c r="D49" s="81">
        <v>2.61</v>
      </c>
      <c r="E49" s="81">
        <v>4.28</v>
      </c>
      <c r="F49" s="81">
        <v>56.3</v>
      </c>
      <c r="G49" s="81">
        <v>270</v>
      </c>
      <c r="H49" s="81">
        <v>90</v>
      </c>
      <c r="I49" s="81" t="s">
        <v>319</v>
      </c>
    </row>
    <row r="50" spans="1:11">
      <c r="A50" s="81" t="s">
        <v>320</v>
      </c>
      <c r="B50" s="81" t="s">
        <v>307</v>
      </c>
      <c r="C50" s="81">
        <v>0.3</v>
      </c>
      <c r="D50" s="81">
        <v>1.8620000000000001</v>
      </c>
      <c r="E50" s="81">
        <v>3.4</v>
      </c>
      <c r="F50" s="81">
        <v>67.3</v>
      </c>
      <c r="G50" s="81">
        <v>90</v>
      </c>
      <c r="H50" s="81">
        <v>180</v>
      </c>
      <c r="I50" s="81"/>
    </row>
    <row r="51" spans="1:11">
      <c r="A51" s="81" t="s">
        <v>321</v>
      </c>
      <c r="B51" s="81" t="s">
        <v>322</v>
      </c>
      <c r="C51" s="81">
        <v>0.3</v>
      </c>
      <c r="D51" s="81">
        <v>1.627</v>
      </c>
      <c r="E51" s="81">
        <v>2.69</v>
      </c>
      <c r="F51" s="81">
        <v>11.44</v>
      </c>
      <c r="G51" s="81">
        <v>270</v>
      </c>
      <c r="H51" s="81">
        <v>180</v>
      </c>
      <c r="I51" s="81"/>
    </row>
    <row r="52" spans="1:11">
      <c r="A52" s="81" t="s">
        <v>323</v>
      </c>
      <c r="B52" s="81" t="s">
        <v>322</v>
      </c>
      <c r="C52" s="81">
        <v>0.3</v>
      </c>
      <c r="D52" s="81">
        <v>1.627</v>
      </c>
      <c r="E52" s="81">
        <v>2.69</v>
      </c>
      <c r="F52" s="81">
        <v>16.97</v>
      </c>
      <c r="G52" s="81">
        <v>225</v>
      </c>
      <c r="H52" s="81">
        <v>180</v>
      </c>
      <c r="I52" s="81"/>
    </row>
    <row r="53" spans="1:11">
      <c r="A53" s="81" t="s">
        <v>324</v>
      </c>
      <c r="B53" s="81" t="s">
        <v>322</v>
      </c>
      <c r="C53" s="81">
        <v>0.3</v>
      </c>
      <c r="D53" s="81">
        <v>1.627</v>
      </c>
      <c r="E53" s="81">
        <v>2.69</v>
      </c>
      <c r="F53" s="81">
        <v>11.44</v>
      </c>
      <c r="G53" s="81">
        <v>45</v>
      </c>
      <c r="H53" s="81">
        <v>180</v>
      </c>
      <c r="I53" s="81"/>
    </row>
    <row r="54" spans="1:11">
      <c r="A54" s="81" t="s">
        <v>325</v>
      </c>
      <c r="B54" s="81" t="s">
        <v>322</v>
      </c>
      <c r="C54" s="81">
        <v>0.3</v>
      </c>
      <c r="D54" s="81">
        <v>1.627</v>
      </c>
      <c r="E54" s="81">
        <v>2.69</v>
      </c>
      <c r="F54" s="81">
        <v>16.97</v>
      </c>
      <c r="G54" s="81">
        <v>315</v>
      </c>
      <c r="H54" s="81">
        <v>180</v>
      </c>
      <c r="I54" s="81"/>
    </row>
    <row r="55" spans="1:11">
      <c r="A55" s="81" t="s">
        <v>326</v>
      </c>
      <c r="B55" s="81" t="s">
        <v>327</v>
      </c>
      <c r="C55" s="81">
        <v>0.22</v>
      </c>
      <c r="D55" s="81">
        <v>0.19400000000000001</v>
      </c>
      <c r="E55" s="81">
        <v>0.2</v>
      </c>
      <c r="F55" s="81">
        <v>197.51</v>
      </c>
      <c r="G55" s="81">
        <v>0</v>
      </c>
      <c r="H55" s="81">
        <v>18.45</v>
      </c>
      <c r="I55" s="81"/>
    </row>
    <row r="56" spans="1:11">
      <c r="A56" s="81" t="s">
        <v>328</v>
      </c>
      <c r="B56" s="81" t="s">
        <v>327</v>
      </c>
      <c r="C56" s="81">
        <v>0.22</v>
      </c>
      <c r="D56" s="81">
        <v>0.19400000000000001</v>
      </c>
      <c r="E56" s="81">
        <v>0.2</v>
      </c>
      <c r="F56" s="81">
        <v>101.87</v>
      </c>
      <c r="G56" s="81">
        <v>270</v>
      </c>
      <c r="H56" s="81">
        <v>18.45</v>
      </c>
      <c r="I56" s="81"/>
    </row>
    <row r="57" spans="1:11">
      <c r="A57" s="81" t="s">
        <v>329</v>
      </c>
      <c r="B57" s="81" t="s">
        <v>327</v>
      </c>
      <c r="C57" s="81">
        <v>0.22</v>
      </c>
      <c r="D57" s="81">
        <v>0.19400000000000001</v>
      </c>
      <c r="E57" s="81">
        <v>0.2</v>
      </c>
      <c r="F57" s="81">
        <v>101.87</v>
      </c>
      <c r="G57" s="81">
        <v>90</v>
      </c>
      <c r="H57" s="81">
        <v>18.45</v>
      </c>
      <c r="I57" s="81"/>
    </row>
    <row r="58" spans="1:11">
      <c r="A58" s="81" t="s">
        <v>330</v>
      </c>
      <c r="B58" s="81" t="s">
        <v>327</v>
      </c>
      <c r="C58" s="81">
        <v>0.22</v>
      </c>
      <c r="D58" s="81">
        <v>0.19400000000000001</v>
      </c>
      <c r="E58" s="81">
        <v>0.2</v>
      </c>
      <c r="F58" s="81">
        <v>197.51</v>
      </c>
      <c r="G58" s="81">
        <v>180</v>
      </c>
      <c r="H58" s="81">
        <v>18.45</v>
      </c>
      <c r="I58" s="81"/>
    </row>
    <row r="60" spans="1:11">
      <c r="A60" s="77"/>
      <c r="B60" s="81" t="s">
        <v>52</v>
      </c>
      <c r="C60" s="81" t="s">
        <v>394</v>
      </c>
      <c r="D60" s="81" t="s">
        <v>395</v>
      </c>
      <c r="E60" s="81" t="s">
        <v>396</v>
      </c>
      <c r="F60" s="81" t="s">
        <v>46</v>
      </c>
      <c r="G60" s="81" t="s">
        <v>397</v>
      </c>
      <c r="H60" s="81" t="s">
        <v>398</v>
      </c>
      <c r="I60" s="81" t="s">
        <v>399</v>
      </c>
      <c r="J60" s="81" t="s">
        <v>360</v>
      </c>
      <c r="K60" s="81" t="s">
        <v>305</v>
      </c>
    </row>
    <row r="61" spans="1:11">
      <c r="A61" s="81" t="s">
        <v>400</v>
      </c>
      <c r="B61" s="81" t="s">
        <v>401</v>
      </c>
      <c r="C61" s="81">
        <v>2.79</v>
      </c>
      <c r="D61" s="81">
        <v>2.79</v>
      </c>
      <c r="E61" s="81">
        <v>6.49</v>
      </c>
      <c r="F61" s="81">
        <v>0.25</v>
      </c>
      <c r="G61" s="81">
        <v>0.25</v>
      </c>
      <c r="H61" s="81" t="s">
        <v>67</v>
      </c>
      <c r="I61" s="81" t="s">
        <v>308</v>
      </c>
      <c r="J61" s="81">
        <v>180</v>
      </c>
      <c r="K61" s="81" t="s">
        <v>310</v>
      </c>
    </row>
    <row r="62" spans="1:11">
      <c r="A62" s="81" t="s">
        <v>402</v>
      </c>
      <c r="B62" s="81" t="s">
        <v>401</v>
      </c>
      <c r="C62" s="81">
        <v>2.79</v>
      </c>
      <c r="D62" s="81">
        <v>2.79</v>
      </c>
      <c r="E62" s="81">
        <v>6.49</v>
      </c>
      <c r="F62" s="81">
        <v>0.25</v>
      </c>
      <c r="G62" s="81">
        <v>0.25</v>
      </c>
      <c r="H62" s="81" t="s">
        <v>67</v>
      </c>
      <c r="I62" s="81" t="s">
        <v>308</v>
      </c>
      <c r="J62" s="81">
        <v>180</v>
      </c>
      <c r="K62" s="81" t="s">
        <v>310</v>
      </c>
    </row>
    <row r="63" spans="1:11">
      <c r="A63" s="81" t="s">
        <v>403</v>
      </c>
      <c r="B63" s="81" t="s">
        <v>401</v>
      </c>
      <c r="C63" s="81">
        <v>2.79</v>
      </c>
      <c r="D63" s="81">
        <v>2.79</v>
      </c>
      <c r="E63" s="81">
        <v>6.49</v>
      </c>
      <c r="F63" s="81">
        <v>0.25</v>
      </c>
      <c r="G63" s="81">
        <v>0.25</v>
      </c>
      <c r="H63" s="81" t="s">
        <v>67</v>
      </c>
      <c r="I63" s="81" t="s">
        <v>308</v>
      </c>
      <c r="J63" s="81">
        <v>180</v>
      </c>
      <c r="K63" s="81" t="s">
        <v>310</v>
      </c>
    </row>
    <row r="64" spans="1:11">
      <c r="A64" s="81" t="s">
        <v>404</v>
      </c>
      <c r="B64" s="81" t="s">
        <v>401</v>
      </c>
      <c r="C64" s="81">
        <v>2.79</v>
      </c>
      <c r="D64" s="81">
        <v>2.79</v>
      </c>
      <c r="E64" s="81">
        <v>6.49</v>
      </c>
      <c r="F64" s="81">
        <v>0.25</v>
      </c>
      <c r="G64" s="81">
        <v>0.25</v>
      </c>
      <c r="H64" s="81" t="s">
        <v>67</v>
      </c>
      <c r="I64" s="81" t="s">
        <v>308</v>
      </c>
      <c r="J64" s="81">
        <v>180</v>
      </c>
      <c r="K64" s="81" t="s">
        <v>310</v>
      </c>
    </row>
    <row r="65" spans="1:11">
      <c r="A65" s="81" t="s">
        <v>405</v>
      </c>
      <c r="B65" s="81" t="s">
        <v>401</v>
      </c>
      <c r="C65" s="81">
        <v>2.79</v>
      </c>
      <c r="D65" s="81">
        <v>2.79</v>
      </c>
      <c r="E65" s="81">
        <v>6.49</v>
      </c>
      <c r="F65" s="81">
        <v>0.25</v>
      </c>
      <c r="G65" s="81">
        <v>0.25</v>
      </c>
      <c r="H65" s="81" t="s">
        <v>67</v>
      </c>
      <c r="I65" s="81" t="s">
        <v>308</v>
      </c>
      <c r="J65" s="81">
        <v>180</v>
      </c>
      <c r="K65" s="81" t="s">
        <v>310</v>
      </c>
    </row>
    <row r="66" spans="1:11">
      <c r="A66" s="81" t="s">
        <v>406</v>
      </c>
      <c r="B66" s="81" t="s">
        <v>401</v>
      </c>
      <c r="C66" s="81">
        <v>2.79</v>
      </c>
      <c r="D66" s="81">
        <v>2.79</v>
      </c>
      <c r="E66" s="81">
        <v>6.49</v>
      </c>
      <c r="F66" s="81">
        <v>0.25</v>
      </c>
      <c r="G66" s="81">
        <v>0.25</v>
      </c>
      <c r="H66" s="81" t="s">
        <v>67</v>
      </c>
      <c r="I66" s="81" t="s">
        <v>308</v>
      </c>
      <c r="J66" s="81">
        <v>180</v>
      </c>
      <c r="K66" s="81" t="s">
        <v>310</v>
      </c>
    </row>
    <row r="67" spans="1:11">
      <c r="A67" s="81" t="s">
        <v>407</v>
      </c>
      <c r="B67" s="81" t="s">
        <v>401</v>
      </c>
      <c r="C67" s="81">
        <v>3.91</v>
      </c>
      <c r="D67" s="81">
        <v>3.91</v>
      </c>
      <c r="E67" s="81">
        <v>6.49</v>
      </c>
      <c r="F67" s="81">
        <v>0.25</v>
      </c>
      <c r="G67" s="81">
        <v>0.25</v>
      </c>
      <c r="H67" s="81" t="s">
        <v>67</v>
      </c>
      <c r="I67" s="81" t="s">
        <v>308</v>
      </c>
      <c r="J67" s="81">
        <v>180</v>
      </c>
      <c r="K67" s="81" t="s">
        <v>310</v>
      </c>
    </row>
    <row r="68" spans="1:11">
      <c r="A68" s="81" t="s">
        <v>408</v>
      </c>
      <c r="B68" s="81" t="s">
        <v>409</v>
      </c>
      <c r="C68" s="81">
        <v>2.79</v>
      </c>
      <c r="D68" s="81">
        <v>2.79</v>
      </c>
      <c r="E68" s="81">
        <v>6.49</v>
      </c>
      <c r="F68" s="81">
        <v>0.25</v>
      </c>
      <c r="G68" s="81">
        <v>0.25</v>
      </c>
      <c r="H68" s="81" t="s">
        <v>67</v>
      </c>
      <c r="I68" s="81" t="s">
        <v>312</v>
      </c>
      <c r="J68" s="81">
        <v>90</v>
      </c>
      <c r="K68" s="81" t="s">
        <v>313</v>
      </c>
    </row>
    <row r="69" spans="1:11">
      <c r="A69" s="81" t="s">
        <v>410</v>
      </c>
      <c r="B69" s="81" t="s">
        <v>409</v>
      </c>
      <c r="C69" s="81">
        <v>2.79</v>
      </c>
      <c r="D69" s="81">
        <v>2.79</v>
      </c>
      <c r="E69" s="81">
        <v>6.49</v>
      </c>
      <c r="F69" s="81">
        <v>0.25</v>
      </c>
      <c r="G69" s="81">
        <v>0.25</v>
      </c>
      <c r="H69" s="81" t="s">
        <v>67</v>
      </c>
      <c r="I69" s="81" t="s">
        <v>312</v>
      </c>
      <c r="J69" s="81">
        <v>90</v>
      </c>
      <c r="K69" s="81" t="s">
        <v>313</v>
      </c>
    </row>
    <row r="70" spans="1:11">
      <c r="A70" s="81" t="s">
        <v>411</v>
      </c>
      <c r="B70" s="81" t="s">
        <v>409</v>
      </c>
      <c r="C70" s="81">
        <v>2.79</v>
      </c>
      <c r="D70" s="81">
        <v>2.79</v>
      </c>
      <c r="E70" s="81">
        <v>6.49</v>
      </c>
      <c r="F70" s="81">
        <v>0.25</v>
      </c>
      <c r="G70" s="81">
        <v>0.25</v>
      </c>
      <c r="H70" s="81" t="s">
        <v>67</v>
      </c>
      <c r="I70" s="81" t="s">
        <v>312</v>
      </c>
      <c r="J70" s="81">
        <v>90</v>
      </c>
      <c r="K70" s="81" t="s">
        <v>313</v>
      </c>
    </row>
    <row r="71" spans="1:11">
      <c r="A71" s="81" t="s">
        <v>412</v>
      </c>
      <c r="B71" s="81" t="s">
        <v>409</v>
      </c>
      <c r="C71" s="81">
        <v>2.79</v>
      </c>
      <c r="D71" s="81">
        <v>2.79</v>
      </c>
      <c r="E71" s="81">
        <v>6.49</v>
      </c>
      <c r="F71" s="81">
        <v>0.25</v>
      </c>
      <c r="G71" s="81">
        <v>0.25</v>
      </c>
      <c r="H71" s="81" t="s">
        <v>67</v>
      </c>
      <c r="I71" s="81" t="s">
        <v>312</v>
      </c>
      <c r="J71" s="81">
        <v>90</v>
      </c>
      <c r="K71" s="81" t="s">
        <v>313</v>
      </c>
    </row>
    <row r="72" spans="1:11">
      <c r="A72" s="81" t="s">
        <v>413</v>
      </c>
      <c r="B72" s="81" t="s">
        <v>414</v>
      </c>
      <c r="C72" s="81">
        <v>2.79</v>
      </c>
      <c r="D72" s="81">
        <v>2.79</v>
      </c>
      <c r="E72" s="81">
        <v>6.49</v>
      </c>
      <c r="F72" s="81">
        <v>0.61</v>
      </c>
      <c r="G72" s="81">
        <v>0.61</v>
      </c>
      <c r="H72" s="81" t="s">
        <v>67</v>
      </c>
      <c r="I72" s="81" t="s">
        <v>315</v>
      </c>
      <c r="J72" s="81">
        <v>0</v>
      </c>
      <c r="K72" s="81" t="s">
        <v>316</v>
      </c>
    </row>
    <row r="73" spans="1:11">
      <c r="A73" s="81" t="s">
        <v>415</v>
      </c>
      <c r="B73" s="81" t="s">
        <v>414</v>
      </c>
      <c r="C73" s="81">
        <v>2.79</v>
      </c>
      <c r="D73" s="81">
        <v>2.79</v>
      </c>
      <c r="E73" s="81">
        <v>6.49</v>
      </c>
      <c r="F73" s="81">
        <v>0.61</v>
      </c>
      <c r="G73" s="81">
        <v>0.61</v>
      </c>
      <c r="H73" s="81" t="s">
        <v>67</v>
      </c>
      <c r="I73" s="81" t="s">
        <v>315</v>
      </c>
      <c r="J73" s="81">
        <v>0</v>
      </c>
      <c r="K73" s="81" t="s">
        <v>316</v>
      </c>
    </row>
    <row r="74" spans="1:11">
      <c r="A74" s="81" t="s">
        <v>416</v>
      </c>
      <c r="B74" s="81" t="s">
        <v>414</v>
      </c>
      <c r="C74" s="81">
        <v>2.79</v>
      </c>
      <c r="D74" s="81">
        <v>2.79</v>
      </c>
      <c r="E74" s="81">
        <v>6.49</v>
      </c>
      <c r="F74" s="81">
        <v>0.61</v>
      </c>
      <c r="G74" s="81">
        <v>0.61</v>
      </c>
      <c r="H74" s="81" t="s">
        <v>67</v>
      </c>
      <c r="I74" s="81" t="s">
        <v>315</v>
      </c>
      <c r="J74" s="81">
        <v>0</v>
      </c>
      <c r="K74" s="81" t="s">
        <v>316</v>
      </c>
    </row>
    <row r="75" spans="1:11">
      <c r="A75" s="81" t="s">
        <v>417</v>
      </c>
      <c r="B75" s="81" t="s">
        <v>414</v>
      </c>
      <c r="C75" s="81">
        <v>2.79</v>
      </c>
      <c r="D75" s="81">
        <v>2.79</v>
      </c>
      <c r="E75" s="81">
        <v>6.49</v>
      </c>
      <c r="F75" s="81">
        <v>0.61</v>
      </c>
      <c r="G75" s="81">
        <v>0.61</v>
      </c>
      <c r="H75" s="81" t="s">
        <v>67</v>
      </c>
      <c r="I75" s="81" t="s">
        <v>315</v>
      </c>
      <c r="J75" s="81">
        <v>0</v>
      </c>
      <c r="K75" s="81" t="s">
        <v>316</v>
      </c>
    </row>
    <row r="76" spans="1:11">
      <c r="A76" s="81" t="s">
        <v>418</v>
      </c>
      <c r="B76" s="81" t="s">
        <v>414</v>
      </c>
      <c r="C76" s="81">
        <v>2.79</v>
      </c>
      <c r="D76" s="81">
        <v>2.79</v>
      </c>
      <c r="E76" s="81">
        <v>6.49</v>
      </c>
      <c r="F76" s="81">
        <v>0.61</v>
      </c>
      <c r="G76" s="81">
        <v>0.61</v>
      </c>
      <c r="H76" s="81" t="s">
        <v>67</v>
      </c>
      <c r="I76" s="81" t="s">
        <v>315</v>
      </c>
      <c r="J76" s="81">
        <v>0</v>
      </c>
      <c r="K76" s="81" t="s">
        <v>316</v>
      </c>
    </row>
    <row r="77" spans="1:11">
      <c r="A77" s="81" t="s">
        <v>419</v>
      </c>
      <c r="B77" s="81" t="s">
        <v>414</v>
      </c>
      <c r="C77" s="81">
        <v>2.79</v>
      </c>
      <c r="D77" s="81">
        <v>2.79</v>
      </c>
      <c r="E77" s="81">
        <v>6.49</v>
      </c>
      <c r="F77" s="81">
        <v>0.61</v>
      </c>
      <c r="G77" s="81">
        <v>0.61</v>
      </c>
      <c r="H77" s="81" t="s">
        <v>67</v>
      </c>
      <c r="I77" s="81" t="s">
        <v>315</v>
      </c>
      <c r="J77" s="81">
        <v>0</v>
      </c>
      <c r="K77" s="81" t="s">
        <v>316</v>
      </c>
    </row>
    <row r="78" spans="1:11">
      <c r="A78" s="81" t="s">
        <v>420</v>
      </c>
      <c r="B78" s="81" t="s">
        <v>421</v>
      </c>
      <c r="C78" s="81">
        <v>2.79</v>
      </c>
      <c r="D78" s="81">
        <v>2.79</v>
      </c>
      <c r="E78" s="81">
        <v>6.49</v>
      </c>
      <c r="F78" s="81">
        <v>0.25</v>
      </c>
      <c r="G78" s="81">
        <v>0.25</v>
      </c>
      <c r="H78" s="81" t="s">
        <v>67</v>
      </c>
      <c r="I78" s="81" t="s">
        <v>318</v>
      </c>
      <c r="J78" s="81">
        <v>270</v>
      </c>
      <c r="K78" s="81" t="s">
        <v>319</v>
      </c>
    </row>
    <row r="79" spans="1:11">
      <c r="A79" s="81" t="s">
        <v>422</v>
      </c>
      <c r="B79" s="81" t="s">
        <v>421</v>
      </c>
      <c r="C79" s="81">
        <v>2.79</v>
      </c>
      <c r="D79" s="81">
        <v>2.79</v>
      </c>
      <c r="E79" s="81">
        <v>6.49</v>
      </c>
      <c r="F79" s="81">
        <v>0.25</v>
      </c>
      <c r="G79" s="81">
        <v>0.25</v>
      </c>
      <c r="H79" s="81" t="s">
        <v>67</v>
      </c>
      <c r="I79" s="81" t="s">
        <v>318</v>
      </c>
      <c r="J79" s="81">
        <v>270</v>
      </c>
      <c r="K79" s="81" t="s">
        <v>319</v>
      </c>
    </row>
    <row r="80" spans="1:11">
      <c r="A80" s="81" t="s">
        <v>423</v>
      </c>
      <c r="B80" s="81" t="s">
        <v>421</v>
      </c>
      <c r="C80" s="81">
        <v>2.79</v>
      </c>
      <c r="D80" s="81">
        <v>2.79</v>
      </c>
      <c r="E80" s="81">
        <v>6.49</v>
      </c>
      <c r="F80" s="81">
        <v>0.25</v>
      </c>
      <c r="G80" s="81">
        <v>0.25</v>
      </c>
      <c r="H80" s="81" t="s">
        <v>67</v>
      </c>
      <c r="I80" s="81" t="s">
        <v>318</v>
      </c>
      <c r="J80" s="81">
        <v>270</v>
      </c>
      <c r="K80" s="81" t="s">
        <v>319</v>
      </c>
    </row>
    <row r="81" spans="1:11">
      <c r="A81" s="81" t="s">
        <v>424</v>
      </c>
      <c r="B81" s="81" t="s">
        <v>421</v>
      </c>
      <c r="C81" s="81">
        <v>2.79</v>
      </c>
      <c r="D81" s="81">
        <v>2.79</v>
      </c>
      <c r="E81" s="81">
        <v>6.49</v>
      </c>
      <c r="F81" s="81">
        <v>0.25</v>
      </c>
      <c r="G81" s="81">
        <v>0.25</v>
      </c>
      <c r="H81" s="81" t="s">
        <v>67</v>
      </c>
      <c r="I81" s="81" t="s">
        <v>318</v>
      </c>
      <c r="J81" s="81">
        <v>270</v>
      </c>
      <c r="K81" s="81" t="s">
        <v>319</v>
      </c>
    </row>
    <row r="82" spans="1:11">
      <c r="A82" s="81" t="s">
        <v>425</v>
      </c>
      <c r="B82" s="81"/>
      <c r="C82" s="81"/>
      <c r="D82" s="81">
        <v>59.68</v>
      </c>
      <c r="E82" s="81">
        <v>6.49</v>
      </c>
      <c r="F82" s="81">
        <v>0.35099999999999998</v>
      </c>
      <c r="G82" s="81">
        <v>0.35099999999999998</v>
      </c>
      <c r="H82" s="81"/>
      <c r="I82" s="81"/>
      <c r="J82" s="81"/>
      <c r="K82" s="81"/>
    </row>
    <row r="83" spans="1:11">
      <c r="A83" s="81" t="s">
        <v>426</v>
      </c>
      <c r="B83" s="81"/>
      <c r="C83" s="81"/>
      <c r="D83" s="81">
        <v>16.73</v>
      </c>
      <c r="E83" s="81">
        <v>6.49</v>
      </c>
      <c r="F83" s="81">
        <v>0.61</v>
      </c>
      <c r="G83" s="81">
        <v>0.61</v>
      </c>
      <c r="H83" s="81"/>
      <c r="I83" s="81"/>
      <c r="J83" s="81"/>
      <c r="K83" s="81"/>
    </row>
    <row r="84" spans="1:11">
      <c r="A84" s="81" t="s">
        <v>427</v>
      </c>
      <c r="B84" s="81"/>
      <c r="C84" s="81"/>
      <c r="D84" s="81">
        <v>42.95</v>
      </c>
      <c r="E84" s="81">
        <v>6.49</v>
      </c>
      <c r="F84" s="81">
        <v>0.25</v>
      </c>
      <c r="G84" s="81">
        <v>0.25</v>
      </c>
      <c r="H84" s="81"/>
      <c r="I84" s="81"/>
      <c r="J84" s="81"/>
      <c r="K84" s="81"/>
    </row>
    <row r="86" spans="1:11">
      <c r="A86" s="77"/>
      <c r="B86" s="81" t="s">
        <v>118</v>
      </c>
      <c r="C86" s="81" t="s">
        <v>346</v>
      </c>
      <c r="D86" s="81" t="s">
        <v>362</v>
      </c>
    </row>
    <row r="87" spans="1:11">
      <c r="A87" s="81" t="s">
        <v>36</v>
      </c>
      <c r="B87" s="81"/>
      <c r="C87" s="81"/>
      <c r="D87" s="81"/>
    </row>
    <row r="89" spans="1:11">
      <c r="A89" s="77"/>
      <c r="B89" s="81" t="s">
        <v>118</v>
      </c>
      <c r="C89" s="81" t="s">
        <v>363</v>
      </c>
      <c r="D89" s="81" t="s">
        <v>364</v>
      </c>
      <c r="E89" s="81" t="s">
        <v>365</v>
      </c>
      <c r="F89" s="81" t="s">
        <v>366</v>
      </c>
      <c r="G89" s="81" t="s">
        <v>362</v>
      </c>
    </row>
    <row r="90" spans="1:11">
      <c r="A90" s="81" t="s">
        <v>331</v>
      </c>
      <c r="B90" s="81" t="s">
        <v>332</v>
      </c>
      <c r="C90" s="81">
        <v>9582.59</v>
      </c>
      <c r="D90" s="81">
        <v>7228.39</v>
      </c>
      <c r="E90" s="81">
        <v>2354.1999999999998</v>
      </c>
      <c r="F90" s="81">
        <v>0.75</v>
      </c>
      <c r="G90" s="81">
        <v>3.9</v>
      </c>
    </row>
    <row r="91" spans="1:11">
      <c r="A91" s="81" t="s">
        <v>333</v>
      </c>
      <c r="B91" s="81" t="s">
        <v>332</v>
      </c>
      <c r="C91" s="81">
        <v>8140.73</v>
      </c>
      <c r="D91" s="81">
        <v>6087.16</v>
      </c>
      <c r="E91" s="81">
        <v>2053.58</v>
      </c>
      <c r="F91" s="81">
        <v>0.75</v>
      </c>
      <c r="G91" s="81">
        <v>3.87</v>
      </c>
    </row>
    <row r="92" spans="1:11">
      <c r="A92" s="81" t="s">
        <v>334</v>
      </c>
      <c r="B92" s="81" t="s">
        <v>332</v>
      </c>
      <c r="C92" s="81">
        <v>6265.33</v>
      </c>
      <c r="D92" s="81">
        <v>4820.16</v>
      </c>
      <c r="E92" s="81">
        <v>1445.17</v>
      </c>
      <c r="F92" s="81">
        <v>0.77</v>
      </c>
      <c r="G92" s="81">
        <v>3.96</v>
      </c>
    </row>
    <row r="93" spans="1:11">
      <c r="A93" s="81" t="s">
        <v>335</v>
      </c>
      <c r="B93" s="81" t="s">
        <v>332</v>
      </c>
      <c r="C93" s="81">
        <v>8701.5400000000009</v>
      </c>
      <c r="D93" s="81">
        <v>6579.16</v>
      </c>
      <c r="E93" s="81">
        <v>2122.38</v>
      </c>
      <c r="F93" s="81">
        <v>0.76</v>
      </c>
      <c r="G93" s="81">
        <v>3.9</v>
      </c>
    </row>
    <row r="94" spans="1:11">
      <c r="A94" s="81" t="s">
        <v>336</v>
      </c>
      <c r="B94" s="81" t="s">
        <v>332</v>
      </c>
      <c r="C94" s="81">
        <v>7082.74</v>
      </c>
      <c r="D94" s="81">
        <v>5469.27</v>
      </c>
      <c r="E94" s="81">
        <v>1613.47</v>
      </c>
      <c r="F94" s="81">
        <v>0.77</v>
      </c>
      <c r="G94" s="81">
        <v>3.97</v>
      </c>
    </row>
    <row r="96" spans="1:11">
      <c r="A96" s="77"/>
      <c r="B96" s="81" t="s">
        <v>118</v>
      </c>
      <c r="C96" s="81" t="s">
        <v>363</v>
      </c>
      <c r="D96" s="81" t="s">
        <v>362</v>
      </c>
    </row>
    <row r="97" spans="1:8">
      <c r="A97" s="81" t="s">
        <v>347</v>
      </c>
      <c r="B97" s="81" t="s">
        <v>367</v>
      </c>
      <c r="C97" s="81">
        <v>4777.1499999999996</v>
      </c>
      <c r="D97" s="81">
        <v>0.8</v>
      </c>
    </row>
    <row r="98" spans="1:8">
      <c r="A98" s="81" t="s">
        <v>348</v>
      </c>
      <c r="B98" s="81" t="s">
        <v>367</v>
      </c>
      <c r="C98" s="81">
        <v>3881.88</v>
      </c>
      <c r="D98" s="81">
        <v>0.8</v>
      </c>
    </row>
    <row r="99" spans="1:8">
      <c r="A99" s="81" t="s">
        <v>349</v>
      </c>
      <c r="B99" s="81" t="s">
        <v>367</v>
      </c>
      <c r="C99" s="81">
        <v>2971.6</v>
      </c>
      <c r="D99" s="81">
        <v>0.8</v>
      </c>
    </row>
    <row r="100" spans="1:8">
      <c r="A100" s="81" t="s">
        <v>350</v>
      </c>
      <c r="B100" s="81" t="s">
        <v>367</v>
      </c>
      <c r="C100" s="81">
        <v>4165.5200000000004</v>
      </c>
      <c r="D100" s="81">
        <v>0.8</v>
      </c>
    </row>
    <row r="101" spans="1:8">
      <c r="A101" s="81" t="s">
        <v>351</v>
      </c>
      <c r="B101" s="81" t="s">
        <v>367</v>
      </c>
      <c r="C101" s="81">
        <v>3307.95</v>
      </c>
      <c r="D101" s="81">
        <v>0.8</v>
      </c>
    </row>
    <row r="103" spans="1:8">
      <c r="A103" s="77"/>
      <c r="B103" s="81" t="s">
        <v>118</v>
      </c>
      <c r="C103" s="81" t="s">
        <v>368</v>
      </c>
      <c r="D103" s="81" t="s">
        <v>369</v>
      </c>
      <c r="E103" s="81" t="s">
        <v>370</v>
      </c>
      <c r="F103" s="81" t="s">
        <v>371</v>
      </c>
      <c r="G103" s="81" t="s">
        <v>337</v>
      </c>
      <c r="H103" s="81" t="s">
        <v>338</v>
      </c>
    </row>
    <row r="104" spans="1:8">
      <c r="A104" s="81" t="s">
        <v>339</v>
      </c>
      <c r="B104" s="81" t="s">
        <v>340</v>
      </c>
      <c r="C104" s="81">
        <v>0.54</v>
      </c>
      <c r="D104" s="81">
        <v>622</v>
      </c>
      <c r="E104" s="81">
        <v>0.51</v>
      </c>
      <c r="F104" s="81">
        <v>590.49</v>
      </c>
      <c r="G104" s="81">
        <v>1</v>
      </c>
      <c r="H104" s="81" t="s">
        <v>341</v>
      </c>
    </row>
    <row r="105" spans="1:8">
      <c r="A105" s="81" t="s">
        <v>342</v>
      </c>
      <c r="B105" s="81" t="s">
        <v>340</v>
      </c>
      <c r="C105" s="81">
        <v>0.54</v>
      </c>
      <c r="D105" s="81">
        <v>622</v>
      </c>
      <c r="E105" s="81">
        <v>0.42</v>
      </c>
      <c r="F105" s="81">
        <v>491.43</v>
      </c>
      <c r="G105" s="81">
        <v>1</v>
      </c>
      <c r="H105" s="81" t="s">
        <v>341</v>
      </c>
    </row>
    <row r="106" spans="1:8">
      <c r="A106" s="81" t="s">
        <v>343</v>
      </c>
      <c r="B106" s="81" t="s">
        <v>340</v>
      </c>
      <c r="C106" s="81">
        <v>0.54</v>
      </c>
      <c r="D106" s="81">
        <v>622</v>
      </c>
      <c r="E106" s="81">
        <v>0.35</v>
      </c>
      <c r="F106" s="81">
        <v>404</v>
      </c>
      <c r="G106" s="81">
        <v>1</v>
      </c>
      <c r="H106" s="81" t="s">
        <v>341</v>
      </c>
    </row>
    <row r="107" spans="1:8">
      <c r="A107" s="81" t="s">
        <v>344</v>
      </c>
      <c r="B107" s="81" t="s">
        <v>340</v>
      </c>
      <c r="C107" s="81">
        <v>0.54</v>
      </c>
      <c r="D107" s="81">
        <v>622</v>
      </c>
      <c r="E107" s="81">
        <v>0.46</v>
      </c>
      <c r="F107" s="81">
        <v>539.13</v>
      </c>
      <c r="G107" s="81">
        <v>1</v>
      </c>
      <c r="H107" s="81" t="s">
        <v>341</v>
      </c>
    </row>
    <row r="108" spans="1:8">
      <c r="A108" s="81" t="s">
        <v>345</v>
      </c>
      <c r="B108" s="81" t="s">
        <v>340</v>
      </c>
      <c r="C108" s="81">
        <v>0.54</v>
      </c>
      <c r="D108" s="81">
        <v>622</v>
      </c>
      <c r="E108" s="81">
        <v>0.4</v>
      </c>
      <c r="F108" s="81">
        <v>460.57</v>
      </c>
      <c r="G108" s="81">
        <v>1</v>
      </c>
      <c r="H108" s="81" t="s">
        <v>341</v>
      </c>
    </row>
    <row r="110" spans="1:8">
      <c r="A110" s="77"/>
      <c r="B110" s="81" t="s">
        <v>118</v>
      </c>
      <c r="C110" s="81" t="s">
        <v>428</v>
      </c>
      <c r="D110" s="81" t="s">
        <v>429</v>
      </c>
      <c r="E110" s="81" t="s">
        <v>430</v>
      </c>
      <c r="F110" s="81" t="s">
        <v>431</v>
      </c>
    </row>
    <row r="111" spans="1:8">
      <c r="A111" s="81" t="s">
        <v>432</v>
      </c>
      <c r="B111" s="81" t="s">
        <v>433</v>
      </c>
      <c r="C111" s="81" t="s">
        <v>434</v>
      </c>
      <c r="D111" s="81">
        <v>0</v>
      </c>
      <c r="E111" s="81">
        <v>0</v>
      </c>
      <c r="F111" s="81">
        <v>1</v>
      </c>
    </row>
    <row r="113" spans="1:8">
      <c r="A113" s="77"/>
      <c r="B113" s="81" t="s">
        <v>118</v>
      </c>
      <c r="C113" s="81" t="s">
        <v>435</v>
      </c>
      <c r="D113" s="81" t="s">
        <v>436</v>
      </c>
      <c r="E113" s="81" t="s">
        <v>437</v>
      </c>
      <c r="F113" s="81" t="s">
        <v>438</v>
      </c>
      <c r="G113" s="81" t="s">
        <v>439</v>
      </c>
    </row>
    <row r="114" spans="1:8">
      <c r="A114" s="81" t="s">
        <v>440</v>
      </c>
      <c r="B114" s="81" t="s">
        <v>441</v>
      </c>
      <c r="C114" s="81">
        <v>0.15</v>
      </c>
      <c r="D114" s="81">
        <v>845000</v>
      </c>
      <c r="E114" s="81">
        <v>0.8</v>
      </c>
      <c r="F114" s="81">
        <v>4.51</v>
      </c>
      <c r="G114" s="81">
        <v>0.57999999999999996</v>
      </c>
    </row>
    <row r="116" spans="1:8">
      <c r="A116" s="77"/>
      <c r="B116" s="81" t="s">
        <v>442</v>
      </c>
      <c r="C116" s="81" t="s">
        <v>443</v>
      </c>
      <c r="D116" s="81" t="s">
        <v>444</v>
      </c>
      <c r="E116" s="81" t="s">
        <v>445</v>
      </c>
      <c r="F116" s="81" t="s">
        <v>446</v>
      </c>
      <c r="G116" s="81" t="s">
        <v>447</v>
      </c>
      <c r="H116" s="81" t="s">
        <v>448</v>
      </c>
    </row>
    <row r="117" spans="1:8">
      <c r="A117" s="81" t="s">
        <v>449</v>
      </c>
      <c r="B117" s="81">
        <v>3414.6138000000001</v>
      </c>
      <c r="C117" s="81">
        <v>5.9656000000000002</v>
      </c>
      <c r="D117" s="81">
        <v>22.5717</v>
      </c>
      <c r="E117" s="81">
        <v>0</v>
      </c>
      <c r="F117" s="81">
        <v>1E-4</v>
      </c>
      <c r="G117" s="81">
        <v>2793.5162999999998</v>
      </c>
      <c r="H117" s="81">
        <v>1468.9897000000001</v>
      </c>
    </row>
    <row r="118" spans="1:8">
      <c r="A118" s="81" t="s">
        <v>450</v>
      </c>
      <c r="B118" s="81">
        <v>3168.9380000000001</v>
      </c>
      <c r="C118" s="81">
        <v>5.5510000000000002</v>
      </c>
      <c r="D118" s="81">
        <v>21.0627</v>
      </c>
      <c r="E118" s="81">
        <v>0</v>
      </c>
      <c r="F118" s="81">
        <v>1E-4</v>
      </c>
      <c r="G118" s="81">
        <v>2606.7739999999999</v>
      </c>
      <c r="H118" s="81">
        <v>1364.7626</v>
      </c>
    </row>
    <row r="119" spans="1:8">
      <c r="A119" s="81" t="s">
        <v>451</v>
      </c>
      <c r="B119" s="81">
        <v>3733.5374000000002</v>
      </c>
      <c r="C119" s="81">
        <v>6.5426000000000002</v>
      </c>
      <c r="D119" s="81">
        <v>24.8355</v>
      </c>
      <c r="E119" s="81">
        <v>0</v>
      </c>
      <c r="F119" s="81">
        <v>1E-4</v>
      </c>
      <c r="G119" s="81">
        <v>3073.7073999999998</v>
      </c>
      <c r="H119" s="81">
        <v>1608.1741999999999</v>
      </c>
    </row>
    <row r="120" spans="1:8">
      <c r="A120" s="81" t="s">
        <v>452</v>
      </c>
      <c r="B120" s="81">
        <v>3669.2568000000001</v>
      </c>
      <c r="C120" s="81">
        <v>6.4318</v>
      </c>
      <c r="D120" s="81">
        <v>24.422499999999999</v>
      </c>
      <c r="E120" s="81">
        <v>0</v>
      </c>
      <c r="F120" s="81">
        <v>1E-4</v>
      </c>
      <c r="G120" s="81">
        <v>3022.5911000000001</v>
      </c>
      <c r="H120" s="81">
        <v>1580.6715999999999</v>
      </c>
    </row>
    <row r="121" spans="1:8">
      <c r="A121" s="81" t="s">
        <v>288</v>
      </c>
      <c r="B121" s="81">
        <v>4109.0672000000004</v>
      </c>
      <c r="C121" s="81">
        <v>7.2065000000000001</v>
      </c>
      <c r="D121" s="81">
        <v>27.3794</v>
      </c>
      <c r="E121" s="81">
        <v>0</v>
      </c>
      <c r="F121" s="81">
        <v>1E-4</v>
      </c>
      <c r="G121" s="81">
        <v>3388.5462000000002</v>
      </c>
      <c r="H121" s="81">
        <v>1770.5124000000001</v>
      </c>
    </row>
    <row r="122" spans="1:8">
      <c r="A122" s="81" t="s">
        <v>453</v>
      </c>
      <c r="B122" s="81">
        <v>4267.652</v>
      </c>
      <c r="C122" s="81">
        <v>7.4878</v>
      </c>
      <c r="D122" s="81">
        <v>28.460999999999999</v>
      </c>
      <c r="E122" s="81">
        <v>0</v>
      </c>
      <c r="F122" s="81">
        <v>1E-4</v>
      </c>
      <c r="G122" s="81">
        <v>3522.4099000000001</v>
      </c>
      <c r="H122" s="81">
        <v>1839.1605999999999</v>
      </c>
    </row>
    <row r="123" spans="1:8">
      <c r="A123" s="81" t="s">
        <v>454</v>
      </c>
      <c r="B123" s="81">
        <v>4216.5137999999997</v>
      </c>
      <c r="C123" s="81">
        <v>7.3970000000000002</v>
      </c>
      <c r="D123" s="81">
        <v>28.111499999999999</v>
      </c>
      <c r="E123" s="81">
        <v>0</v>
      </c>
      <c r="F123" s="81">
        <v>1E-4</v>
      </c>
      <c r="G123" s="81">
        <v>3479.1588000000002</v>
      </c>
      <c r="H123" s="81">
        <v>1817.0152</v>
      </c>
    </row>
    <row r="124" spans="1:8">
      <c r="A124" s="81" t="s">
        <v>455</v>
      </c>
      <c r="B124" s="81">
        <v>4543.7833000000001</v>
      </c>
      <c r="C124" s="81">
        <v>7.9734999999999996</v>
      </c>
      <c r="D124" s="81">
        <v>30.3124</v>
      </c>
      <c r="E124" s="81">
        <v>0</v>
      </c>
      <c r="F124" s="81">
        <v>1E-4</v>
      </c>
      <c r="G124" s="81">
        <v>3751.5396000000001</v>
      </c>
      <c r="H124" s="81">
        <v>1958.2855999999999</v>
      </c>
    </row>
    <row r="125" spans="1:8">
      <c r="A125" s="81" t="s">
        <v>456</v>
      </c>
      <c r="B125" s="81">
        <v>4026.1315</v>
      </c>
      <c r="C125" s="81">
        <v>7.0618999999999996</v>
      </c>
      <c r="D125" s="81">
        <v>26.8337</v>
      </c>
      <c r="E125" s="81">
        <v>0</v>
      </c>
      <c r="F125" s="81">
        <v>1E-4</v>
      </c>
      <c r="G125" s="81">
        <v>3321.0120999999999</v>
      </c>
      <c r="H125" s="81">
        <v>1734.8653999999999</v>
      </c>
    </row>
    <row r="126" spans="1:8">
      <c r="A126" s="81" t="s">
        <v>457</v>
      </c>
      <c r="B126" s="81">
        <v>3987.5754999999999</v>
      </c>
      <c r="C126" s="81">
        <v>6.9920999999999998</v>
      </c>
      <c r="D126" s="81">
        <v>26.5593</v>
      </c>
      <c r="E126" s="81">
        <v>0</v>
      </c>
      <c r="F126" s="81">
        <v>1E-4</v>
      </c>
      <c r="G126" s="81">
        <v>3287.0463</v>
      </c>
      <c r="H126" s="81">
        <v>1718.0292999999999</v>
      </c>
    </row>
    <row r="127" spans="1:8">
      <c r="A127" s="81" t="s">
        <v>458</v>
      </c>
      <c r="B127" s="81">
        <v>3670.8915999999999</v>
      </c>
      <c r="C127" s="81">
        <v>6.4343000000000004</v>
      </c>
      <c r="D127" s="81">
        <v>24.430499999999999</v>
      </c>
      <c r="E127" s="81">
        <v>0</v>
      </c>
      <c r="F127" s="81">
        <v>1E-4</v>
      </c>
      <c r="G127" s="81">
        <v>3023.5781999999999</v>
      </c>
      <c r="H127" s="81">
        <v>1581.3389</v>
      </c>
    </row>
    <row r="128" spans="1:8">
      <c r="A128" s="81" t="s">
        <v>459</v>
      </c>
      <c r="B128" s="81">
        <v>3375.0155</v>
      </c>
      <c r="C128" s="81">
        <v>5.9109999999999996</v>
      </c>
      <c r="D128" s="81">
        <v>22.424600000000002</v>
      </c>
      <c r="E128" s="81">
        <v>0</v>
      </c>
      <c r="F128" s="81">
        <v>1E-4</v>
      </c>
      <c r="G128" s="81">
        <v>2775.3240000000001</v>
      </c>
      <c r="H128" s="81">
        <v>1453.4141</v>
      </c>
    </row>
    <row r="129" spans="1:19">
      <c r="A129" s="81"/>
      <c r="B129" s="81"/>
      <c r="C129" s="81"/>
      <c r="D129" s="81"/>
      <c r="E129" s="81"/>
      <c r="F129" s="81"/>
      <c r="G129" s="81"/>
      <c r="H129" s="81"/>
    </row>
    <row r="130" spans="1:19">
      <c r="A130" s="81" t="s">
        <v>460</v>
      </c>
      <c r="B130" s="81">
        <v>46182.9764</v>
      </c>
      <c r="C130" s="81">
        <v>80.954899999999995</v>
      </c>
      <c r="D130" s="81">
        <v>307.40499999999997</v>
      </c>
      <c r="E130" s="81">
        <v>0</v>
      </c>
      <c r="F130" s="81">
        <v>1.4E-3</v>
      </c>
      <c r="G130" s="81">
        <v>38045.203999999998</v>
      </c>
      <c r="H130" s="81">
        <v>19895.2196</v>
      </c>
    </row>
    <row r="131" spans="1:19">
      <c r="A131" s="81" t="s">
        <v>461</v>
      </c>
      <c r="B131" s="81">
        <v>3168.9380000000001</v>
      </c>
      <c r="C131" s="81">
        <v>5.5510000000000002</v>
      </c>
      <c r="D131" s="81">
        <v>21.0627</v>
      </c>
      <c r="E131" s="81">
        <v>0</v>
      </c>
      <c r="F131" s="81">
        <v>1E-4</v>
      </c>
      <c r="G131" s="81">
        <v>2606.7739999999999</v>
      </c>
      <c r="H131" s="81">
        <v>1364.7626</v>
      </c>
    </row>
    <row r="132" spans="1:19">
      <c r="A132" s="81" t="s">
        <v>462</v>
      </c>
      <c r="B132" s="81">
        <v>4543.7833000000001</v>
      </c>
      <c r="C132" s="81">
        <v>7.9734999999999996</v>
      </c>
      <c r="D132" s="81">
        <v>30.3124</v>
      </c>
      <c r="E132" s="81">
        <v>0</v>
      </c>
      <c r="F132" s="81">
        <v>1E-4</v>
      </c>
      <c r="G132" s="81">
        <v>3751.5396000000001</v>
      </c>
      <c r="H132" s="81">
        <v>1958.2855999999999</v>
      </c>
    </row>
    <row r="134" spans="1:19">
      <c r="A134" s="77"/>
      <c r="B134" s="81" t="s">
        <v>463</v>
      </c>
      <c r="C134" s="81" t="s">
        <v>464</v>
      </c>
      <c r="D134" s="81" t="s">
        <v>465</v>
      </c>
      <c r="E134" s="81" t="s">
        <v>466</v>
      </c>
      <c r="F134" s="81" t="s">
        <v>467</v>
      </c>
      <c r="G134" s="81" t="s">
        <v>468</v>
      </c>
      <c r="H134" s="81" t="s">
        <v>469</v>
      </c>
      <c r="I134" s="81" t="s">
        <v>470</v>
      </c>
      <c r="J134" s="81" t="s">
        <v>471</v>
      </c>
      <c r="K134" s="81" t="s">
        <v>472</v>
      </c>
      <c r="L134" s="81" t="s">
        <v>473</v>
      </c>
      <c r="M134" s="81" t="s">
        <v>474</v>
      </c>
      <c r="N134" s="81" t="s">
        <v>475</v>
      </c>
      <c r="O134" s="81" t="s">
        <v>476</v>
      </c>
      <c r="P134" s="81" t="s">
        <v>477</v>
      </c>
      <c r="Q134" s="81" t="s">
        <v>478</v>
      </c>
      <c r="R134" s="81" t="s">
        <v>479</v>
      </c>
      <c r="S134" s="81" t="s">
        <v>480</v>
      </c>
    </row>
    <row r="135" spans="1:19">
      <c r="A135" s="81" t="s">
        <v>449</v>
      </c>
      <c r="B135" s="82">
        <v>18983500000</v>
      </c>
      <c r="C135" s="81">
        <v>16520.990000000002</v>
      </c>
      <c r="D135" s="81" t="s">
        <v>481</v>
      </c>
      <c r="E135" s="81">
        <v>4950.0479999999998</v>
      </c>
      <c r="F135" s="81">
        <v>3712.5360000000001</v>
      </c>
      <c r="G135" s="81">
        <v>2485.6239999999998</v>
      </c>
      <c r="H135" s="81">
        <v>0</v>
      </c>
      <c r="I135" s="81">
        <v>5372.7820000000002</v>
      </c>
      <c r="J135" s="81">
        <v>0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1">
        <v>0</v>
      </c>
      <c r="S135" s="81">
        <v>0</v>
      </c>
    </row>
    <row r="136" spans="1:19">
      <c r="A136" s="81" t="s">
        <v>450</v>
      </c>
      <c r="B136" s="82">
        <v>17714500000</v>
      </c>
      <c r="C136" s="81">
        <v>16991.267</v>
      </c>
      <c r="D136" s="81" t="s">
        <v>482</v>
      </c>
      <c r="E136" s="81">
        <v>4950.0479999999998</v>
      </c>
      <c r="F136" s="81">
        <v>3712.5360000000001</v>
      </c>
      <c r="G136" s="81">
        <v>2485.6239999999998</v>
      </c>
      <c r="H136" s="81">
        <v>0</v>
      </c>
      <c r="I136" s="81">
        <v>5843.0590000000002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81">
        <v>0</v>
      </c>
      <c r="S136" s="81">
        <v>0</v>
      </c>
    </row>
    <row r="137" spans="1:19">
      <c r="A137" s="81" t="s">
        <v>451</v>
      </c>
      <c r="B137" s="82">
        <v>20887600000</v>
      </c>
      <c r="C137" s="81">
        <v>16951.850999999999</v>
      </c>
      <c r="D137" s="81" t="s">
        <v>483</v>
      </c>
      <c r="E137" s="81">
        <v>4950.0479999999998</v>
      </c>
      <c r="F137" s="81">
        <v>3712.5360000000001</v>
      </c>
      <c r="G137" s="81">
        <v>2485.6239999999998</v>
      </c>
      <c r="H137" s="81">
        <v>0</v>
      </c>
      <c r="I137" s="81">
        <v>5803.643</v>
      </c>
      <c r="J137" s="81">
        <v>0</v>
      </c>
      <c r="K137" s="81">
        <v>0</v>
      </c>
      <c r="L137" s="81">
        <v>0</v>
      </c>
      <c r="M137" s="81">
        <v>0</v>
      </c>
      <c r="N137" s="81">
        <v>0</v>
      </c>
      <c r="O137" s="81">
        <v>0</v>
      </c>
      <c r="P137" s="81">
        <v>0</v>
      </c>
      <c r="Q137" s="81">
        <v>0</v>
      </c>
      <c r="R137" s="81">
        <v>0</v>
      </c>
      <c r="S137" s="81">
        <v>0</v>
      </c>
    </row>
    <row r="138" spans="1:19">
      <c r="A138" s="81" t="s">
        <v>452</v>
      </c>
      <c r="B138" s="82">
        <v>20540200000</v>
      </c>
      <c r="C138" s="81">
        <v>17927.725999999999</v>
      </c>
      <c r="D138" s="81" t="s">
        <v>484</v>
      </c>
      <c r="E138" s="81">
        <v>4950.0479999999998</v>
      </c>
      <c r="F138" s="81">
        <v>3712.5360000000001</v>
      </c>
      <c r="G138" s="81">
        <v>2485.6239999999998</v>
      </c>
      <c r="H138" s="81">
        <v>0</v>
      </c>
      <c r="I138" s="81">
        <v>6779.5169999999998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1">
        <v>0</v>
      </c>
      <c r="S138" s="81">
        <v>0</v>
      </c>
    </row>
    <row r="139" spans="1:19">
      <c r="A139" s="81" t="s">
        <v>288</v>
      </c>
      <c r="B139" s="82">
        <v>23027100000</v>
      </c>
      <c r="C139" s="81">
        <v>18448.022000000001</v>
      </c>
      <c r="D139" s="81" t="s">
        <v>485</v>
      </c>
      <c r="E139" s="81">
        <v>4950.0479999999998</v>
      </c>
      <c r="F139" s="81">
        <v>3712.5360000000001</v>
      </c>
      <c r="G139" s="81">
        <v>2485.6239999999998</v>
      </c>
      <c r="H139" s="81">
        <v>0</v>
      </c>
      <c r="I139" s="81">
        <v>7299.8130000000001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1">
        <v>0</v>
      </c>
      <c r="S139" s="81">
        <v>0</v>
      </c>
    </row>
    <row r="140" spans="1:19">
      <c r="A140" s="81" t="s">
        <v>453</v>
      </c>
      <c r="B140" s="82">
        <v>23936700000</v>
      </c>
      <c r="C140" s="81">
        <v>19605.342000000001</v>
      </c>
      <c r="D140" s="81" t="s">
        <v>486</v>
      </c>
      <c r="E140" s="81">
        <v>4950.0479999999998</v>
      </c>
      <c r="F140" s="81">
        <v>3712.5360000000001</v>
      </c>
      <c r="G140" s="81">
        <v>2485.6239999999998</v>
      </c>
      <c r="H140" s="81">
        <v>0</v>
      </c>
      <c r="I140" s="81">
        <v>8457.134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v>0</v>
      </c>
    </row>
    <row r="141" spans="1:19">
      <c r="A141" s="81" t="s">
        <v>454</v>
      </c>
      <c r="B141" s="82">
        <v>23642800000</v>
      </c>
      <c r="C141" s="81">
        <v>19263.919000000002</v>
      </c>
      <c r="D141" s="81" t="s">
        <v>487</v>
      </c>
      <c r="E141" s="81">
        <v>4950.0479999999998</v>
      </c>
      <c r="F141" s="81">
        <v>3712.5360000000001</v>
      </c>
      <c r="G141" s="81">
        <v>2485.6239999999998</v>
      </c>
      <c r="H141" s="81">
        <v>0</v>
      </c>
      <c r="I141" s="81">
        <v>8115.71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1">
        <v>0</v>
      </c>
      <c r="S141" s="81">
        <v>0</v>
      </c>
    </row>
    <row r="142" spans="1:19">
      <c r="A142" s="81" t="s">
        <v>455</v>
      </c>
      <c r="B142" s="82">
        <v>25493800000</v>
      </c>
      <c r="C142" s="81">
        <v>19439.972000000002</v>
      </c>
      <c r="D142" s="81" t="s">
        <v>488</v>
      </c>
      <c r="E142" s="81">
        <v>4950.0479999999998</v>
      </c>
      <c r="F142" s="81">
        <v>3712.5360000000001</v>
      </c>
      <c r="G142" s="81">
        <v>2485.6239999999998</v>
      </c>
      <c r="H142" s="81">
        <v>0</v>
      </c>
      <c r="I142" s="81">
        <v>8291.7630000000008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</row>
    <row r="143" spans="1:19">
      <c r="A143" s="81" t="s">
        <v>456</v>
      </c>
      <c r="B143" s="82">
        <v>22568100000</v>
      </c>
      <c r="C143" s="81">
        <v>18995.552</v>
      </c>
      <c r="D143" s="81" t="s">
        <v>489</v>
      </c>
      <c r="E143" s="81">
        <v>4950.0479999999998</v>
      </c>
      <c r="F143" s="81">
        <v>3712.5360000000001</v>
      </c>
      <c r="G143" s="81">
        <v>2485.6239999999998</v>
      </c>
      <c r="H143" s="81">
        <v>0</v>
      </c>
      <c r="I143" s="81">
        <v>7847.3429999999998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1">
        <v>0</v>
      </c>
      <c r="S143" s="81">
        <v>0</v>
      </c>
    </row>
    <row r="144" spans="1:19">
      <c r="A144" s="81" t="s">
        <v>457</v>
      </c>
      <c r="B144" s="82">
        <v>22337300000</v>
      </c>
      <c r="C144" s="81">
        <v>18394.945</v>
      </c>
      <c r="D144" s="81" t="s">
        <v>490</v>
      </c>
      <c r="E144" s="81">
        <v>4950.0479999999998</v>
      </c>
      <c r="F144" s="81">
        <v>3712.5360000000001</v>
      </c>
      <c r="G144" s="81">
        <v>2485.6239999999998</v>
      </c>
      <c r="H144" s="81">
        <v>0</v>
      </c>
      <c r="I144" s="81">
        <v>7246.7370000000001</v>
      </c>
      <c r="J144" s="81">
        <v>0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1">
        <v>0</v>
      </c>
      <c r="S144" s="81">
        <v>0</v>
      </c>
    </row>
    <row r="145" spans="1:19">
      <c r="A145" s="81" t="s">
        <v>458</v>
      </c>
      <c r="B145" s="82">
        <v>20546900000</v>
      </c>
      <c r="C145" s="81">
        <v>17294</v>
      </c>
      <c r="D145" s="81" t="s">
        <v>491</v>
      </c>
      <c r="E145" s="81">
        <v>4950.0479999999998</v>
      </c>
      <c r="F145" s="81">
        <v>3712.5360000000001</v>
      </c>
      <c r="G145" s="81">
        <v>2485.6239999999998</v>
      </c>
      <c r="H145" s="81">
        <v>0</v>
      </c>
      <c r="I145" s="81">
        <v>6145.7910000000002</v>
      </c>
      <c r="J145" s="81">
        <v>0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</row>
    <row r="146" spans="1:19">
      <c r="A146" s="81" t="s">
        <v>459</v>
      </c>
      <c r="B146" s="82">
        <v>18859900000</v>
      </c>
      <c r="C146" s="81">
        <v>16426.221000000001</v>
      </c>
      <c r="D146" s="81" t="s">
        <v>492</v>
      </c>
      <c r="E146" s="81">
        <v>4950.0479999999998</v>
      </c>
      <c r="F146" s="81">
        <v>3712.5360000000001</v>
      </c>
      <c r="G146" s="81">
        <v>2485.6239999999998</v>
      </c>
      <c r="H146" s="81">
        <v>0</v>
      </c>
      <c r="I146" s="81">
        <v>5278.0119999999997</v>
      </c>
      <c r="J146" s="81">
        <v>0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1">
        <v>0</v>
      </c>
      <c r="S146" s="81">
        <v>0</v>
      </c>
    </row>
    <row r="147" spans="1:19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</row>
    <row r="148" spans="1:19">
      <c r="A148" s="81" t="s">
        <v>460</v>
      </c>
      <c r="B148" s="82">
        <v>258538000000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81">
        <v>0</v>
      </c>
      <c r="S148" s="81">
        <v>0</v>
      </c>
    </row>
    <row r="149" spans="1:19">
      <c r="A149" s="81" t="s">
        <v>461</v>
      </c>
      <c r="B149" s="82">
        <v>17714500000</v>
      </c>
      <c r="C149" s="81">
        <v>16426.221000000001</v>
      </c>
      <c r="D149" s="81"/>
      <c r="E149" s="81">
        <v>4950.0479999999998</v>
      </c>
      <c r="F149" s="81">
        <v>3712.5360000000001</v>
      </c>
      <c r="G149" s="81">
        <v>2485.6239999999998</v>
      </c>
      <c r="H149" s="81">
        <v>0</v>
      </c>
      <c r="I149" s="81">
        <v>5278.0119999999997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81">
        <v>0</v>
      </c>
      <c r="S149" s="81">
        <v>0</v>
      </c>
    </row>
    <row r="150" spans="1:19">
      <c r="A150" s="81" t="s">
        <v>462</v>
      </c>
      <c r="B150" s="82">
        <v>25493800000</v>
      </c>
      <c r="C150" s="81">
        <v>19605.342000000001</v>
      </c>
      <c r="D150" s="81"/>
      <c r="E150" s="81">
        <v>4950.0479999999998</v>
      </c>
      <c r="F150" s="81">
        <v>3712.5360000000001</v>
      </c>
      <c r="G150" s="81">
        <v>2485.6239999999998</v>
      </c>
      <c r="H150" s="81">
        <v>0</v>
      </c>
      <c r="I150" s="81">
        <v>8457.134</v>
      </c>
      <c r="J150" s="81">
        <v>0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1">
        <v>0</v>
      </c>
      <c r="S150" s="81">
        <v>0</v>
      </c>
    </row>
    <row r="152" spans="1:19">
      <c r="A152" s="77"/>
      <c r="B152" s="81" t="s">
        <v>493</v>
      </c>
      <c r="C152" s="81" t="s">
        <v>494</v>
      </c>
      <c r="D152" s="81" t="s">
        <v>495</v>
      </c>
      <c r="E152" s="81" t="s">
        <v>251</v>
      </c>
    </row>
    <row r="153" spans="1:19">
      <c r="A153" s="81" t="s">
        <v>496</v>
      </c>
      <c r="B153" s="81">
        <v>7361.05</v>
      </c>
      <c r="C153" s="81">
        <v>126.95</v>
      </c>
      <c r="D153" s="81">
        <v>0</v>
      </c>
      <c r="E153" s="81">
        <v>7488.01</v>
      </c>
    </row>
    <row r="154" spans="1:19">
      <c r="A154" s="81" t="s">
        <v>497</v>
      </c>
      <c r="B154" s="81">
        <v>14.4</v>
      </c>
      <c r="C154" s="81">
        <v>0.25</v>
      </c>
      <c r="D154" s="81">
        <v>0</v>
      </c>
      <c r="E154" s="81">
        <v>14.65</v>
      </c>
    </row>
    <row r="155" spans="1:19">
      <c r="A155" s="81" t="s">
        <v>498</v>
      </c>
      <c r="B155" s="81">
        <v>14.4</v>
      </c>
      <c r="C155" s="81">
        <v>0.25</v>
      </c>
      <c r="D155" s="81">
        <v>0</v>
      </c>
      <c r="E155" s="81">
        <v>14.65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55"/>
  <sheetViews>
    <sheetView workbookViewId="0"/>
  </sheetViews>
  <sheetFormatPr defaultRowHeight="10.5"/>
  <cols>
    <col min="1" max="1" width="43.16406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352</v>
      </c>
      <c r="C1" s="81" t="s">
        <v>353</v>
      </c>
      <c r="D1" s="81" t="s">
        <v>354</v>
      </c>
    </row>
    <row r="2" spans="1:7">
      <c r="A2" s="81" t="s">
        <v>298</v>
      </c>
      <c r="B2" s="81">
        <v>277.74</v>
      </c>
      <c r="C2" s="81">
        <v>543.35</v>
      </c>
      <c r="D2" s="81">
        <v>543.35</v>
      </c>
    </row>
    <row r="3" spans="1:7">
      <c r="A3" s="81" t="s">
        <v>299</v>
      </c>
      <c r="B3" s="81">
        <v>277.74</v>
      </c>
      <c r="C3" s="81">
        <v>543.35</v>
      </c>
      <c r="D3" s="81">
        <v>543.35</v>
      </c>
    </row>
    <row r="4" spans="1:7">
      <c r="A4" s="81" t="s">
        <v>300</v>
      </c>
      <c r="B4" s="81">
        <v>42.52</v>
      </c>
      <c r="C4" s="81">
        <v>83.18</v>
      </c>
      <c r="D4" s="81">
        <v>83.18</v>
      </c>
    </row>
    <row r="5" spans="1:7">
      <c r="A5" s="81" t="s">
        <v>301</v>
      </c>
      <c r="B5" s="81">
        <v>42.52</v>
      </c>
      <c r="C5" s="81">
        <v>83.18</v>
      </c>
      <c r="D5" s="81">
        <v>83.18</v>
      </c>
    </row>
    <row r="7" spans="1:7">
      <c r="A7" s="77"/>
      <c r="B7" s="81" t="s">
        <v>355</v>
      </c>
    </row>
    <row r="8" spans="1:7">
      <c r="A8" s="81" t="s">
        <v>302</v>
      </c>
      <c r="B8" s="81">
        <v>511.16</v>
      </c>
    </row>
    <row r="9" spans="1:7">
      <c r="A9" s="81" t="s">
        <v>303</v>
      </c>
      <c r="B9" s="81">
        <v>511.16</v>
      </c>
    </row>
    <row r="10" spans="1:7">
      <c r="A10" s="81" t="s">
        <v>356</v>
      </c>
      <c r="B10" s="81">
        <v>0</v>
      </c>
    </row>
    <row r="12" spans="1:7">
      <c r="A12" s="77"/>
      <c r="B12" s="81" t="s">
        <v>373</v>
      </c>
      <c r="C12" s="81" t="s">
        <v>374</v>
      </c>
      <c r="D12" s="81" t="s">
        <v>375</v>
      </c>
      <c r="E12" s="81" t="s">
        <v>376</v>
      </c>
      <c r="F12" s="81" t="s">
        <v>377</v>
      </c>
      <c r="G12" s="81" t="s">
        <v>378</v>
      </c>
    </row>
    <row r="13" spans="1:7">
      <c r="A13" s="81" t="s">
        <v>73</v>
      </c>
      <c r="B13" s="81">
        <v>0</v>
      </c>
      <c r="C13" s="81">
        <v>27.84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47.57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56.69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23.82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65.790000000000006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44.93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11.09</v>
      </c>
      <c r="D24" s="81">
        <v>0</v>
      </c>
      <c r="E24" s="81">
        <v>0</v>
      </c>
      <c r="F24" s="81">
        <v>0</v>
      </c>
      <c r="G24" s="81">
        <v>17.649999999999999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238.8</v>
      </c>
      <c r="C28" s="81">
        <v>38.94</v>
      </c>
      <c r="D28" s="81">
        <v>0</v>
      </c>
      <c r="E28" s="81">
        <v>0</v>
      </c>
      <c r="F28" s="81">
        <v>0</v>
      </c>
      <c r="G28" s="81">
        <v>17.649999999999999</v>
      </c>
    </row>
    <row r="30" spans="1:10">
      <c r="A30" s="77"/>
      <c r="B30" s="81" t="s">
        <v>355</v>
      </c>
      <c r="C30" s="81" t="s">
        <v>2</v>
      </c>
      <c r="D30" s="81" t="s">
        <v>379</v>
      </c>
      <c r="E30" s="81" t="s">
        <v>380</v>
      </c>
      <c r="F30" s="81" t="s">
        <v>381</v>
      </c>
      <c r="G30" s="81" t="s">
        <v>382</v>
      </c>
      <c r="H30" s="81" t="s">
        <v>383</v>
      </c>
      <c r="I30" s="81" t="s">
        <v>384</v>
      </c>
      <c r="J30" s="81" t="s">
        <v>385</v>
      </c>
    </row>
    <row r="31" spans="1:10">
      <c r="A31" s="81" t="s">
        <v>386</v>
      </c>
      <c r="B31" s="81">
        <v>149.66</v>
      </c>
      <c r="C31" s="81" t="s">
        <v>3</v>
      </c>
      <c r="D31" s="81">
        <v>456.46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8.07</v>
      </c>
    </row>
    <row r="32" spans="1:10">
      <c r="A32" s="81" t="s">
        <v>387</v>
      </c>
      <c r="B32" s="81">
        <v>113.45</v>
      </c>
      <c r="C32" s="81" t="s">
        <v>3</v>
      </c>
      <c r="D32" s="81">
        <v>346.02</v>
      </c>
      <c r="E32" s="81">
        <v>1</v>
      </c>
      <c r="F32" s="81">
        <v>84.45</v>
      </c>
      <c r="G32" s="81">
        <v>20.64</v>
      </c>
      <c r="H32" s="81">
        <v>10.76</v>
      </c>
      <c r="I32" s="81">
        <v>18.59</v>
      </c>
      <c r="J32" s="81">
        <v>8.07</v>
      </c>
    </row>
    <row r="33" spans="1:10">
      <c r="A33" s="81" t="s">
        <v>388</v>
      </c>
      <c r="B33" s="81">
        <v>67.3</v>
      </c>
      <c r="C33" s="81" t="s">
        <v>3</v>
      </c>
      <c r="D33" s="81">
        <v>205.26</v>
      </c>
      <c r="E33" s="81">
        <v>1</v>
      </c>
      <c r="F33" s="81">
        <v>56.3</v>
      </c>
      <c r="G33" s="81">
        <v>11.16</v>
      </c>
      <c r="H33" s="81">
        <v>10.76</v>
      </c>
      <c r="I33" s="81">
        <v>18.59</v>
      </c>
      <c r="J33" s="81">
        <v>8.07</v>
      </c>
    </row>
    <row r="34" spans="1:10">
      <c r="A34" s="81" t="s">
        <v>389</v>
      </c>
      <c r="B34" s="81">
        <v>113.45</v>
      </c>
      <c r="C34" s="81" t="s">
        <v>3</v>
      </c>
      <c r="D34" s="81">
        <v>346.02</v>
      </c>
      <c r="E34" s="81">
        <v>1</v>
      </c>
      <c r="F34" s="81">
        <v>84.45</v>
      </c>
      <c r="G34" s="81">
        <v>16.73</v>
      </c>
      <c r="H34" s="81">
        <v>10.76</v>
      </c>
      <c r="I34" s="81">
        <v>18.59</v>
      </c>
      <c r="J34" s="81">
        <v>8.07</v>
      </c>
    </row>
    <row r="35" spans="1:10">
      <c r="A35" s="81" t="s">
        <v>390</v>
      </c>
      <c r="B35" s="81">
        <v>67.3</v>
      </c>
      <c r="C35" s="81" t="s">
        <v>3</v>
      </c>
      <c r="D35" s="81">
        <v>205.26</v>
      </c>
      <c r="E35" s="81">
        <v>1</v>
      </c>
      <c r="F35" s="81">
        <v>56.3</v>
      </c>
      <c r="G35" s="81">
        <v>11.16</v>
      </c>
      <c r="H35" s="81">
        <v>10.76</v>
      </c>
      <c r="I35" s="81">
        <v>18.59</v>
      </c>
      <c r="J35" s="81">
        <v>8.07</v>
      </c>
    </row>
    <row r="36" spans="1:10">
      <c r="A36" s="81" t="s">
        <v>391</v>
      </c>
      <c r="B36" s="81">
        <v>567.98</v>
      </c>
      <c r="C36" s="81" t="s">
        <v>67</v>
      </c>
      <c r="D36" s="81">
        <v>720.19</v>
      </c>
      <c r="E36" s="81">
        <v>1</v>
      </c>
      <c r="F36" s="81">
        <v>0</v>
      </c>
      <c r="G36" s="81">
        <v>0</v>
      </c>
      <c r="H36" s="81">
        <v>0</v>
      </c>
      <c r="I36" s="81"/>
      <c r="J36" s="81">
        <v>0</v>
      </c>
    </row>
    <row r="37" spans="1:10">
      <c r="A37" s="81" t="s">
        <v>251</v>
      </c>
      <c r="B37" s="81">
        <v>1079.1300000000001</v>
      </c>
      <c r="C37" s="81"/>
      <c r="D37" s="81">
        <v>2279.2199999999998</v>
      </c>
      <c r="E37" s="81"/>
      <c r="F37" s="81">
        <v>281.51</v>
      </c>
      <c r="G37" s="81">
        <v>59.68</v>
      </c>
      <c r="H37" s="81">
        <v>5.0967000000000002</v>
      </c>
      <c r="I37" s="81">
        <v>39.24</v>
      </c>
      <c r="J37" s="81">
        <v>3.8224999999999998</v>
      </c>
    </row>
    <row r="38" spans="1:10">
      <c r="A38" s="81" t="s">
        <v>392</v>
      </c>
      <c r="B38" s="81">
        <v>511.16</v>
      </c>
      <c r="C38" s="81"/>
      <c r="D38" s="81">
        <v>1559.03</v>
      </c>
      <c r="E38" s="81"/>
      <c r="F38" s="81">
        <v>281.51</v>
      </c>
      <c r="G38" s="81">
        <v>59.68</v>
      </c>
      <c r="H38" s="81">
        <v>10.76</v>
      </c>
      <c r="I38" s="81">
        <v>18.59</v>
      </c>
      <c r="J38" s="81">
        <v>8.07</v>
      </c>
    </row>
    <row r="39" spans="1:10">
      <c r="A39" s="81" t="s">
        <v>393</v>
      </c>
      <c r="B39" s="81">
        <v>567.98</v>
      </c>
      <c r="C39" s="81"/>
      <c r="D39" s="81">
        <v>720.19</v>
      </c>
      <c r="E39" s="81"/>
      <c r="F39" s="81">
        <v>0</v>
      </c>
      <c r="G39" s="81">
        <v>0</v>
      </c>
      <c r="H39" s="81">
        <v>0</v>
      </c>
      <c r="I39" s="81"/>
      <c r="J39" s="81">
        <v>0</v>
      </c>
    </row>
    <row r="41" spans="1:10">
      <c r="A41" s="77"/>
      <c r="B41" s="81" t="s">
        <v>52</v>
      </c>
      <c r="C41" s="81" t="s">
        <v>304</v>
      </c>
      <c r="D41" s="81" t="s">
        <v>357</v>
      </c>
      <c r="E41" s="81" t="s">
        <v>358</v>
      </c>
      <c r="F41" s="81" t="s">
        <v>359</v>
      </c>
      <c r="G41" s="81" t="s">
        <v>360</v>
      </c>
      <c r="H41" s="81" t="s">
        <v>361</v>
      </c>
      <c r="I41" s="81" t="s">
        <v>305</v>
      </c>
    </row>
    <row r="42" spans="1:10">
      <c r="A42" s="81" t="s">
        <v>306</v>
      </c>
      <c r="B42" s="81" t="s">
        <v>307</v>
      </c>
      <c r="C42" s="81">
        <v>0.3</v>
      </c>
      <c r="D42" s="81">
        <v>1.8620000000000001</v>
      </c>
      <c r="E42" s="81">
        <v>3.4</v>
      </c>
      <c r="F42" s="81">
        <v>149.66</v>
      </c>
      <c r="G42" s="81">
        <v>270</v>
      </c>
      <c r="H42" s="81">
        <v>180</v>
      </c>
      <c r="I42" s="81"/>
    </row>
    <row r="43" spans="1:10">
      <c r="A43" s="81" t="s">
        <v>308</v>
      </c>
      <c r="B43" s="81" t="s">
        <v>309</v>
      </c>
      <c r="C43" s="81">
        <v>0.08</v>
      </c>
      <c r="D43" s="81">
        <v>2.61</v>
      </c>
      <c r="E43" s="81">
        <v>4.28</v>
      </c>
      <c r="F43" s="81">
        <v>84.45</v>
      </c>
      <c r="G43" s="81">
        <v>180</v>
      </c>
      <c r="H43" s="81">
        <v>90</v>
      </c>
      <c r="I43" s="81" t="s">
        <v>310</v>
      </c>
    </row>
    <row r="44" spans="1:10">
      <c r="A44" s="81" t="s">
        <v>311</v>
      </c>
      <c r="B44" s="81" t="s">
        <v>307</v>
      </c>
      <c r="C44" s="81">
        <v>0.3</v>
      </c>
      <c r="D44" s="81">
        <v>1.8620000000000001</v>
      </c>
      <c r="E44" s="81">
        <v>3.4</v>
      </c>
      <c r="F44" s="81">
        <v>113.45</v>
      </c>
      <c r="G44" s="81">
        <v>135</v>
      </c>
      <c r="H44" s="81">
        <v>180</v>
      </c>
      <c r="I44" s="81"/>
    </row>
    <row r="45" spans="1:10">
      <c r="A45" s="81" t="s">
        <v>312</v>
      </c>
      <c r="B45" s="81" t="s">
        <v>309</v>
      </c>
      <c r="C45" s="81">
        <v>0.08</v>
      </c>
      <c r="D45" s="81">
        <v>2.61</v>
      </c>
      <c r="E45" s="81">
        <v>4.28</v>
      </c>
      <c r="F45" s="81">
        <v>56.3</v>
      </c>
      <c r="G45" s="81">
        <v>90</v>
      </c>
      <c r="H45" s="81">
        <v>90</v>
      </c>
      <c r="I45" s="81" t="s">
        <v>313</v>
      </c>
    </row>
    <row r="46" spans="1:10">
      <c r="A46" s="81" t="s">
        <v>314</v>
      </c>
      <c r="B46" s="81" t="s">
        <v>307</v>
      </c>
      <c r="C46" s="81">
        <v>0.3</v>
      </c>
      <c r="D46" s="81">
        <v>1.8620000000000001</v>
      </c>
      <c r="E46" s="81">
        <v>3.4</v>
      </c>
      <c r="F46" s="81">
        <v>67.3</v>
      </c>
      <c r="G46" s="81">
        <v>270</v>
      </c>
      <c r="H46" s="81">
        <v>180</v>
      </c>
      <c r="I46" s="81"/>
    </row>
    <row r="47" spans="1:10">
      <c r="A47" s="81" t="s">
        <v>315</v>
      </c>
      <c r="B47" s="81" t="s">
        <v>309</v>
      </c>
      <c r="C47" s="81">
        <v>0.08</v>
      </c>
      <c r="D47" s="81">
        <v>2.61</v>
      </c>
      <c r="E47" s="81">
        <v>4.28</v>
      </c>
      <c r="F47" s="81">
        <v>84.45</v>
      </c>
      <c r="G47" s="81">
        <v>0</v>
      </c>
      <c r="H47" s="81">
        <v>90</v>
      </c>
      <c r="I47" s="81" t="s">
        <v>316</v>
      </c>
    </row>
    <row r="48" spans="1:10">
      <c r="A48" s="81" t="s">
        <v>317</v>
      </c>
      <c r="B48" s="81" t="s">
        <v>307</v>
      </c>
      <c r="C48" s="81">
        <v>0.3</v>
      </c>
      <c r="D48" s="81">
        <v>1.8620000000000001</v>
      </c>
      <c r="E48" s="81">
        <v>3.4</v>
      </c>
      <c r="F48" s="81">
        <v>113.45</v>
      </c>
      <c r="G48" s="81">
        <v>180</v>
      </c>
      <c r="H48" s="81">
        <v>180</v>
      </c>
      <c r="I48" s="81"/>
    </row>
    <row r="49" spans="1:11">
      <c r="A49" s="81" t="s">
        <v>318</v>
      </c>
      <c r="B49" s="81" t="s">
        <v>309</v>
      </c>
      <c r="C49" s="81">
        <v>0.08</v>
      </c>
      <c r="D49" s="81">
        <v>2.61</v>
      </c>
      <c r="E49" s="81">
        <v>4.28</v>
      </c>
      <c r="F49" s="81">
        <v>56.3</v>
      </c>
      <c r="G49" s="81">
        <v>270</v>
      </c>
      <c r="H49" s="81">
        <v>90</v>
      </c>
      <c r="I49" s="81" t="s">
        <v>319</v>
      </c>
    </row>
    <row r="50" spans="1:11">
      <c r="A50" s="81" t="s">
        <v>320</v>
      </c>
      <c r="B50" s="81" t="s">
        <v>307</v>
      </c>
      <c r="C50" s="81">
        <v>0.3</v>
      </c>
      <c r="D50" s="81">
        <v>1.8620000000000001</v>
      </c>
      <c r="E50" s="81">
        <v>3.4</v>
      </c>
      <c r="F50" s="81">
        <v>67.3</v>
      </c>
      <c r="G50" s="81">
        <v>90</v>
      </c>
      <c r="H50" s="81">
        <v>180</v>
      </c>
      <c r="I50" s="81"/>
    </row>
    <row r="51" spans="1:11">
      <c r="A51" s="81" t="s">
        <v>321</v>
      </c>
      <c r="B51" s="81" t="s">
        <v>322</v>
      </c>
      <c r="C51" s="81">
        <v>0.3</v>
      </c>
      <c r="D51" s="81">
        <v>0.77800000000000002</v>
      </c>
      <c r="E51" s="81">
        <v>0.96</v>
      </c>
      <c r="F51" s="81">
        <v>11.44</v>
      </c>
      <c r="G51" s="81">
        <v>270</v>
      </c>
      <c r="H51" s="81">
        <v>180</v>
      </c>
      <c r="I51" s="81"/>
    </row>
    <row r="52" spans="1:11">
      <c r="A52" s="81" t="s">
        <v>323</v>
      </c>
      <c r="B52" s="81" t="s">
        <v>322</v>
      </c>
      <c r="C52" s="81">
        <v>0.3</v>
      </c>
      <c r="D52" s="81">
        <v>0.77800000000000002</v>
      </c>
      <c r="E52" s="81">
        <v>0.96</v>
      </c>
      <c r="F52" s="81">
        <v>16.97</v>
      </c>
      <c r="G52" s="81">
        <v>225</v>
      </c>
      <c r="H52" s="81">
        <v>180</v>
      </c>
      <c r="I52" s="81"/>
    </row>
    <row r="53" spans="1:11">
      <c r="A53" s="81" t="s">
        <v>324</v>
      </c>
      <c r="B53" s="81" t="s">
        <v>322</v>
      </c>
      <c r="C53" s="81">
        <v>0.3</v>
      </c>
      <c r="D53" s="81">
        <v>0.77800000000000002</v>
      </c>
      <c r="E53" s="81">
        <v>0.96</v>
      </c>
      <c r="F53" s="81">
        <v>11.44</v>
      </c>
      <c r="G53" s="81">
        <v>45</v>
      </c>
      <c r="H53" s="81">
        <v>180</v>
      </c>
      <c r="I53" s="81"/>
    </row>
    <row r="54" spans="1:11">
      <c r="A54" s="81" t="s">
        <v>325</v>
      </c>
      <c r="B54" s="81" t="s">
        <v>322</v>
      </c>
      <c r="C54" s="81">
        <v>0.3</v>
      </c>
      <c r="D54" s="81">
        <v>0.77800000000000002</v>
      </c>
      <c r="E54" s="81">
        <v>0.96</v>
      </c>
      <c r="F54" s="81">
        <v>16.97</v>
      </c>
      <c r="G54" s="81">
        <v>315</v>
      </c>
      <c r="H54" s="81">
        <v>180</v>
      </c>
      <c r="I54" s="81"/>
    </row>
    <row r="55" spans="1:11">
      <c r="A55" s="81" t="s">
        <v>326</v>
      </c>
      <c r="B55" s="81" t="s">
        <v>327</v>
      </c>
      <c r="C55" s="81">
        <v>0.22</v>
      </c>
      <c r="D55" s="81">
        <v>0.19400000000000001</v>
      </c>
      <c r="E55" s="81">
        <v>0.2</v>
      </c>
      <c r="F55" s="81">
        <v>197.51</v>
      </c>
      <c r="G55" s="81">
        <v>0</v>
      </c>
      <c r="H55" s="81">
        <v>18.45</v>
      </c>
      <c r="I55" s="81"/>
    </row>
    <row r="56" spans="1:11">
      <c r="A56" s="81" t="s">
        <v>328</v>
      </c>
      <c r="B56" s="81" t="s">
        <v>327</v>
      </c>
      <c r="C56" s="81">
        <v>0.22</v>
      </c>
      <c r="D56" s="81">
        <v>0.19400000000000001</v>
      </c>
      <c r="E56" s="81">
        <v>0.2</v>
      </c>
      <c r="F56" s="81">
        <v>101.87</v>
      </c>
      <c r="G56" s="81">
        <v>270</v>
      </c>
      <c r="H56" s="81">
        <v>18.45</v>
      </c>
      <c r="I56" s="81"/>
    </row>
    <row r="57" spans="1:11">
      <c r="A57" s="81" t="s">
        <v>329</v>
      </c>
      <c r="B57" s="81" t="s">
        <v>327</v>
      </c>
      <c r="C57" s="81">
        <v>0.22</v>
      </c>
      <c r="D57" s="81">
        <v>0.19400000000000001</v>
      </c>
      <c r="E57" s="81">
        <v>0.2</v>
      </c>
      <c r="F57" s="81">
        <v>101.87</v>
      </c>
      <c r="G57" s="81">
        <v>90</v>
      </c>
      <c r="H57" s="81">
        <v>18.45</v>
      </c>
      <c r="I57" s="81"/>
    </row>
    <row r="58" spans="1:11">
      <c r="A58" s="81" t="s">
        <v>330</v>
      </c>
      <c r="B58" s="81" t="s">
        <v>327</v>
      </c>
      <c r="C58" s="81">
        <v>0.22</v>
      </c>
      <c r="D58" s="81">
        <v>0.19400000000000001</v>
      </c>
      <c r="E58" s="81">
        <v>0.2</v>
      </c>
      <c r="F58" s="81">
        <v>197.51</v>
      </c>
      <c r="G58" s="81">
        <v>180</v>
      </c>
      <c r="H58" s="81">
        <v>18.45</v>
      </c>
      <c r="I58" s="81"/>
    </row>
    <row r="60" spans="1:11">
      <c r="A60" s="77"/>
      <c r="B60" s="81" t="s">
        <v>52</v>
      </c>
      <c r="C60" s="81" t="s">
        <v>394</v>
      </c>
      <c r="D60" s="81" t="s">
        <v>395</v>
      </c>
      <c r="E60" s="81" t="s">
        <v>396</v>
      </c>
      <c r="F60" s="81" t="s">
        <v>46</v>
      </c>
      <c r="G60" s="81" t="s">
        <v>397</v>
      </c>
      <c r="H60" s="81" t="s">
        <v>398</v>
      </c>
      <c r="I60" s="81" t="s">
        <v>399</v>
      </c>
      <c r="J60" s="81" t="s">
        <v>360</v>
      </c>
      <c r="K60" s="81" t="s">
        <v>305</v>
      </c>
    </row>
    <row r="61" spans="1:11">
      <c r="A61" s="81" t="s">
        <v>400</v>
      </c>
      <c r="B61" s="81" t="s">
        <v>401</v>
      </c>
      <c r="C61" s="81">
        <v>2.79</v>
      </c>
      <c r="D61" s="81">
        <v>2.79</v>
      </c>
      <c r="E61" s="81">
        <v>6.49</v>
      </c>
      <c r="F61" s="81">
        <v>0.25</v>
      </c>
      <c r="G61" s="81">
        <v>0.25</v>
      </c>
      <c r="H61" s="81" t="s">
        <v>67</v>
      </c>
      <c r="I61" s="81" t="s">
        <v>308</v>
      </c>
      <c r="J61" s="81">
        <v>180</v>
      </c>
      <c r="K61" s="81" t="s">
        <v>310</v>
      </c>
    </row>
    <row r="62" spans="1:11">
      <c r="A62" s="81" t="s">
        <v>402</v>
      </c>
      <c r="B62" s="81" t="s">
        <v>401</v>
      </c>
      <c r="C62" s="81">
        <v>2.79</v>
      </c>
      <c r="D62" s="81">
        <v>2.79</v>
      </c>
      <c r="E62" s="81">
        <v>6.49</v>
      </c>
      <c r="F62" s="81">
        <v>0.25</v>
      </c>
      <c r="G62" s="81">
        <v>0.25</v>
      </c>
      <c r="H62" s="81" t="s">
        <v>67</v>
      </c>
      <c r="I62" s="81" t="s">
        <v>308</v>
      </c>
      <c r="J62" s="81">
        <v>180</v>
      </c>
      <c r="K62" s="81" t="s">
        <v>310</v>
      </c>
    </row>
    <row r="63" spans="1:11">
      <c r="A63" s="81" t="s">
        <v>403</v>
      </c>
      <c r="B63" s="81" t="s">
        <v>401</v>
      </c>
      <c r="C63" s="81">
        <v>2.79</v>
      </c>
      <c r="D63" s="81">
        <v>2.79</v>
      </c>
      <c r="E63" s="81">
        <v>6.49</v>
      </c>
      <c r="F63" s="81">
        <v>0.25</v>
      </c>
      <c r="G63" s="81">
        <v>0.25</v>
      </c>
      <c r="H63" s="81" t="s">
        <v>67</v>
      </c>
      <c r="I63" s="81" t="s">
        <v>308</v>
      </c>
      <c r="J63" s="81">
        <v>180</v>
      </c>
      <c r="K63" s="81" t="s">
        <v>310</v>
      </c>
    </row>
    <row r="64" spans="1:11">
      <c r="A64" s="81" t="s">
        <v>404</v>
      </c>
      <c r="B64" s="81" t="s">
        <v>401</v>
      </c>
      <c r="C64" s="81">
        <v>2.79</v>
      </c>
      <c r="D64" s="81">
        <v>2.79</v>
      </c>
      <c r="E64" s="81">
        <v>6.49</v>
      </c>
      <c r="F64" s="81">
        <v>0.25</v>
      </c>
      <c r="G64" s="81">
        <v>0.25</v>
      </c>
      <c r="H64" s="81" t="s">
        <v>67</v>
      </c>
      <c r="I64" s="81" t="s">
        <v>308</v>
      </c>
      <c r="J64" s="81">
        <v>180</v>
      </c>
      <c r="K64" s="81" t="s">
        <v>310</v>
      </c>
    </row>
    <row r="65" spans="1:11">
      <c r="A65" s="81" t="s">
        <v>405</v>
      </c>
      <c r="B65" s="81" t="s">
        <v>401</v>
      </c>
      <c r="C65" s="81">
        <v>2.79</v>
      </c>
      <c r="D65" s="81">
        <v>2.79</v>
      </c>
      <c r="E65" s="81">
        <v>6.49</v>
      </c>
      <c r="F65" s="81">
        <v>0.25</v>
      </c>
      <c r="G65" s="81">
        <v>0.25</v>
      </c>
      <c r="H65" s="81" t="s">
        <v>67</v>
      </c>
      <c r="I65" s="81" t="s">
        <v>308</v>
      </c>
      <c r="J65" s="81">
        <v>180</v>
      </c>
      <c r="K65" s="81" t="s">
        <v>310</v>
      </c>
    </row>
    <row r="66" spans="1:11">
      <c r="A66" s="81" t="s">
        <v>406</v>
      </c>
      <c r="B66" s="81" t="s">
        <v>401</v>
      </c>
      <c r="C66" s="81">
        <v>2.79</v>
      </c>
      <c r="D66" s="81">
        <v>2.79</v>
      </c>
      <c r="E66" s="81">
        <v>6.49</v>
      </c>
      <c r="F66" s="81">
        <v>0.25</v>
      </c>
      <c r="G66" s="81">
        <v>0.25</v>
      </c>
      <c r="H66" s="81" t="s">
        <v>67</v>
      </c>
      <c r="I66" s="81" t="s">
        <v>308</v>
      </c>
      <c r="J66" s="81">
        <v>180</v>
      </c>
      <c r="K66" s="81" t="s">
        <v>310</v>
      </c>
    </row>
    <row r="67" spans="1:11">
      <c r="A67" s="81" t="s">
        <v>407</v>
      </c>
      <c r="B67" s="81" t="s">
        <v>401</v>
      </c>
      <c r="C67" s="81">
        <v>3.91</v>
      </c>
      <c r="D67" s="81">
        <v>3.91</v>
      </c>
      <c r="E67" s="81">
        <v>6.49</v>
      </c>
      <c r="F67" s="81">
        <v>0.25</v>
      </c>
      <c r="G67" s="81">
        <v>0.25</v>
      </c>
      <c r="H67" s="81" t="s">
        <v>67</v>
      </c>
      <c r="I67" s="81" t="s">
        <v>308</v>
      </c>
      <c r="J67" s="81">
        <v>180</v>
      </c>
      <c r="K67" s="81" t="s">
        <v>310</v>
      </c>
    </row>
    <row r="68" spans="1:11">
      <c r="A68" s="81" t="s">
        <v>408</v>
      </c>
      <c r="B68" s="81" t="s">
        <v>409</v>
      </c>
      <c r="C68" s="81">
        <v>2.79</v>
      </c>
      <c r="D68" s="81">
        <v>2.79</v>
      </c>
      <c r="E68" s="81">
        <v>6.49</v>
      </c>
      <c r="F68" s="81">
        <v>0.25</v>
      </c>
      <c r="G68" s="81">
        <v>0.25</v>
      </c>
      <c r="H68" s="81" t="s">
        <v>67</v>
      </c>
      <c r="I68" s="81" t="s">
        <v>312</v>
      </c>
      <c r="J68" s="81">
        <v>90</v>
      </c>
      <c r="K68" s="81" t="s">
        <v>313</v>
      </c>
    </row>
    <row r="69" spans="1:11">
      <c r="A69" s="81" t="s">
        <v>410</v>
      </c>
      <c r="B69" s="81" t="s">
        <v>409</v>
      </c>
      <c r="C69" s="81">
        <v>2.79</v>
      </c>
      <c r="D69" s="81">
        <v>2.79</v>
      </c>
      <c r="E69" s="81">
        <v>6.49</v>
      </c>
      <c r="F69" s="81">
        <v>0.25</v>
      </c>
      <c r="G69" s="81">
        <v>0.25</v>
      </c>
      <c r="H69" s="81" t="s">
        <v>67</v>
      </c>
      <c r="I69" s="81" t="s">
        <v>312</v>
      </c>
      <c r="J69" s="81">
        <v>90</v>
      </c>
      <c r="K69" s="81" t="s">
        <v>313</v>
      </c>
    </row>
    <row r="70" spans="1:11">
      <c r="A70" s="81" t="s">
        <v>411</v>
      </c>
      <c r="B70" s="81" t="s">
        <v>409</v>
      </c>
      <c r="C70" s="81">
        <v>2.79</v>
      </c>
      <c r="D70" s="81">
        <v>2.79</v>
      </c>
      <c r="E70" s="81">
        <v>6.49</v>
      </c>
      <c r="F70" s="81">
        <v>0.25</v>
      </c>
      <c r="G70" s="81">
        <v>0.25</v>
      </c>
      <c r="H70" s="81" t="s">
        <v>67</v>
      </c>
      <c r="I70" s="81" t="s">
        <v>312</v>
      </c>
      <c r="J70" s="81">
        <v>90</v>
      </c>
      <c r="K70" s="81" t="s">
        <v>313</v>
      </c>
    </row>
    <row r="71" spans="1:11">
      <c r="A71" s="81" t="s">
        <v>412</v>
      </c>
      <c r="B71" s="81" t="s">
        <v>409</v>
      </c>
      <c r="C71" s="81">
        <v>2.79</v>
      </c>
      <c r="D71" s="81">
        <v>2.79</v>
      </c>
      <c r="E71" s="81">
        <v>6.49</v>
      </c>
      <c r="F71" s="81">
        <v>0.25</v>
      </c>
      <c r="G71" s="81">
        <v>0.25</v>
      </c>
      <c r="H71" s="81" t="s">
        <v>67</v>
      </c>
      <c r="I71" s="81" t="s">
        <v>312</v>
      </c>
      <c r="J71" s="81">
        <v>90</v>
      </c>
      <c r="K71" s="81" t="s">
        <v>313</v>
      </c>
    </row>
    <row r="72" spans="1:11">
      <c r="A72" s="81" t="s">
        <v>413</v>
      </c>
      <c r="B72" s="81" t="s">
        <v>414</v>
      </c>
      <c r="C72" s="81">
        <v>2.79</v>
      </c>
      <c r="D72" s="81">
        <v>2.79</v>
      </c>
      <c r="E72" s="81">
        <v>6.49</v>
      </c>
      <c r="F72" s="81">
        <v>0.61</v>
      </c>
      <c r="G72" s="81">
        <v>0.61</v>
      </c>
      <c r="H72" s="81" t="s">
        <v>67</v>
      </c>
      <c r="I72" s="81" t="s">
        <v>315</v>
      </c>
      <c r="J72" s="81">
        <v>0</v>
      </c>
      <c r="K72" s="81" t="s">
        <v>316</v>
      </c>
    </row>
    <row r="73" spans="1:11">
      <c r="A73" s="81" t="s">
        <v>415</v>
      </c>
      <c r="B73" s="81" t="s">
        <v>414</v>
      </c>
      <c r="C73" s="81">
        <v>2.79</v>
      </c>
      <c r="D73" s="81">
        <v>2.79</v>
      </c>
      <c r="E73" s="81">
        <v>6.49</v>
      </c>
      <c r="F73" s="81">
        <v>0.61</v>
      </c>
      <c r="G73" s="81">
        <v>0.61</v>
      </c>
      <c r="H73" s="81" t="s">
        <v>67</v>
      </c>
      <c r="I73" s="81" t="s">
        <v>315</v>
      </c>
      <c r="J73" s="81">
        <v>0</v>
      </c>
      <c r="K73" s="81" t="s">
        <v>316</v>
      </c>
    </row>
    <row r="74" spans="1:11">
      <c r="A74" s="81" t="s">
        <v>416</v>
      </c>
      <c r="B74" s="81" t="s">
        <v>414</v>
      </c>
      <c r="C74" s="81">
        <v>2.79</v>
      </c>
      <c r="D74" s="81">
        <v>2.79</v>
      </c>
      <c r="E74" s="81">
        <v>6.49</v>
      </c>
      <c r="F74" s="81">
        <v>0.61</v>
      </c>
      <c r="G74" s="81">
        <v>0.61</v>
      </c>
      <c r="H74" s="81" t="s">
        <v>67</v>
      </c>
      <c r="I74" s="81" t="s">
        <v>315</v>
      </c>
      <c r="J74" s="81">
        <v>0</v>
      </c>
      <c r="K74" s="81" t="s">
        <v>316</v>
      </c>
    </row>
    <row r="75" spans="1:11">
      <c r="A75" s="81" t="s">
        <v>417</v>
      </c>
      <c r="B75" s="81" t="s">
        <v>414</v>
      </c>
      <c r="C75" s="81">
        <v>2.79</v>
      </c>
      <c r="D75" s="81">
        <v>2.79</v>
      </c>
      <c r="E75" s="81">
        <v>6.49</v>
      </c>
      <c r="F75" s="81">
        <v>0.61</v>
      </c>
      <c r="G75" s="81">
        <v>0.61</v>
      </c>
      <c r="H75" s="81" t="s">
        <v>67</v>
      </c>
      <c r="I75" s="81" t="s">
        <v>315</v>
      </c>
      <c r="J75" s="81">
        <v>0</v>
      </c>
      <c r="K75" s="81" t="s">
        <v>316</v>
      </c>
    </row>
    <row r="76" spans="1:11">
      <c r="A76" s="81" t="s">
        <v>418</v>
      </c>
      <c r="B76" s="81" t="s">
        <v>414</v>
      </c>
      <c r="C76" s="81">
        <v>2.79</v>
      </c>
      <c r="D76" s="81">
        <v>2.79</v>
      </c>
      <c r="E76" s="81">
        <v>6.49</v>
      </c>
      <c r="F76" s="81">
        <v>0.61</v>
      </c>
      <c r="G76" s="81">
        <v>0.61</v>
      </c>
      <c r="H76" s="81" t="s">
        <v>67</v>
      </c>
      <c r="I76" s="81" t="s">
        <v>315</v>
      </c>
      <c r="J76" s="81">
        <v>0</v>
      </c>
      <c r="K76" s="81" t="s">
        <v>316</v>
      </c>
    </row>
    <row r="77" spans="1:11">
      <c r="A77" s="81" t="s">
        <v>419</v>
      </c>
      <c r="B77" s="81" t="s">
        <v>414</v>
      </c>
      <c r="C77" s="81">
        <v>2.79</v>
      </c>
      <c r="D77" s="81">
        <v>2.79</v>
      </c>
      <c r="E77" s="81">
        <v>6.49</v>
      </c>
      <c r="F77" s="81">
        <v>0.61</v>
      </c>
      <c r="G77" s="81">
        <v>0.61</v>
      </c>
      <c r="H77" s="81" t="s">
        <v>67</v>
      </c>
      <c r="I77" s="81" t="s">
        <v>315</v>
      </c>
      <c r="J77" s="81">
        <v>0</v>
      </c>
      <c r="K77" s="81" t="s">
        <v>316</v>
      </c>
    </row>
    <row r="78" spans="1:11">
      <c r="A78" s="81" t="s">
        <v>420</v>
      </c>
      <c r="B78" s="81" t="s">
        <v>421</v>
      </c>
      <c r="C78" s="81">
        <v>2.79</v>
      </c>
      <c r="D78" s="81">
        <v>2.79</v>
      </c>
      <c r="E78" s="81">
        <v>6.49</v>
      </c>
      <c r="F78" s="81">
        <v>0.25</v>
      </c>
      <c r="G78" s="81">
        <v>0.25</v>
      </c>
      <c r="H78" s="81" t="s">
        <v>67</v>
      </c>
      <c r="I78" s="81" t="s">
        <v>318</v>
      </c>
      <c r="J78" s="81">
        <v>270</v>
      </c>
      <c r="K78" s="81" t="s">
        <v>319</v>
      </c>
    </row>
    <row r="79" spans="1:11">
      <c r="A79" s="81" t="s">
        <v>422</v>
      </c>
      <c r="B79" s="81" t="s">
        <v>421</v>
      </c>
      <c r="C79" s="81">
        <v>2.79</v>
      </c>
      <c r="D79" s="81">
        <v>2.79</v>
      </c>
      <c r="E79" s="81">
        <v>6.49</v>
      </c>
      <c r="F79" s="81">
        <v>0.25</v>
      </c>
      <c r="G79" s="81">
        <v>0.25</v>
      </c>
      <c r="H79" s="81" t="s">
        <v>67</v>
      </c>
      <c r="I79" s="81" t="s">
        <v>318</v>
      </c>
      <c r="J79" s="81">
        <v>270</v>
      </c>
      <c r="K79" s="81" t="s">
        <v>319</v>
      </c>
    </row>
    <row r="80" spans="1:11">
      <c r="A80" s="81" t="s">
        <v>423</v>
      </c>
      <c r="B80" s="81" t="s">
        <v>421</v>
      </c>
      <c r="C80" s="81">
        <v>2.79</v>
      </c>
      <c r="D80" s="81">
        <v>2.79</v>
      </c>
      <c r="E80" s="81">
        <v>6.49</v>
      </c>
      <c r="F80" s="81">
        <v>0.25</v>
      </c>
      <c r="G80" s="81">
        <v>0.25</v>
      </c>
      <c r="H80" s="81" t="s">
        <v>67</v>
      </c>
      <c r="I80" s="81" t="s">
        <v>318</v>
      </c>
      <c r="J80" s="81">
        <v>270</v>
      </c>
      <c r="K80" s="81" t="s">
        <v>319</v>
      </c>
    </row>
    <row r="81" spans="1:11">
      <c r="A81" s="81" t="s">
        <v>424</v>
      </c>
      <c r="B81" s="81" t="s">
        <v>421</v>
      </c>
      <c r="C81" s="81">
        <v>2.79</v>
      </c>
      <c r="D81" s="81">
        <v>2.79</v>
      </c>
      <c r="E81" s="81">
        <v>6.49</v>
      </c>
      <c r="F81" s="81">
        <v>0.25</v>
      </c>
      <c r="G81" s="81">
        <v>0.25</v>
      </c>
      <c r="H81" s="81" t="s">
        <v>67</v>
      </c>
      <c r="I81" s="81" t="s">
        <v>318</v>
      </c>
      <c r="J81" s="81">
        <v>270</v>
      </c>
      <c r="K81" s="81" t="s">
        <v>319</v>
      </c>
    </row>
    <row r="82" spans="1:11">
      <c r="A82" s="81" t="s">
        <v>425</v>
      </c>
      <c r="B82" s="81"/>
      <c r="C82" s="81"/>
      <c r="D82" s="81">
        <v>59.68</v>
      </c>
      <c r="E82" s="81">
        <v>6.49</v>
      </c>
      <c r="F82" s="81">
        <v>0.35099999999999998</v>
      </c>
      <c r="G82" s="81">
        <v>0.35099999999999998</v>
      </c>
      <c r="H82" s="81"/>
      <c r="I82" s="81"/>
      <c r="J82" s="81"/>
      <c r="K82" s="81"/>
    </row>
    <row r="83" spans="1:11">
      <c r="A83" s="81" t="s">
        <v>426</v>
      </c>
      <c r="B83" s="81"/>
      <c r="C83" s="81"/>
      <c r="D83" s="81">
        <v>16.73</v>
      </c>
      <c r="E83" s="81">
        <v>6.49</v>
      </c>
      <c r="F83" s="81">
        <v>0.61</v>
      </c>
      <c r="G83" s="81">
        <v>0.61</v>
      </c>
      <c r="H83" s="81"/>
      <c r="I83" s="81"/>
      <c r="J83" s="81"/>
      <c r="K83" s="81"/>
    </row>
    <row r="84" spans="1:11">
      <c r="A84" s="81" t="s">
        <v>427</v>
      </c>
      <c r="B84" s="81"/>
      <c r="C84" s="81"/>
      <c r="D84" s="81">
        <v>42.95</v>
      </c>
      <c r="E84" s="81">
        <v>6.49</v>
      </c>
      <c r="F84" s="81">
        <v>0.25</v>
      </c>
      <c r="G84" s="81">
        <v>0.25</v>
      </c>
      <c r="H84" s="81"/>
      <c r="I84" s="81"/>
      <c r="J84" s="81"/>
      <c r="K84" s="81"/>
    </row>
    <row r="86" spans="1:11">
      <c r="A86" s="77"/>
      <c r="B86" s="81" t="s">
        <v>118</v>
      </c>
      <c r="C86" s="81" t="s">
        <v>346</v>
      </c>
      <c r="D86" s="81" t="s">
        <v>362</v>
      </c>
    </row>
    <row r="87" spans="1:11">
      <c r="A87" s="81" t="s">
        <v>36</v>
      </c>
      <c r="B87" s="81"/>
      <c r="C87" s="81"/>
      <c r="D87" s="81"/>
    </row>
    <row r="89" spans="1:11">
      <c r="A89" s="77"/>
      <c r="B89" s="81" t="s">
        <v>118</v>
      </c>
      <c r="C89" s="81" t="s">
        <v>363</v>
      </c>
      <c r="D89" s="81" t="s">
        <v>364</v>
      </c>
      <c r="E89" s="81" t="s">
        <v>365</v>
      </c>
      <c r="F89" s="81" t="s">
        <v>366</v>
      </c>
      <c r="G89" s="81" t="s">
        <v>362</v>
      </c>
    </row>
    <row r="90" spans="1:11">
      <c r="A90" s="81" t="s">
        <v>331</v>
      </c>
      <c r="B90" s="81" t="s">
        <v>332</v>
      </c>
      <c r="C90" s="81">
        <v>9194.69</v>
      </c>
      <c r="D90" s="81">
        <v>7091.9</v>
      </c>
      <c r="E90" s="81">
        <v>2102.79</v>
      </c>
      <c r="F90" s="81">
        <v>0.77</v>
      </c>
      <c r="G90" s="81">
        <v>3.95</v>
      </c>
    </row>
    <row r="91" spans="1:11">
      <c r="A91" s="81" t="s">
        <v>333</v>
      </c>
      <c r="B91" s="81" t="s">
        <v>332</v>
      </c>
      <c r="C91" s="81">
        <v>7816.83</v>
      </c>
      <c r="D91" s="81">
        <v>5994.42</v>
      </c>
      <c r="E91" s="81">
        <v>1822.41</v>
      </c>
      <c r="F91" s="81">
        <v>0.77</v>
      </c>
      <c r="G91" s="81">
        <v>3.94</v>
      </c>
    </row>
    <row r="92" spans="1:11">
      <c r="A92" s="81" t="s">
        <v>334</v>
      </c>
      <c r="B92" s="81" t="s">
        <v>332</v>
      </c>
      <c r="C92" s="81">
        <v>6774.36</v>
      </c>
      <c r="D92" s="81">
        <v>5149.16</v>
      </c>
      <c r="E92" s="81">
        <v>1625.2</v>
      </c>
      <c r="F92" s="81">
        <v>0.76</v>
      </c>
      <c r="G92" s="81">
        <v>3.93</v>
      </c>
    </row>
    <row r="93" spans="1:11">
      <c r="A93" s="81" t="s">
        <v>335</v>
      </c>
      <c r="B93" s="81" t="s">
        <v>332</v>
      </c>
      <c r="C93" s="81">
        <v>9626.35</v>
      </c>
      <c r="D93" s="81">
        <v>7334.58</v>
      </c>
      <c r="E93" s="81">
        <v>2291.77</v>
      </c>
      <c r="F93" s="81">
        <v>0.76</v>
      </c>
      <c r="G93" s="81">
        <v>3.92</v>
      </c>
    </row>
    <row r="94" spans="1:11">
      <c r="A94" s="81" t="s">
        <v>336</v>
      </c>
      <c r="B94" s="81" t="s">
        <v>332</v>
      </c>
      <c r="C94" s="81">
        <v>7350.56</v>
      </c>
      <c r="D94" s="81">
        <v>5742.35</v>
      </c>
      <c r="E94" s="81">
        <v>1608.21</v>
      </c>
      <c r="F94" s="81">
        <v>0.78</v>
      </c>
      <c r="G94" s="81">
        <v>3.99</v>
      </c>
    </row>
    <row r="96" spans="1:11">
      <c r="A96" s="77"/>
      <c r="B96" s="81" t="s">
        <v>118</v>
      </c>
      <c r="C96" s="81" t="s">
        <v>363</v>
      </c>
      <c r="D96" s="81" t="s">
        <v>362</v>
      </c>
    </row>
    <row r="97" spans="1:8">
      <c r="A97" s="81" t="s">
        <v>347</v>
      </c>
      <c r="B97" s="81" t="s">
        <v>367</v>
      </c>
      <c r="C97" s="81">
        <v>5803.67</v>
      </c>
      <c r="D97" s="81">
        <v>0.8</v>
      </c>
    </row>
    <row r="98" spans="1:8">
      <c r="A98" s="81" t="s">
        <v>348</v>
      </c>
      <c r="B98" s="81" t="s">
        <v>367</v>
      </c>
      <c r="C98" s="81">
        <v>4685.99</v>
      </c>
      <c r="D98" s="81">
        <v>0.8</v>
      </c>
    </row>
    <row r="99" spans="1:8">
      <c r="A99" s="81" t="s">
        <v>349</v>
      </c>
      <c r="B99" s="81" t="s">
        <v>367</v>
      </c>
      <c r="C99" s="81">
        <v>3538.66</v>
      </c>
      <c r="D99" s="81">
        <v>0.8</v>
      </c>
    </row>
    <row r="100" spans="1:8">
      <c r="A100" s="81" t="s">
        <v>350</v>
      </c>
      <c r="B100" s="81" t="s">
        <v>367</v>
      </c>
      <c r="C100" s="81">
        <v>5318.65</v>
      </c>
      <c r="D100" s="81">
        <v>0.8</v>
      </c>
    </row>
    <row r="101" spans="1:8">
      <c r="A101" s="81" t="s">
        <v>351</v>
      </c>
      <c r="B101" s="81" t="s">
        <v>367</v>
      </c>
      <c r="C101" s="81">
        <v>3928.08</v>
      </c>
      <c r="D101" s="81">
        <v>0.8</v>
      </c>
    </row>
    <row r="103" spans="1:8">
      <c r="A103" s="77"/>
      <c r="B103" s="81" t="s">
        <v>118</v>
      </c>
      <c r="C103" s="81" t="s">
        <v>368</v>
      </c>
      <c r="D103" s="81" t="s">
        <v>369</v>
      </c>
      <c r="E103" s="81" t="s">
        <v>370</v>
      </c>
      <c r="F103" s="81" t="s">
        <v>371</v>
      </c>
      <c r="G103" s="81" t="s">
        <v>337</v>
      </c>
      <c r="H103" s="81" t="s">
        <v>338</v>
      </c>
    </row>
    <row r="104" spans="1:8">
      <c r="A104" s="81" t="s">
        <v>339</v>
      </c>
      <c r="B104" s="81" t="s">
        <v>340</v>
      </c>
      <c r="C104" s="81">
        <v>0.54</v>
      </c>
      <c r="D104" s="81">
        <v>622</v>
      </c>
      <c r="E104" s="81">
        <v>0.51</v>
      </c>
      <c r="F104" s="81">
        <v>596.34</v>
      </c>
      <c r="G104" s="81">
        <v>1</v>
      </c>
      <c r="H104" s="81" t="s">
        <v>341</v>
      </c>
    </row>
    <row r="105" spans="1:8">
      <c r="A105" s="81" t="s">
        <v>342</v>
      </c>
      <c r="B105" s="81" t="s">
        <v>340</v>
      </c>
      <c r="C105" s="81">
        <v>0.54</v>
      </c>
      <c r="D105" s="81">
        <v>622</v>
      </c>
      <c r="E105" s="81">
        <v>0.43</v>
      </c>
      <c r="F105" s="81">
        <v>500.36</v>
      </c>
      <c r="G105" s="81">
        <v>1</v>
      </c>
      <c r="H105" s="81" t="s">
        <v>341</v>
      </c>
    </row>
    <row r="106" spans="1:8">
      <c r="A106" s="81" t="s">
        <v>343</v>
      </c>
      <c r="B106" s="81" t="s">
        <v>340</v>
      </c>
      <c r="C106" s="81">
        <v>0.54</v>
      </c>
      <c r="D106" s="81">
        <v>622</v>
      </c>
      <c r="E106" s="81">
        <v>0.37</v>
      </c>
      <c r="F106" s="81">
        <v>424.89</v>
      </c>
      <c r="G106" s="81">
        <v>1</v>
      </c>
      <c r="H106" s="81" t="s">
        <v>341</v>
      </c>
    </row>
    <row r="107" spans="1:8">
      <c r="A107" s="81" t="s">
        <v>344</v>
      </c>
      <c r="B107" s="81" t="s">
        <v>340</v>
      </c>
      <c r="C107" s="81">
        <v>0.54</v>
      </c>
      <c r="D107" s="81">
        <v>622</v>
      </c>
      <c r="E107" s="81">
        <v>0.52</v>
      </c>
      <c r="F107" s="81">
        <v>607.14</v>
      </c>
      <c r="G107" s="81">
        <v>1</v>
      </c>
      <c r="H107" s="81" t="s">
        <v>341</v>
      </c>
    </row>
    <row r="108" spans="1:8">
      <c r="A108" s="81" t="s">
        <v>345</v>
      </c>
      <c r="B108" s="81" t="s">
        <v>340</v>
      </c>
      <c r="C108" s="81">
        <v>0.54</v>
      </c>
      <c r="D108" s="81">
        <v>622</v>
      </c>
      <c r="E108" s="81">
        <v>0.42</v>
      </c>
      <c r="F108" s="81">
        <v>490.62</v>
      </c>
      <c r="G108" s="81">
        <v>1</v>
      </c>
      <c r="H108" s="81" t="s">
        <v>341</v>
      </c>
    </row>
    <row r="110" spans="1:8">
      <c r="A110" s="77"/>
      <c r="B110" s="81" t="s">
        <v>118</v>
      </c>
      <c r="C110" s="81" t="s">
        <v>428</v>
      </c>
      <c r="D110" s="81" t="s">
        <v>429</v>
      </c>
      <c r="E110" s="81" t="s">
        <v>430</v>
      </c>
      <c r="F110" s="81" t="s">
        <v>431</v>
      </c>
    </row>
    <row r="111" spans="1:8">
      <c r="A111" s="81" t="s">
        <v>432</v>
      </c>
      <c r="B111" s="81" t="s">
        <v>433</v>
      </c>
      <c r="C111" s="81" t="s">
        <v>434</v>
      </c>
      <c r="D111" s="81">
        <v>0</v>
      </c>
      <c r="E111" s="81">
        <v>0</v>
      </c>
      <c r="F111" s="81">
        <v>1</v>
      </c>
    </row>
    <row r="113" spans="1:8">
      <c r="A113" s="77"/>
      <c r="B113" s="81" t="s">
        <v>118</v>
      </c>
      <c r="C113" s="81" t="s">
        <v>435</v>
      </c>
      <c r="D113" s="81" t="s">
        <v>436</v>
      </c>
      <c r="E113" s="81" t="s">
        <v>437</v>
      </c>
      <c r="F113" s="81" t="s">
        <v>438</v>
      </c>
      <c r="G113" s="81" t="s">
        <v>439</v>
      </c>
    </row>
    <row r="114" spans="1:8">
      <c r="A114" s="81" t="s">
        <v>440</v>
      </c>
      <c r="B114" s="81" t="s">
        <v>441</v>
      </c>
      <c r="C114" s="81">
        <v>0.15</v>
      </c>
      <c r="D114" s="81">
        <v>845000</v>
      </c>
      <c r="E114" s="81">
        <v>0.8</v>
      </c>
      <c r="F114" s="81">
        <v>4.51</v>
      </c>
      <c r="G114" s="81">
        <v>0.57999999999999996</v>
      </c>
    </row>
    <row r="116" spans="1:8">
      <c r="A116" s="77"/>
      <c r="B116" s="81" t="s">
        <v>442</v>
      </c>
      <c r="C116" s="81" t="s">
        <v>443</v>
      </c>
      <c r="D116" s="81" t="s">
        <v>444</v>
      </c>
      <c r="E116" s="81" t="s">
        <v>445</v>
      </c>
      <c r="F116" s="81" t="s">
        <v>446</v>
      </c>
      <c r="G116" s="81" t="s">
        <v>447</v>
      </c>
      <c r="H116" s="81" t="s">
        <v>448</v>
      </c>
    </row>
    <row r="117" spans="1:8">
      <c r="A117" s="81" t="s">
        <v>449</v>
      </c>
      <c r="B117" s="81">
        <v>4442.4522999999999</v>
      </c>
      <c r="C117" s="81">
        <v>5.6307999999999998</v>
      </c>
      <c r="D117" s="81">
        <v>22.3992</v>
      </c>
      <c r="E117" s="81">
        <v>0</v>
      </c>
      <c r="F117" s="81">
        <v>1E-4</v>
      </c>
      <c r="G117" s="81">
        <v>7639.7844999999998</v>
      </c>
      <c r="H117" s="81">
        <v>1743.5485000000001</v>
      </c>
    </row>
    <row r="118" spans="1:8">
      <c r="A118" s="81" t="s">
        <v>450</v>
      </c>
      <c r="B118" s="81">
        <v>4032.4378999999999</v>
      </c>
      <c r="C118" s="81">
        <v>5.0926</v>
      </c>
      <c r="D118" s="81">
        <v>20.072500000000002</v>
      </c>
      <c r="E118" s="81">
        <v>0</v>
      </c>
      <c r="F118" s="81">
        <v>1E-4</v>
      </c>
      <c r="G118" s="81">
        <v>6846.1426000000001</v>
      </c>
      <c r="H118" s="81">
        <v>1580.242</v>
      </c>
    </row>
    <row r="119" spans="1:8">
      <c r="A119" s="81" t="s">
        <v>451</v>
      </c>
      <c r="B119" s="81">
        <v>4279.4178000000002</v>
      </c>
      <c r="C119" s="81">
        <v>5.5707000000000004</v>
      </c>
      <c r="D119" s="81">
        <v>23.628499999999999</v>
      </c>
      <c r="E119" s="81">
        <v>0</v>
      </c>
      <c r="F119" s="81">
        <v>1E-4</v>
      </c>
      <c r="G119" s="81">
        <v>8059.8105999999998</v>
      </c>
      <c r="H119" s="81">
        <v>1698.4417000000001</v>
      </c>
    </row>
    <row r="120" spans="1:8">
      <c r="A120" s="81" t="s">
        <v>452</v>
      </c>
      <c r="B120" s="81">
        <v>4227.5721999999996</v>
      </c>
      <c r="C120" s="81">
        <v>5.5362</v>
      </c>
      <c r="D120" s="81">
        <v>23.8047</v>
      </c>
      <c r="E120" s="81">
        <v>0</v>
      </c>
      <c r="F120" s="81">
        <v>1E-4</v>
      </c>
      <c r="G120" s="81">
        <v>8120.0446000000002</v>
      </c>
      <c r="H120" s="81">
        <v>1682.1207999999999</v>
      </c>
    </row>
    <row r="121" spans="1:8">
      <c r="A121" s="81" t="s">
        <v>288</v>
      </c>
      <c r="B121" s="81">
        <v>5100.5006999999996</v>
      </c>
      <c r="C121" s="81">
        <v>6.6843000000000004</v>
      </c>
      <c r="D121" s="81">
        <v>28.789899999999999</v>
      </c>
      <c r="E121" s="81">
        <v>0</v>
      </c>
      <c r="F121" s="81">
        <v>1E-4</v>
      </c>
      <c r="G121" s="81">
        <v>9820.5755000000008</v>
      </c>
      <c r="H121" s="81">
        <v>2030.0961</v>
      </c>
    </row>
    <row r="122" spans="1:8">
      <c r="A122" s="81" t="s">
        <v>453</v>
      </c>
      <c r="B122" s="81">
        <v>5614.2394999999997</v>
      </c>
      <c r="C122" s="81">
        <v>7.3605999999999998</v>
      </c>
      <c r="D122" s="81">
        <v>31.731300000000001</v>
      </c>
      <c r="E122" s="81">
        <v>0</v>
      </c>
      <c r="F122" s="81">
        <v>1E-4</v>
      </c>
      <c r="G122" s="81">
        <v>10823.933800000001</v>
      </c>
      <c r="H122" s="81">
        <v>2234.9566</v>
      </c>
    </row>
    <row r="123" spans="1:8">
      <c r="A123" s="81" t="s">
        <v>454</v>
      </c>
      <c r="B123" s="81">
        <v>5647.6018000000004</v>
      </c>
      <c r="C123" s="81">
        <v>7.4043000000000001</v>
      </c>
      <c r="D123" s="81">
        <v>31.92</v>
      </c>
      <c r="E123" s="81">
        <v>0</v>
      </c>
      <c r="F123" s="81">
        <v>1E-4</v>
      </c>
      <c r="G123" s="81">
        <v>10888.2886</v>
      </c>
      <c r="H123" s="81">
        <v>2248.2386999999999</v>
      </c>
    </row>
    <row r="124" spans="1:8">
      <c r="A124" s="81" t="s">
        <v>455</v>
      </c>
      <c r="B124" s="81">
        <v>5931.5385999999999</v>
      </c>
      <c r="C124" s="81">
        <v>7.7770999999999999</v>
      </c>
      <c r="D124" s="81">
        <v>33.532699999999998</v>
      </c>
      <c r="E124" s="81">
        <v>0</v>
      </c>
      <c r="F124" s="81">
        <v>1E-4</v>
      </c>
      <c r="G124" s="81">
        <v>11438.4125</v>
      </c>
      <c r="H124" s="81">
        <v>2361.3433</v>
      </c>
    </row>
    <row r="125" spans="1:8">
      <c r="A125" s="81" t="s">
        <v>456</v>
      </c>
      <c r="B125" s="81">
        <v>5134.3780999999999</v>
      </c>
      <c r="C125" s="81">
        <v>6.7298999999999998</v>
      </c>
      <c r="D125" s="81">
        <v>28.997699999999998</v>
      </c>
      <c r="E125" s="81">
        <v>0</v>
      </c>
      <c r="F125" s="81">
        <v>1E-4</v>
      </c>
      <c r="G125" s="81">
        <v>9891.4703000000009</v>
      </c>
      <c r="H125" s="81">
        <v>2043.7327</v>
      </c>
    </row>
    <row r="126" spans="1:8">
      <c r="A126" s="81" t="s">
        <v>457</v>
      </c>
      <c r="B126" s="81">
        <v>4705.1004000000003</v>
      </c>
      <c r="C126" s="81">
        <v>6.1638999999999999</v>
      </c>
      <c r="D126" s="81">
        <v>26.526499999999999</v>
      </c>
      <c r="E126" s="81">
        <v>0</v>
      </c>
      <c r="F126" s="81">
        <v>1E-4</v>
      </c>
      <c r="G126" s="81">
        <v>9048.5013999999992</v>
      </c>
      <c r="H126" s="81">
        <v>1872.4291000000001</v>
      </c>
    </row>
    <row r="127" spans="1:8">
      <c r="A127" s="81" t="s">
        <v>458</v>
      </c>
      <c r="B127" s="81">
        <v>4141.4448000000002</v>
      </c>
      <c r="C127" s="81">
        <v>5.4080000000000004</v>
      </c>
      <c r="D127" s="81">
        <v>23.103300000000001</v>
      </c>
      <c r="E127" s="81">
        <v>0</v>
      </c>
      <c r="F127" s="81">
        <v>1E-4</v>
      </c>
      <c r="G127" s="81">
        <v>7880.7118</v>
      </c>
      <c r="H127" s="81">
        <v>1645.8590999999999</v>
      </c>
    </row>
    <row r="128" spans="1:8">
      <c r="A128" s="81" t="s">
        <v>459</v>
      </c>
      <c r="B128" s="81">
        <v>4293.1511</v>
      </c>
      <c r="C128" s="81">
        <v>5.4608999999999996</v>
      </c>
      <c r="D128" s="81">
        <v>21.915900000000001</v>
      </c>
      <c r="E128" s="81">
        <v>0</v>
      </c>
      <c r="F128" s="81">
        <v>1E-4</v>
      </c>
      <c r="G128" s="81">
        <v>7475.0464000000002</v>
      </c>
      <c r="H128" s="81">
        <v>1687.4321</v>
      </c>
    </row>
    <row r="129" spans="1:19">
      <c r="A129" s="81"/>
      <c r="B129" s="81"/>
      <c r="C129" s="81"/>
      <c r="D129" s="81"/>
      <c r="E129" s="81"/>
      <c r="F129" s="81"/>
      <c r="G129" s="81"/>
      <c r="H129" s="81"/>
    </row>
    <row r="130" spans="1:19">
      <c r="A130" s="81" t="s">
        <v>460</v>
      </c>
      <c r="B130" s="81">
        <v>57549.835200000001</v>
      </c>
      <c r="C130" s="81">
        <v>74.819299999999998</v>
      </c>
      <c r="D130" s="81">
        <v>316.42219999999998</v>
      </c>
      <c r="E130" s="81">
        <v>0</v>
      </c>
      <c r="F130" s="81">
        <v>8.9999999999999998E-4</v>
      </c>
      <c r="G130" s="81">
        <v>107932.7225</v>
      </c>
      <c r="H130" s="81">
        <v>22828.4408</v>
      </c>
    </row>
    <row r="131" spans="1:19">
      <c r="A131" s="81" t="s">
        <v>461</v>
      </c>
      <c r="B131" s="81">
        <v>4032.4378999999999</v>
      </c>
      <c r="C131" s="81">
        <v>5.0926</v>
      </c>
      <c r="D131" s="81">
        <v>20.072500000000002</v>
      </c>
      <c r="E131" s="81">
        <v>0</v>
      </c>
      <c r="F131" s="81">
        <v>1E-4</v>
      </c>
      <c r="G131" s="81">
        <v>6846.1426000000001</v>
      </c>
      <c r="H131" s="81">
        <v>1580.242</v>
      </c>
    </row>
    <row r="132" spans="1:19">
      <c r="A132" s="81" t="s">
        <v>462</v>
      </c>
      <c r="B132" s="81">
        <v>5931.5385999999999</v>
      </c>
      <c r="C132" s="81">
        <v>7.7770999999999999</v>
      </c>
      <c r="D132" s="81">
        <v>33.532699999999998</v>
      </c>
      <c r="E132" s="81">
        <v>0</v>
      </c>
      <c r="F132" s="81">
        <v>1E-4</v>
      </c>
      <c r="G132" s="81">
        <v>11438.4125</v>
      </c>
      <c r="H132" s="81">
        <v>2361.3433</v>
      </c>
    </row>
    <row r="134" spans="1:19">
      <c r="A134" s="77"/>
      <c r="B134" s="81" t="s">
        <v>463</v>
      </c>
      <c r="C134" s="81" t="s">
        <v>464</v>
      </c>
      <c r="D134" s="81" t="s">
        <v>465</v>
      </c>
      <c r="E134" s="81" t="s">
        <v>466</v>
      </c>
      <c r="F134" s="81" t="s">
        <v>467</v>
      </c>
      <c r="G134" s="81" t="s">
        <v>468</v>
      </c>
      <c r="H134" s="81" t="s">
        <v>469</v>
      </c>
      <c r="I134" s="81" t="s">
        <v>470</v>
      </c>
      <c r="J134" s="81" t="s">
        <v>471</v>
      </c>
      <c r="K134" s="81" t="s">
        <v>472</v>
      </c>
      <c r="L134" s="81" t="s">
        <v>473</v>
      </c>
      <c r="M134" s="81" t="s">
        <v>474</v>
      </c>
      <c r="N134" s="81" t="s">
        <v>475</v>
      </c>
      <c r="O134" s="81" t="s">
        <v>476</v>
      </c>
      <c r="P134" s="81" t="s">
        <v>477</v>
      </c>
      <c r="Q134" s="81" t="s">
        <v>478</v>
      </c>
      <c r="R134" s="81" t="s">
        <v>479</v>
      </c>
      <c r="S134" s="81" t="s">
        <v>480</v>
      </c>
    </row>
    <row r="135" spans="1:19">
      <c r="A135" s="81" t="s">
        <v>449</v>
      </c>
      <c r="B135" s="82">
        <v>16903000000</v>
      </c>
      <c r="C135" s="81">
        <v>14168.105</v>
      </c>
      <c r="D135" s="81" t="s">
        <v>499</v>
      </c>
      <c r="E135" s="81">
        <v>4950.0479999999998</v>
      </c>
      <c r="F135" s="81">
        <v>3712.5360000000001</v>
      </c>
      <c r="G135" s="81">
        <v>2619.3470000000002</v>
      </c>
      <c r="H135" s="81">
        <v>0</v>
      </c>
      <c r="I135" s="81">
        <v>2886.174</v>
      </c>
      <c r="J135" s="81">
        <v>0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1">
        <v>0</v>
      </c>
      <c r="S135" s="81">
        <v>0</v>
      </c>
    </row>
    <row r="136" spans="1:19">
      <c r="A136" s="81" t="s">
        <v>450</v>
      </c>
      <c r="B136" s="82">
        <v>15147100000</v>
      </c>
      <c r="C136" s="81">
        <v>14565.444</v>
      </c>
      <c r="D136" s="81" t="s">
        <v>500</v>
      </c>
      <c r="E136" s="81">
        <v>4950.0479999999998</v>
      </c>
      <c r="F136" s="81">
        <v>3712.5360000000001</v>
      </c>
      <c r="G136" s="81">
        <v>2619.3470000000002</v>
      </c>
      <c r="H136" s="81">
        <v>0</v>
      </c>
      <c r="I136" s="81">
        <v>3283.5120000000002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81">
        <v>0</v>
      </c>
      <c r="S136" s="81">
        <v>0</v>
      </c>
    </row>
    <row r="137" spans="1:19">
      <c r="A137" s="81" t="s">
        <v>451</v>
      </c>
      <c r="B137" s="82">
        <v>17832300000</v>
      </c>
      <c r="C137" s="81">
        <v>15220.576999999999</v>
      </c>
      <c r="D137" s="81" t="s">
        <v>501</v>
      </c>
      <c r="E137" s="81">
        <v>4950.0479999999998</v>
      </c>
      <c r="F137" s="81">
        <v>3712.5360000000001</v>
      </c>
      <c r="G137" s="81">
        <v>2619.3470000000002</v>
      </c>
      <c r="H137" s="81">
        <v>0</v>
      </c>
      <c r="I137" s="81">
        <v>3938.6460000000002</v>
      </c>
      <c r="J137" s="81">
        <v>0</v>
      </c>
      <c r="K137" s="81">
        <v>0</v>
      </c>
      <c r="L137" s="81">
        <v>0</v>
      </c>
      <c r="M137" s="81">
        <v>0</v>
      </c>
      <c r="N137" s="81">
        <v>0</v>
      </c>
      <c r="O137" s="81">
        <v>0</v>
      </c>
      <c r="P137" s="81">
        <v>0</v>
      </c>
      <c r="Q137" s="81">
        <v>0</v>
      </c>
      <c r="R137" s="81">
        <v>0</v>
      </c>
      <c r="S137" s="81">
        <v>0</v>
      </c>
    </row>
    <row r="138" spans="1:19">
      <c r="A138" s="81" t="s">
        <v>452</v>
      </c>
      <c r="B138" s="82">
        <v>17965600000</v>
      </c>
      <c r="C138" s="81">
        <v>16344.13</v>
      </c>
      <c r="D138" s="81" t="s">
        <v>502</v>
      </c>
      <c r="E138" s="81">
        <v>4950.0479999999998</v>
      </c>
      <c r="F138" s="81">
        <v>3712.5360000000001</v>
      </c>
      <c r="G138" s="81">
        <v>2619.3470000000002</v>
      </c>
      <c r="H138" s="81">
        <v>0</v>
      </c>
      <c r="I138" s="81">
        <v>5062.1980000000003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1">
        <v>0</v>
      </c>
      <c r="S138" s="81">
        <v>0</v>
      </c>
    </row>
    <row r="139" spans="1:19">
      <c r="A139" s="81" t="s">
        <v>288</v>
      </c>
      <c r="B139" s="82">
        <v>21728000000</v>
      </c>
      <c r="C139" s="81">
        <v>18948.123</v>
      </c>
      <c r="D139" s="81" t="s">
        <v>503</v>
      </c>
      <c r="E139" s="81">
        <v>4950.0479999999998</v>
      </c>
      <c r="F139" s="81">
        <v>3712.5360000000001</v>
      </c>
      <c r="G139" s="81">
        <v>2619.3470000000002</v>
      </c>
      <c r="H139" s="81">
        <v>0</v>
      </c>
      <c r="I139" s="81">
        <v>7666.192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1">
        <v>0</v>
      </c>
      <c r="S139" s="81">
        <v>0</v>
      </c>
    </row>
    <row r="140" spans="1:19">
      <c r="A140" s="81" t="s">
        <v>453</v>
      </c>
      <c r="B140" s="82">
        <v>23948000000</v>
      </c>
      <c r="C140" s="81">
        <v>19203.995999999999</v>
      </c>
      <c r="D140" s="81" t="s">
        <v>504</v>
      </c>
      <c r="E140" s="81">
        <v>4950.0479999999998</v>
      </c>
      <c r="F140" s="81">
        <v>3712.5360000000001</v>
      </c>
      <c r="G140" s="81">
        <v>2619.3470000000002</v>
      </c>
      <c r="H140" s="81">
        <v>0</v>
      </c>
      <c r="I140" s="81">
        <v>7922.0649999999996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v>0</v>
      </c>
    </row>
    <row r="141" spans="1:19">
      <c r="A141" s="81" t="s">
        <v>454</v>
      </c>
      <c r="B141" s="82">
        <v>24090400000</v>
      </c>
      <c r="C141" s="81">
        <v>20290.996999999999</v>
      </c>
      <c r="D141" s="81" t="s">
        <v>505</v>
      </c>
      <c r="E141" s="81">
        <v>4950.0479999999998</v>
      </c>
      <c r="F141" s="81">
        <v>3712.5360000000001</v>
      </c>
      <c r="G141" s="81">
        <v>2619.3470000000002</v>
      </c>
      <c r="H141" s="81">
        <v>0</v>
      </c>
      <c r="I141" s="81">
        <v>9009.0650000000005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1">
        <v>0</v>
      </c>
      <c r="S141" s="81">
        <v>0</v>
      </c>
    </row>
    <row r="142" spans="1:19">
      <c r="A142" s="81" t="s">
        <v>455</v>
      </c>
      <c r="B142" s="82">
        <v>25307500000</v>
      </c>
      <c r="C142" s="81">
        <v>20004.147000000001</v>
      </c>
      <c r="D142" s="81" t="s">
        <v>506</v>
      </c>
      <c r="E142" s="81">
        <v>4950.0479999999998</v>
      </c>
      <c r="F142" s="81">
        <v>3712.5360000000001</v>
      </c>
      <c r="G142" s="81">
        <v>2619.3470000000002</v>
      </c>
      <c r="H142" s="81">
        <v>0</v>
      </c>
      <c r="I142" s="81">
        <v>8722.2150000000001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</row>
    <row r="143" spans="1:19">
      <c r="A143" s="81" t="s">
        <v>456</v>
      </c>
      <c r="B143" s="82">
        <v>21884900000</v>
      </c>
      <c r="C143" s="81">
        <v>18674.239000000001</v>
      </c>
      <c r="D143" s="81" t="s">
        <v>507</v>
      </c>
      <c r="E143" s="81">
        <v>4950.0479999999998</v>
      </c>
      <c r="F143" s="81">
        <v>3712.5360000000001</v>
      </c>
      <c r="G143" s="81">
        <v>2619.3470000000002</v>
      </c>
      <c r="H143" s="81">
        <v>0</v>
      </c>
      <c r="I143" s="81">
        <v>7392.308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1">
        <v>0</v>
      </c>
      <c r="S143" s="81">
        <v>0</v>
      </c>
    </row>
    <row r="144" spans="1:19">
      <c r="A144" s="81" t="s">
        <v>457</v>
      </c>
      <c r="B144" s="82">
        <v>20019800000</v>
      </c>
      <c r="C144" s="81">
        <v>17437.063999999998</v>
      </c>
      <c r="D144" s="81" t="s">
        <v>490</v>
      </c>
      <c r="E144" s="81">
        <v>4950.0479999999998</v>
      </c>
      <c r="F144" s="81">
        <v>3712.5360000000001</v>
      </c>
      <c r="G144" s="81">
        <v>2619.3470000000002</v>
      </c>
      <c r="H144" s="81">
        <v>0</v>
      </c>
      <c r="I144" s="81">
        <v>6155.1319999999996</v>
      </c>
      <c r="J144" s="81">
        <v>0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1">
        <v>0</v>
      </c>
      <c r="S144" s="81">
        <v>0</v>
      </c>
    </row>
    <row r="145" spans="1:19">
      <c r="A145" s="81" t="s">
        <v>458</v>
      </c>
      <c r="B145" s="82">
        <v>17436100000</v>
      </c>
      <c r="C145" s="81">
        <v>15616.403</v>
      </c>
      <c r="D145" s="81" t="s">
        <v>508</v>
      </c>
      <c r="E145" s="81">
        <v>4950.0479999999998</v>
      </c>
      <c r="F145" s="81">
        <v>3712.5360000000001</v>
      </c>
      <c r="G145" s="81">
        <v>2619.3470000000002</v>
      </c>
      <c r="H145" s="81">
        <v>0</v>
      </c>
      <c r="I145" s="81">
        <v>4334.4719999999998</v>
      </c>
      <c r="J145" s="81">
        <v>0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</row>
    <row r="146" spans="1:19">
      <c r="A146" s="81" t="s">
        <v>459</v>
      </c>
      <c r="B146" s="82">
        <v>16538600000</v>
      </c>
      <c r="C146" s="81">
        <v>14144.647000000001</v>
      </c>
      <c r="D146" s="81" t="s">
        <v>509</v>
      </c>
      <c r="E146" s="81">
        <v>4950.0479999999998</v>
      </c>
      <c r="F146" s="81">
        <v>3712.5360000000001</v>
      </c>
      <c r="G146" s="81">
        <v>2619.3470000000002</v>
      </c>
      <c r="H146" s="81">
        <v>0</v>
      </c>
      <c r="I146" s="81">
        <v>2862.7159999999999</v>
      </c>
      <c r="J146" s="81">
        <v>0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1">
        <v>0</v>
      </c>
      <c r="S146" s="81">
        <v>0</v>
      </c>
    </row>
    <row r="147" spans="1:19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</row>
    <row r="148" spans="1:19">
      <c r="A148" s="81" t="s">
        <v>460</v>
      </c>
      <c r="B148" s="82">
        <v>238801000000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81">
        <v>0</v>
      </c>
      <c r="S148" s="81">
        <v>0</v>
      </c>
    </row>
    <row r="149" spans="1:19">
      <c r="A149" s="81" t="s">
        <v>461</v>
      </c>
      <c r="B149" s="82">
        <v>15147100000</v>
      </c>
      <c r="C149" s="81">
        <v>14144.647000000001</v>
      </c>
      <c r="D149" s="81"/>
      <c r="E149" s="81">
        <v>4950.0479999999998</v>
      </c>
      <c r="F149" s="81">
        <v>3712.5360000000001</v>
      </c>
      <c r="G149" s="81">
        <v>2619.3470000000002</v>
      </c>
      <c r="H149" s="81">
        <v>0</v>
      </c>
      <c r="I149" s="81">
        <v>2862.7159999999999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81">
        <v>0</v>
      </c>
      <c r="S149" s="81">
        <v>0</v>
      </c>
    </row>
    <row r="150" spans="1:19">
      <c r="A150" s="81" t="s">
        <v>462</v>
      </c>
      <c r="B150" s="82">
        <v>25307500000</v>
      </c>
      <c r="C150" s="81">
        <v>20290.996999999999</v>
      </c>
      <c r="D150" s="81"/>
      <c r="E150" s="81">
        <v>4950.0479999999998</v>
      </c>
      <c r="F150" s="81">
        <v>3712.5360000000001</v>
      </c>
      <c r="G150" s="81">
        <v>2619.3470000000002</v>
      </c>
      <c r="H150" s="81">
        <v>0</v>
      </c>
      <c r="I150" s="81">
        <v>9009.0650000000005</v>
      </c>
      <c r="J150" s="81">
        <v>0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1">
        <v>0</v>
      </c>
      <c r="S150" s="81">
        <v>0</v>
      </c>
    </row>
    <row r="152" spans="1:19">
      <c r="A152" s="77"/>
      <c r="B152" s="81" t="s">
        <v>493</v>
      </c>
      <c r="C152" s="81" t="s">
        <v>494</v>
      </c>
      <c r="D152" s="81" t="s">
        <v>495</v>
      </c>
      <c r="E152" s="81" t="s">
        <v>251</v>
      </c>
    </row>
    <row r="153" spans="1:19">
      <c r="A153" s="81" t="s">
        <v>496</v>
      </c>
      <c r="B153" s="81">
        <v>8118.66</v>
      </c>
      <c r="C153" s="81">
        <v>315.12</v>
      </c>
      <c r="D153" s="81">
        <v>0</v>
      </c>
      <c r="E153" s="81">
        <v>8433.7800000000007</v>
      </c>
    </row>
    <row r="154" spans="1:19">
      <c r="A154" s="81" t="s">
        <v>497</v>
      </c>
      <c r="B154" s="81">
        <v>15.88</v>
      </c>
      <c r="C154" s="81">
        <v>0.62</v>
      </c>
      <c r="D154" s="81">
        <v>0</v>
      </c>
      <c r="E154" s="81">
        <v>16.5</v>
      </c>
    </row>
    <row r="155" spans="1:19">
      <c r="A155" s="81" t="s">
        <v>498</v>
      </c>
      <c r="B155" s="81">
        <v>15.88</v>
      </c>
      <c r="C155" s="81">
        <v>0.62</v>
      </c>
      <c r="D155" s="81">
        <v>0</v>
      </c>
      <c r="E155" s="81">
        <v>16.5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55"/>
  <sheetViews>
    <sheetView workbookViewId="0"/>
  </sheetViews>
  <sheetFormatPr defaultRowHeight="10.5"/>
  <cols>
    <col min="1" max="1" width="43.16406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352</v>
      </c>
      <c r="C1" s="81" t="s">
        <v>353</v>
      </c>
      <c r="D1" s="81" t="s">
        <v>354</v>
      </c>
    </row>
    <row r="2" spans="1:7">
      <c r="A2" s="81" t="s">
        <v>298</v>
      </c>
      <c r="B2" s="81">
        <v>283.27</v>
      </c>
      <c r="C2" s="81">
        <v>554.16999999999996</v>
      </c>
      <c r="D2" s="81">
        <v>554.16999999999996</v>
      </c>
    </row>
    <row r="3" spans="1:7">
      <c r="A3" s="81" t="s">
        <v>299</v>
      </c>
      <c r="B3" s="81">
        <v>283.27</v>
      </c>
      <c r="C3" s="81">
        <v>554.16999999999996</v>
      </c>
      <c r="D3" s="81">
        <v>554.16999999999996</v>
      </c>
    </row>
    <row r="4" spans="1:7">
      <c r="A4" s="81" t="s">
        <v>300</v>
      </c>
      <c r="B4" s="81">
        <v>839.58</v>
      </c>
      <c r="C4" s="81">
        <v>1642.51</v>
      </c>
      <c r="D4" s="81">
        <v>1642.51</v>
      </c>
    </row>
    <row r="5" spans="1:7">
      <c r="A5" s="81" t="s">
        <v>301</v>
      </c>
      <c r="B5" s="81">
        <v>839.58</v>
      </c>
      <c r="C5" s="81">
        <v>1642.51</v>
      </c>
      <c r="D5" s="81">
        <v>1642.51</v>
      </c>
    </row>
    <row r="7" spans="1:7">
      <c r="A7" s="77"/>
      <c r="B7" s="81" t="s">
        <v>355</v>
      </c>
    </row>
    <row r="8" spans="1:7">
      <c r="A8" s="81" t="s">
        <v>302</v>
      </c>
      <c r="B8" s="81">
        <v>511.16</v>
      </c>
    </row>
    <row r="9" spans="1:7">
      <c r="A9" s="81" t="s">
        <v>303</v>
      </c>
      <c r="B9" s="81">
        <v>511.16</v>
      </c>
    </row>
    <row r="10" spans="1:7">
      <c r="A10" s="81" t="s">
        <v>356</v>
      </c>
      <c r="B10" s="81">
        <v>0</v>
      </c>
    </row>
    <row r="12" spans="1:7">
      <c r="A12" s="77"/>
      <c r="B12" s="81" t="s">
        <v>373</v>
      </c>
      <c r="C12" s="81" t="s">
        <v>374</v>
      </c>
      <c r="D12" s="81" t="s">
        <v>375</v>
      </c>
      <c r="E12" s="81" t="s">
        <v>376</v>
      </c>
      <c r="F12" s="81" t="s">
        <v>377</v>
      </c>
      <c r="G12" s="81" t="s">
        <v>378</v>
      </c>
    </row>
    <row r="13" spans="1:7">
      <c r="A13" s="81" t="s">
        <v>73</v>
      </c>
      <c r="B13" s="81">
        <v>0</v>
      </c>
      <c r="C13" s="81">
        <v>16.37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55.29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56.69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23.81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65.790000000000006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54.44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10.86</v>
      </c>
      <c r="D24" s="81">
        <v>0</v>
      </c>
      <c r="E24" s="81">
        <v>0</v>
      </c>
      <c r="F24" s="81">
        <v>0</v>
      </c>
      <c r="G24" s="81">
        <v>17.649999999999999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256.04000000000002</v>
      </c>
      <c r="C28" s="81">
        <v>27.23</v>
      </c>
      <c r="D28" s="81">
        <v>0</v>
      </c>
      <c r="E28" s="81">
        <v>0</v>
      </c>
      <c r="F28" s="81">
        <v>0</v>
      </c>
      <c r="G28" s="81">
        <v>17.649999999999999</v>
      </c>
    </row>
    <row r="30" spans="1:10">
      <c r="A30" s="77"/>
      <c r="B30" s="81" t="s">
        <v>355</v>
      </c>
      <c r="C30" s="81" t="s">
        <v>2</v>
      </c>
      <c r="D30" s="81" t="s">
        <v>379</v>
      </c>
      <c r="E30" s="81" t="s">
        <v>380</v>
      </c>
      <c r="F30" s="81" t="s">
        <v>381</v>
      </c>
      <c r="G30" s="81" t="s">
        <v>382</v>
      </c>
      <c r="H30" s="81" t="s">
        <v>383</v>
      </c>
      <c r="I30" s="81" t="s">
        <v>384</v>
      </c>
      <c r="J30" s="81" t="s">
        <v>385</v>
      </c>
    </row>
    <row r="31" spans="1:10">
      <c r="A31" s="81" t="s">
        <v>386</v>
      </c>
      <c r="B31" s="81">
        <v>149.66</v>
      </c>
      <c r="C31" s="81" t="s">
        <v>3</v>
      </c>
      <c r="D31" s="81">
        <v>456.46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8.07</v>
      </c>
    </row>
    <row r="32" spans="1:10">
      <c r="A32" s="81" t="s">
        <v>387</v>
      </c>
      <c r="B32" s="81">
        <v>113.45</v>
      </c>
      <c r="C32" s="81" t="s">
        <v>3</v>
      </c>
      <c r="D32" s="81">
        <v>346.02</v>
      </c>
      <c r="E32" s="81">
        <v>1</v>
      </c>
      <c r="F32" s="81">
        <v>84.45</v>
      </c>
      <c r="G32" s="81">
        <v>20.64</v>
      </c>
      <c r="H32" s="81">
        <v>10.76</v>
      </c>
      <c r="I32" s="81">
        <v>18.59</v>
      </c>
      <c r="J32" s="81">
        <v>8.07</v>
      </c>
    </row>
    <row r="33" spans="1:10">
      <c r="A33" s="81" t="s">
        <v>388</v>
      </c>
      <c r="B33" s="81">
        <v>67.3</v>
      </c>
      <c r="C33" s="81" t="s">
        <v>3</v>
      </c>
      <c r="D33" s="81">
        <v>205.26</v>
      </c>
      <c r="E33" s="81">
        <v>1</v>
      </c>
      <c r="F33" s="81">
        <v>56.3</v>
      </c>
      <c r="G33" s="81">
        <v>11.16</v>
      </c>
      <c r="H33" s="81">
        <v>10.76</v>
      </c>
      <c r="I33" s="81">
        <v>18.59</v>
      </c>
      <c r="J33" s="81">
        <v>8.07</v>
      </c>
    </row>
    <row r="34" spans="1:10">
      <c r="A34" s="81" t="s">
        <v>389</v>
      </c>
      <c r="B34" s="81">
        <v>113.45</v>
      </c>
      <c r="C34" s="81" t="s">
        <v>3</v>
      </c>
      <c r="D34" s="81">
        <v>346.02</v>
      </c>
      <c r="E34" s="81">
        <v>1</v>
      </c>
      <c r="F34" s="81">
        <v>84.45</v>
      </c>
      <c r="G34" s="81">
        <v>16.73</v>
      </c>
      <c r="H34" s="81">
        <v>10.76</v>
      </c>
      <c r="I34" s="81">
        <v>18.59</v>
      </c>
      <c r="J34" s="81">
        <v>8.07</v>
      </c>
    </row>
    <row r="35" spans="1:10">
      <c r="A35" s="81" t="s">
        <v>390</v>
      </c>
      <c r="B35" s="81">
        <v>67.3</v>
      </c>
      <c r="C35" s="81" t="s">
        <v>3</v>
      </c>
      <c r="D35" s="81">
        <v>205.26</v>
      </c>
      <c r="E35" s="81">
        <v>1</v>
      </c>
      <c r="F35" s="81">
        <v>56.3</v>
      </c>
      <c r="G35" s="81">
        <v>11.16</v>
      </c>
      <c r="H35" s="81">
        <v>10.76</v>
      </c>
      <c r="I35" s="81">
        <v>18.59</v>
      </c>
      <c r="J35" s="81">
        <v>8.07</v>
      </c>
    </row>
    <row r="36" spans="1:10">
      <c r="A36" s="81" t="s">
        <v>391</v>
      </c>
      <c r="B36" s="81">
        <v>567.98</v>
      </c>
      <c r="C36" s="81" t="s">
        <v>67</v>
      </c>
      <c r="D36" s="81">
        <v>720.19</v>
      </c>
      <c r="E36" s="81">
        <v>1</v>
      </c>
      <c r="F36" s="81">
        <v>0</v>
      </c>
      <c r="G36" s="81">
        <v>0</v>
      </c>
      <c r="H36" s="81">
        <v>0</v>
      </c>
      <c r="I36" s="81"/>
      <c r="J36" s="81">
        <v>0</v>
      </c>
    </row>
    <row r="37" spans="1:10">
      <c r="A37" s="81" t="s">
        <v>251</v>
      </c>
      <c r="B37" s="81">
        <v>1079.1300000000001</v>
      </c>
      <c r="C37" s="81"/>
      <c r="D37" s="81">
        <v>2279.2199999999998</v>
      </c>
      <c r="E37" s="81"/>
      <c r="F37" s="81">
        <v>281.51</v>
      </c>
      <c r="G37" s="81">
        <v>59.68</v>
      </c>
      <c r="H37" s="81">
        <v>5.0967000000000002</v>
      </c>
      <c r="I37" s="81">
        <v>39.24</v>
      </c>
      <c r="J37" s="81">
        <v>3.8224999999999998</v>
      </c>
    </row>
    <row r="38" spans="1:10">
      <c r="A38" s="81" t="s">
        <v>392</v>
      </c>
      <c r="B38" s="81">
        <v>511.16</v>
      </c>
      <c r="C38" s="81"/>
      <c r="D38" s="81">
        <v>1559.03</v>
      </c>
      <c r="E38" s="81"/>
      <c r="F38" s="81">
        <v>281.51</v>
      </c>
      <c r="G38" s="81">
        <v>59.68</v>
      </c>
      <c r="H38" s="81">
        <v>10.76</v>
      </c>
      <c r="I38" s="81">
        <v>18.59</v>
      </c>
      <c r="J38" s="81">
        <v>8.07</v>
      </c>
    </row>
    <row r="39" spans="1:10">
      <c r="A39" s="81" t="s">
        <v>393</v>
      </c>
      <c r="B39" s="81">
        <v>567.98</v>
      </c>
      <c r="C39" s="81"/>
      <c r="D39" s="81">
        <v>720.19</v>
      </c>
      <c r="E39" s="81"/>
      <c r="F39" s="81">
        <v>0</v>
      </c>
      <c r="G39" s="81">
        <v>0</v>
      </c>
      <c r="H39" s="81">
        <v>0</v>
      </c>
      <c r="I39" s="81"/>
      <c r="J39" s="81">
        <v>0</v>
      </c>
    </row>
    <row r="41" spans="1:10">
      <c r="A41" s="77"/>
      <c r="B41" s="81" t="s">
        <v>52</v>
      </c>
      <c r="C41" s="81" t="s">
        <v>304</v>
      </c>
      <c r="D41" s="81" t="s">
        <v>357</v>
      </c>
      <c r="E41" s="81" t="s">
        <v>358</v>
      </c>
      <c r="F41" s="81" t="s">
        <v>359</v>
      </c>
      <c r="G41" s="81" t="s">
        <v>360</v>
      </c>
      <c r="H41" s="81" t="s">
        <v>361</v>
      </c>
      <c r="I41" s="81" t="s">
        <v>305</v>
      </c>
    </row>
    <row r="42" spans="1:10">
      <c r="A42" s="81" t="s">
        <v>306</v>
      </c>
      <c r="B42" s="81" t="s">
        <v>307</v>
      </c>
      <c r="C42" s="81">
        <v>0.3</v>
      </c>
      <c r="D42" s="81">
        <v>1.8620000000000001</v>
      </c>
      <c r="E42" s="81">
        <v>3.4</v>
      </c>
      <c r="F42" s="81">
        <v>149.66</v>
      </c>
      <c r="G42" s="81">
        <v>270</v>
      </c>
      <c r="H42" s="81">
        <v>180</v>
      </c>
      <c r="I42" s="81"/>
    </row>
    <row r="43" spans="1:10">
      <c r="A43" s="81" t="s">
        <v>308</v>
      </c>
      <c r="B43" s="81" t="s">
        <v>309</v>
      </c>
      <c r="C43" s="81">
        <v>0.08</v>
      </c>
      <c r="D43" s="81">
        <v>2.61</v>
      </c>
      <c r="E43" s="81">
        <v>4.28</v>
      </c>
      <c r="F43" s="81">
        <v>84.45</v>
      </c>
      <c r="G43" s="81">
        <v>180</v>
      </c>
      <c r="H43" s="81">
        <v>90</v>
      </c>
      <c r="I43" s="81" t="s">
        <v>310</v>
      </c>
    </row>
    <row r="44" spans="1:10">
      <c r="A44" s="81" t="s">
        <v>311</v>
      </c>
      <c r="B44" s="81" t="s">
        <v>307</v>
      </c>
      <c r="C44" s="81">
        <v>0.3</v>
      </c>
      <c r="D44" s="81">
        <v>1.8620000000000001</v>
      </c>
      <c r="E44" s="81">
        <v>3.4</v>
      </c>
      <c r="F44" s="81">
        <v>113.45</v>
      </c>
      <c r="G44" s="81">
        <v>135</v>
      </c>
      <c r="H44" s="81">
        <v>180</v>
      </c>
      <c r="I44" s="81"/>
    </row>
    <row r="45" spans="1:10">
      <c r="A45" s="81" t="s">
        <v>312</v>
      </c>
      <c r="B45" s="81" t="s">
        <v>309</v>
      </c>
      <c r="C45" s="81">
        <v>0.08</v>
      </c>
      <c r="D45" s="81">
        <v>2.61</v>
      </c>
      <c r="E45" s="81">
        <v>4.28</v>
      </c>
      <c r="F45" s="81">
        <v>56.3</v>
      </c>
      <c r="G45" s="81">
        <v>90</v>
      </c>
      <c r="H45" s="81">
        <v>90</v>
      </c>
      <c r="I45" s="81" t="s">
        <v>313</v>
      </c>
    </row>
    <row r="46" spans="1:10">
      <c r="A46" s="81" t="s">
        <v>314</v>
      </c>
      <c r="B46" s="81" t="s">
        <v>307</v>
      </c>
      <c r="C46" s="81">
        <v>0.3</v>
      </c>
      <c r="D46" s="81">
        <v>1.8620000000000001</v>
      </c>
      <c r="E46" s="81">
        <v>3.4</v>
      </c>
      <c r="F46" s="81">
        <v>67.3</v>
      </c>
      <c r="G46" s="81">
        <v>270</v>
      </c>
      <c r="H46" s="81">
        <v>180</v>
      </c>
      <c r="I46" s="81"/>
    </row>
    <row r="47" spans="1:10">
      <c r="A47" s="81" t="s">
        <v>315</v>
      </c>
      <c r="B47" s="81" t="s">
        <v>309</v>
      </c>
      <c r="C47" s="81">
        <v>0.08</v>
      </c>
      <c r="D47" s="81">
        <v>2.61</v>
      </c>
      <c r="E47" s="81">
        <v>4.28</v>
      </c>
      <c r="F47" s="81">
        <v>84.45</v>
      </c>
      <c r="G47" s="81">
        <v>0</v>
      </c>
      <c r="H47" s="81">
        <v>90</v>
      </c>
      <c r="I47" s="81" t="s">
        <v>316</v>
      </c>
    </row>
    <row r="48" spans="1:10">
      <c r="A48" s="81" t="s">
        <v>317</v>
      </c>
      <c r="B48" s="81" t="s">
        <v>307</v>
      </c>
      <c r="C48" s="81">
        <v>0.3</v>
      </c>
      <c r="D48" s="81">
        <v>1.8620000000000001</v>
      </c>
      <c r="E48" s="81">
        <v>3.4</v>
      </c>
      <c r="F48" s="81">
        <v>113.45</v>
      </c>
      <c r="G48" s="81">
        <v>180</v>
      </c>
      <c r="H48" s="81">
        <v>180</v>
      </c>
      <c r="I48" s="81"/>
    </row>
    <row r="49" spans="1:11">
      <c r="A49" s="81" t="s">
        <v>318</v>
      </c>
      <c r="B49" s="81" t="s">
        <v>309</v>
      </c>
      <c r="C49" s="81">
        <v>0.08</v>
      </c>
      <c r="D49" s="81">
        <v>2.61</v>
      </c>
      <c r="E49" s="81">
        <v>4.28</v>
      </c>
      <c r="F49" s="81">
        <v>56.3</v>
      </c>
      <c r="G49" s="81">
        <v>270</v>
      </c>
      <c r="H49" s="81">
        <v>90</v>
      </c>
      <c r="I49" s="81" t="s">
        <v>319</v>
      </c>
    </row>
    <row r="50" spans="1:11">
      <c r="A50" s="81" t="s">
        <v>320</v>
      </c>
      <c r="B50" s="81" t="s">
        <v>307</v>
      </c>
      <c r="C50" s="81">
        <v>0.3</v>
      </c>
      <c r="D50" s="81">
        <v>1.8620000000000001</v>
      </c>
      <c r="E50" s="81">
        <v>3.4</v>
      </c>
      <c r="F50" s="81">
        <v>67.3</v>
      </c>
      <c r="G50" s="81">
        <v>90</v>
      </c>
      <c r="H50" s="81">
        <v>180</v>
      </c>
      <c r="I50" s="81"/>
    </row>
    <row r="51" spans="1:11">
      <c r="A51" s="81" t="s">
        <v>321</v>
      </c>
      <c r="B51" s="81" t="s">
        <v>322</v>
      </c>
      <c r="C51" s="81">
        <v>0.3</v>
      </c>
      <c r="D51" s="81">
        <v>0.77800000000000002</v>
      </c>
      <c r="E51" s="81">
        <v>0.96</v>
      </c>
      <c r="F51" s="81">
        <v>11.44</v>
      </c>
      <c r="G51" s="81">
        <v>270</v>
      </c>
      <c r="H51" s="81">
        <v>180</v>
      </c>
      <c r="I51" s="81"/>
    </row>
    <row r="52" spans="1:11">
      <c r="A52" s="81" t="s">
        <v>323</v>
      </c>
      <c r="B52" s="81" t="s">
        <v>322</v>
      </c>
      <c r="C52" s="81">
        <v>0.3</v>
      </c>
      <c r="D52" s="81">
        <v>0.77800000000000002</v>
      </c>
      <c r="E52" s="81">
        <v>0.96</v>
      </c>
      <c r="F52" s="81">
        <v>16.97</v>
      </c>
      <c r="G52" s="81">
        <v>225</v>
      </c>
      <c r="H52" s="81">
        <v>180</v>
      </c>
      <c r="I52" s="81"/>
    </row>
    <row r="53" spans="1:11">
      <c r="A53" s="81" t="s">
        <v>324</v>
      </c>
      <c r="B53" s="81" t="s">
        <v>322</v>
      </c>
      <c r="C53" s="81">
        <v>0.3</v>
      </c>
      <c r="D53" s="81">
        <v>0.77800000000000002</v>
      </c>
      <c r="E53" s="81">
        <v>0.96</v>
      </c>
      <c r="F53" s="81">
        <v>11.44</v>
      </c>
      <c r="G53" s="81">
        <v>45</v>
      </c>
      <c r="H53" s="81">
        <v>180</v>
      </c>
      <c r="I53" s="81"/>
    </row>
    <row r="54" spans="1:11">
      <c r="A54" s="81" t="s">
        <v>325</v>
      </c>
      <c r="B54" s="81" t="s">
        <v>322</v>
      </c>
      <c r="C54" s="81">
        <v>0.3</v>
      </c>
      <c r="D54" s="81">
        <v>0.77800000000000002</v>
      </c>
      <c r="E54" s="81">
        <v>0.96</v>
      </c>
      <c r="F54" s="81">
        <v>16.97</v>
      </c>
      <c r="G54" s="81">
        <v>315</v>
      </c>
      <c r="H54" s="81">
        <v>180</v>
      </c>
      <c r="I54" s="81"/>
    </row>
    <row r="55" spans="1:11">
      <c r="A55" s="81" t="s">
        <v>326</v>
      </c>
      <c r="B55" s="81" t="s">
        <v>327</v>
      </c>
      <c r="C55" s="81">
        <v>0.22</v>
      </c>
      <c r="D55" s="81">
        <v>0.19400000000000001</v>
      </c>
      <c r="E55" s="81">
        <v>0.2</v>
      </c>
      <c r="F55" s="81">
        <v>197.51</v>
      </c>
      <c r="G55" s="81">
        <v>0</v>
      </c>
      <c r="H55" s="81">
        <v>18.45</v>
      </c>
      <c r="I55" s="81"/>
    </row>
    <row r="56" spans="1:11">
      <c r="A56" s="81" t="s">
        <v>328</v>
      </c>
      <c r="B56" s="81" t="s">
        <v>327</v>
      </c>
      <c r="C56" s="81">
        <v>0.22</v>
      </c>
      <c r="D56" s="81">
        <v>0.19400000000000001</v>
      </c>
      <c r="E56" s="81">
        <v>0.2</v>
      </c>
      <c r="F56" s="81">
        <v>101.87</v>
      </c>
      <c r="G56" s="81">
        <v>270</v>
      </c>
      <c r="H56" s="81">
        <v>18.45</v>
      </c>
      <c r="I56" s="81"/>
    </row>
    <row r="57" spans="1:11">
      <c r="A57" s="81" t="s">
        <v>329</v>
      </c>
      <c r="B57" s="81" t="s">
        <v>327</v>
      </c>
      <c r="C57" s="81">
        <v>0.22</v>
      </c>
      <c r="D57" s="81">
        <v>0.19400000000000001</v>
      </c>
      <c r="E57" s="81">
        <v>0.2</v>
      </c>
      <c r="F57" s="81">
        <v>101.87</v>
      </c>
      <c r="G57" s="81">
        <v>90</v>
      </c>
      <c r="H57" s="81">
        <v>18.45</v>
      </c>
      <c r="I57" s="81"/>
    </row>
    <row r="58" spans="1:11">
      <c r="A58" s="81" t="s">
        <v>330</v>
      </c>
      <c r="B58" s="81" t="s">
        <v>327</v>
      </c>
      <c r="C58" s="81">
        <v>0.22</v>
      </c>
      <c r="D58" s="81">
        <v>0.19400000000000001</v>
      </c>
      <c r="E58" s="81">
        <v>0.2</v>
      </c>
      <c r="F58" s="81">
        <v>197.51</v>
      </c>
      <c r="G58" s="81">
        <v>180</v>
      </c>
      <c r="H58" s="81">
        <v>18.45</v>
      </c>
      <c r="I58" s="81"/>
    </row>
    <row r="60" spans="1:11">
      <c r="A60" s="77"/>
      <c r="B60" s="81" t="s">
        <v>52</v>
      </c>
      <c r="C60" s="81" t="s">
        <v>394</v>
      </c>
      <c r="D60" s="81" t="s">
        <v>395</v>
      </c>
      <c r="E60" s="81" t="s">
        <v>396</v>
      </c>
      <c r="F60" s="81" t="s">
        <v>46</v>
      </c>
      <c r="G60" s="81" t="s">
        <v>397</v>
      </c>
      <c r="H60" s="81" t="s">
        <v>398</v>
      </c>
      <c r="I60" s="81" t="s">
        <v>399</v>
      </c>
      <c r="J60" s="81" t="s">
        <v>360</v>
      </c>
      <c r="K60" s="81" t="s">
        <v>305</v>
      </c>
    </row>
    <row r="61" spans="1:11">
      <c r="A61" s="81" t="s">
        <v>400</v>
      </c>
      <c r="B61" s="81" t="s">
        <v>401</v>
      </c>
      <c r="C61" s="81">
        <v>2.79</v>
      </c>
      <c r="D61" s="81">
        <v>2.79</v>
      </c>
      <c r="E61" s="81">
        <v>6.49</v>
      </c>
      <c r="F61" s="81">
        <v>0.25</v>
      </c>
      <c r="G61" s="81">
        <v>0.25</v>
      </c>
      <c r="H61" s="81" t="s">
        <v>67</v>
      </c>
      <c r="I61" s="81" t="s">
        <v>308</v>
      </c>
      <c r="J61" s="81">
        <v>180</v>
      </c>
      <c r="K61" s="81" t="s">
        <v>310</v>
      </c>
    </row>
    <row r="62" spans="1:11">
      <c r="A62" s="81" t="s">
        <v>402</v>
      </c>
      <c r="B62" s="81" t="s">
        <v>401</v>
      </c>
      <c r="C62" s="81">
        <v>2.79</v>
      </c>
      <c r="D62" s="81">
        <v>2.79</v>
      </c>
      <c r="E62" s="81">
        <v>6.49</v>
      </c>
      <c r="F62" s="81">
        <v>0.25</v>
      </c>
      <c r="G62" s="81">
        <v>0.25</v>
      </c>
      <c r="H62" s="81" t="s">
        <v>67</v>
      </c>
      <c r="I62" s="81" t="s">
        <v>308</v>
      </c>
      <c r="J62" s="81">
        <v>180</v>
      </c>
      <c r="K62" s="81" t="s">
        <v>310</v>
      </c>
    </row>
    <row r="63" spans="1:11">
      <c r="A63" s="81" t="s">
        <v>403</v>
      </c>
      <c r="B63" s="81" t="s">
        <v>401</v>
      </c>
      <c r="C63" s="81">
        <v>2.79</v>
      </c>
      <c r="D63" s="81">
        <v>2.79</v>
      </c>
      <c r="E63" s="81">
        <v>6.49</v>
      </c>
      <c r="F63" s="81">
        <v>0.25</v>
      </c>
      <c r="G63" s="81">
        <v>0.25</v>
      </c>
      <c r="H63" s="81" t="s">
        <v>67</v>
      </c>
      <c r="I63" s="81" t="s">
        <v>308</v>
      </c>
      <c r="J63" s="81">
        <v>180</v>
      </c>
      <c r="K63" s="81" t="s">
        <v>310</v>
      </c>
    </row>
    <row r="64" spans="1:11">
      <c r="A64" s="81" t="s">
        <v>404</v>
      </c>
      <c r="B64" s="81" t="s">
        <v>401</v>
      </c>
      <c r="C64" s="81">
        <v>2.79</v>
      </c>
      <c r="D64" s="81">
        <v>2.79</v>
      </c>
      <c r="E64" s="81">
        <v>6.49</v>
      </c>
      <c r="F64" s="81">
        <v>0.25</v>
      </c>
      <c r="G64" s="81">
        <v>0.25</v>
      </c>
      <c r="H64" s="81" t="s">
        <v>67</v>
      </c>
      <c r="I64" s="81" t="s">
        <v>308</v>
      </c>
      <c r="J64" s="81">
        <v>180</v>
      </c>
      <c r="K64" s="81" t="s">
        <v>310</v>
      </c>
    </row>
    <row r="65" spans="1:11">
      <c r="A65" s="81" t="s">
        <v>405</v>
      </c>
      <c r="B65" s="81" t="s">
        <v>401</v>
      </c>
      <c r="C65" s="81">
        <v>2.79</v>
      </c>
      <c r="D65" s="81">
        <v>2.79</v>
      </c>
      <c r="E65" s="81">
        <v>6.49</v>
      </c>
      <c r="F65" s="81">
        <v>0.25</v>
      </c>
      <c r="G65" s="81">
        <v>0.25</v>
      </c>
      <c r="H65" s="81" t="s">
        <v>67</v>
      </c>
      <c r="I65" s="81" t="s">
        <v>308</v>
      </c>
      <c r="J65" s="81">
        <v>180</v>
      </c>
      <c r="K65" s="81" t="s">
        <v>310</v>
      </c>
    </row>
    <row r="66" spans="1:11">
      <c r="A66" s="81" t="s">
        <v>406</v>
      </c>
      <c r="B66" s="81" t="s">
        <v>401</v>
      </c>
      <c r="C66" s="81">
        <v>2.79</v>
      </c>
      <c r="D66" s="81">
        <v>2.79</v>
      </c>
      <c r="E66" s="81">
        <v>6.49</v>
      </c>
      <c r="F66" s="81">
        <v>0.25</v>
      </c>
      <c r="G66" s="81">
        <v>0.25</v>
      </c>
      <c r="H66" s="81" t="s">
        <v>67</v>
      </c>
      <c r="I66" s="81" t="s">
        <v>308</v>
      </c>
      <c r="J66" s="81">
        <v>180</v>
      </c>
      <c r="K66" s="81" t="s">
        <v>310</v>
      </c>
    </row>
    <row r="67" spans="1:11">
      <c r="A67" s="81" t="s">
        <v>407</v>
      </c>
      <c r="B67" s="81" t="s">
        <v>401</v>
      </c>
      <c r="C67" s="81">
        <v>3.91</v>
      </c>
      <c r="D67" s="81">
        <v>3.91</v>
      </c>
      <c r="E67" s="81">
        <v>6.49</v>
      </c>
      <c r="F67" s="81">
        <v>0.25</v>
      </c>
      <c r="G67" s="81">
        <v>0.25</v>
      </c>
      <c r="H67" s="81" t="s">
        <v>67</v>
      </c>
      <c r="I67" s="81" t="s">
        <v>308</v>
      </c>
      <c r="J67" s="81">
        <v>180</v>
      </c>
      <c r="K67" s="81" t="s">
        <v>310</v>
      </c>
    </row>
    <row r="68" spans="1:11">
      <c r="A68" s="81" t="s">
        <v>408</v>
      </c>
      <c r="B68" s="81" t="s">
        <v>409</v>
      </c>
      <c r="C68" s="81">
        <v>2.79</v>
      </c>
      <c r="D68" s="81">
        <v>2.79</v>
      </c>
      <c r="E68" s="81">
        <v>6.49</v>
      </c>
      <c r="F68" s="81">
        <v>0.25</v>
      </c>
      <c r="G68" s="81">
        <v>0.25</v>
      </c>
      <c r="H68" s="81" t="s">
        <v>67</v>
      </c>
      <c r="I68" s="81" t="s">
        <v>312</v>
      </c>
      <c r="J68" s="81">
        <v>90</v>
      </c>
      <c r="K68" s="81" t="s">
        <v>313</v>
      </c>
    </row>
    <row r="69" spans="1:11">
      <c r="A69" s="81" t="s">
        <v>410</v>
      </c>
      <c r="B69" s="81" t="s">
        <v>409</v>
      </c>
      <c r="C69" s="81">
        <v>2.79</v>
      </c>
      <c r="D69" s="81">
        <v>2.79</v>
      </c>
      <c r="E69" s="81">
        <v>6.49</v>
      </c>
      <c r="F69" s="81">
        <v>0.25</v>
      </c>
      <c r="G69" s="81">
        <v>0.25</v>
      </c>
      <c r="H69" s="81" t="s">
        <v>67</v>
      </c>
      <c r="I69" s="81" t="s">
        <v>312</v>
      </c>
      <c r="J69" s="81">
        <v>90</v>
      </c>
      <c r="K69" s="81" t="s">
        <v>313</v>
      </c>
    </row>
    <row r="70" spans="1:11">
      <c r="A70" s="81" t="s">
        <v>411</v>
      </c>
      <c r="B70" s="81" t="s">
        <v>409</v>
      </c>
      <c r="C70" s="81">
        <v>2.79</v>
      </c>
      <c r="D70" s="81">
        <v>2.79</v>
      </c>
      <c r="E70" s="81">
        <v>6.49</v>
      </c>
      <c r="F70" s="81">
        <v>0.25</v>
      </c>
      <c r="G70" s="81">
        <v>0.25</v>
      </c>
      <c r="H70" s="81" t="s">
        <v>67</v>
      </c>
      <c r="I70" s="81" t="s">
        <v>312</v>
      </c>
      <c r="J70" s="81">
        <v>90</v>
      </c>
      <c r="K70" s="81" t="s">
        <v>313</v>
      </c>
    </row>
    <row r="71" spans="1:11">
      <c r="A71" s="81" t="s">
        <v>412</v>
      </c>
      <c r="B71" s="81" t="s">
        <v>409</v>
      </c>
      <c r="C71" s="81">
        <v>2.79</v>
      </c>
      <c r="D71" s="81">
        <v>2.79</v>
      </c>
      <c r="E71" s="81">
        <v>6.49</v>
      </c>
      <c r="F71" s="81">
        <v>0.25</v>
      </c>
      <c r="G71" s="81">
        <v>0.25</v>
      </c>
      <c r="H71" s="81" t="s">
        <v>67</v>
      </c>
      <c r="I71" s="81" t="s">
        <v>312</v>
      </c>
      <c r="J71" s="81">
        <v>90</v>
      </c>
      <c r="K71" s="81" t="s">
        <v>313</v>
      </c>
    </row>
    <row r="72" spans="1:11">
      <c r="A72" s="81" t="s">
        <v>413</v>
      </c>
      <c r="B72" s="81" t="s">
        <v>414</v>
      </c>
      <c r="C72" s="81">
        <v>2.79</v>
      </c>
      <c r="D72" s="81">
        <v>2.79</v>
      </c>
      <c r="E72" s="81">
        <v>6.49</v>
      </c>
      <c r="F72" s="81">
        <v>0.61</v>
      </c>
      <c r="G72" s="81">
        <v>0.61</v>
      </c>
      <c r="H72" s="81" t="s">
        <v>67</v>
      </c>
      <c r="I72" s="81" t="s">
        <v>315</v>
      </c>
      <c r="J72" s="81">
        <v>0</v>
      </c>
      <c r="K72" s="81" t="s">
        <v>316</v>
      </c>
    </row>
    <row r="73" spans="1:11">
      <c r="A73" s="81" t="s">
        <v>415</v>
      </c>
      <c r="B73" s="81" t="s">
        <v>414</v>
      </c>
      <c r="C73" s="81">
        <v>2.79</v>
      </c>
      <c r="D73" s="81">
        <v>2.79</v>
      </c>
      <c r="E73" s="81">
        <v>6.49</v>
      </c>
      <c r="F73" s="81">
        <v>0.61</v>
      </c>
      <c r="G73" s="81">
        <v>0.61</v>
      </c>
      <c r="H73" s="81" t="s">
        <v>67</v>
      </c>
      <c r="I73" s="81" t="s">
        <v>315</v>
      </c>
      <c r="J73" s="81">
        <v>0</v>
      </c>
      <c r="K73" s="81" t="s">
        <v>316</v>
      </c>
    </row>
    <row r="74" spans="1:11">
      <c r="A74" s="81" t="s">
        <v>416</v>
      </c>
      <c r="B74" s="81" t="s">
        <v>414</v>
      </c>
      <c r="C74" s="81">
        <v>2.79</v>
      </c>
      <c r="D74" s="81">
        <v>2.79</v>
      </c>
      <c r="E74" s="81">
        <v>6.49</v>
      </c>
      <c r="F74" s="81">
        <v>0.61</v>
      </c>
      <c r="G74" s="81">
        <v>0.61</v>
      </c>
      <c r="H74" s="81" t="s">
        <v>67</v>
      </c>
      <c r="I74" s="81" t="s">
        <v>315</v>
      </c>
      <c r="J74" s="81">
        <v>0</v>
      </c>
      <c r="K74" s="81" t="s">
        <v>316</v>
      </c>
    </row>
    <row r="75" spans="1:11">
      <c r="A75" s="81" t="s">
        <v>417</v>
      </c>
      <c r="B75" s="81" t="s">
        <v>414</v>
      </c>
      <c r="C75" s="81">
        <v>2.79</v>
      </c>
      <c r="D75" s="81">
        <v>2.79</v>
      </c>
      <c r="E75" s="81">
        <v>6.49</v>
      </c>
      <c r="F75" s="81">
        <v>0.61</v>
      </c>
      <c r="G75" s="81">
        <v>0.61</v>
      </c>
      <c r="H75" s="81" t="s">
        <v>67</v>
      </c>
      <c r="I75" s="81" t="s">
        <v>315</v>
      </c>
      <c r="J75" s="81">
        <v>0</v>
      </c>
      <c r="K75" s="81" t="s">
        <v>316</v>
      </c>
    </row>
    <row r="76" spans="1:11">
      <c r="A76" s="81" t="s">
        <v>418</v>
      </c>
      <c r="B76" s="81" t="s">
        <v>414</v>
      </c>
      <c r="C76" s="81">
        <v>2.79</v>
      </c>
      <c r="D76" s="81">
        <v>2.79</v>
      </c>
      <c r="E76" s="81">
        <v>6.49</v>
      </c>
      <c r="F76" s="81">
        <v>0.61</v>
      </c>
      <c r="G76" s="81">
        <v>0.61</v>
      </c>
      <c r="H76" s="81" t="s">
        <v>67</v>
      </c>
      <c r="I76" s="81" t="s">
        <v>315</v>
      </c>
      <c r="J76" s="81">
        <v>0</v>
      </c>
      <c r="K76" s="81" t="s">
        <v>316</v>
      </c>
    </row>
    <row r="77" spans="1:11">
      <c r="A77" s="81" t="s">
        <v>419</v>
      </c>
      <c r="B77" s="81" t="s">
        <v>414</v>
      </c>
      <c r="C77" s="81">
        <v>2.79</v>
      </c>
      <c r="D77" s="81">
        <v>2.79</v>
      </c>
      <c r="E77" s="81">
        <v>6.49</v>
      </c>
      <c r="F77" s="81">
        <v>0.61</v>
      </c>
      <c r="G77" s="81">
        <v>0.61</v>
      </c>
      <c r="H77" s="81" t="s">
        <v>67</v>
      </c>
      <c r="I77" s="81" t="s">
        <v>315</v>
      </c>
      <c r="J77" s="81">
        <v>0</v>
      </c>
      <c r="K77" s="81" t="s">
        <v>316</v>
      </c>
    </row>
    <row r="78" spans="1:11">
      <c r="A78" s="81" t="s">
        <v>420</v>
      </c>
      <c r="B78" s="81" t="s">
        <v>421</v>
      </c>
      <c r="C78" s="81">
        <v>2.79</v>
      </c>
      <c r="D78" s="81">
        <v>2.79</v>
      </c>
      <c r="E78" s="81">
        <v>6.49</v>
      </c>
      <c r="F78" s="81">
        <v>0.25</v>
      </c>
      <c r="G78" s="81">
        <v>0.25</v>
      </c>
      <c r="H78" s="81" t="s">
        <v>67</v>
      </c>
      <c r="I78" s="81" t="s">
        <v>318</v>
      </c>
      <c r="J78" s="81">
        <v>270</v>
      </c>
      <c r="K78" s="81" t="s">
        <v>319</v>
      </c>
    </row>
    <row r="79" spans="1:11">
      <c r="A79" s="81" t="s">
        <v>422</v>
      </c>
      <c r="B79" s="81" t="s">
        <v>421</v>
      </c>
      <c r="C79" s="81">
        <v>2.79</v>
      </c>
      <c r="D79" s="81">
        <v>2.79</v>
      </c>
      <c r="E79" s="81">
        <v>6.49</v>
      </c>
      <c r="F79" s="81">
        <v>0.25</v>
      </c>
      <c r="G79" s="81">
        <v>0.25</v>
      </c>
      <c r="H79" s="81" t="s">
        <v>67</v>
      </c>
      <c r="I79" s="81" t="s">
        <v>318</v>
      </c>
      <c r="J79" s="81">
        <v>270</v>
      </c>
      <c r="K79" s="81" t="s">
        <v>319</v>
      </c>
    </row>
    <row r="80" spans="1:11">
      <c r="A80" s="81" t="s">
        <v>423</v>
      </c>
      <c r="B80" s="81" t="s">
        <v>421</v>
      </c>
      <c r="C80" s="81">
        <v>2.79</v>
      </c>
      <c r="D80" s="81">
        <v>2.79</v>
      </c>
      <c r="E80" s="81">
        <v>6.49</v>
      </c>
      <c r="F80" s="81">
        <v>0.25</v>
      </c>
      <c r="G80" s="81">
        <v>0.25</v>
      </c>
      <c r="H80" s="81" t="s">
        <v>67</v>
      </c>
      <c r="I80" s="81" t="s">
        <v>318</v>
      </c>
      <c r="J80" s="81">
        <v>270</v>
      </c>
      <c r="K80" s="81" t="s">
        <v>319</v>
      </c>
    </row>
    <row r="81" spans="1:11">
      <c r="A81" s="81" t="s">
        <v>424</v>
      </c>
      <c r="B81" s="81" t="s">
        <v>421</v>
      </c>
      <c r="C81" s="81">
        <v>2.79</v>
      </c>
      <c r="D81" s="81">
        <v>2.79</v>
      </c>
      <c r="E81" s="81">
        <v>6.49</v>
      </c>
      <c r="F81" s="81">
        <v>0.25</v>
      </c>
      <c r="G81" s="81">
        <v>0.25</v>
      </c>
      <c r="H81" s="81" t="s">
        <v>67</v>
      </c>
      <c r="I81" s="81" t="s">
        <v>318</v>
      </c>
      <c r="J81" s="81">
        <v>270</v>
      </c>
      <c r="K81" s="81" t="s">
        <v>319</v>
      </c>
    </row>
    <row r="82" spans="1:11">
      <c r="A82" s="81" t="s">
        <v>425</v>
      </c>
      <c r="B82" s="81"/>
      <c r="C82" s="81"/>
      <c r="D82" s="81">
        <v>59.68</v>
      </c>
      <c r="E82" s="81">
        <v>6.49</v>
      </c>
      <c r="F82" s="81">
        <v>0.35099999999999998</v>
      </c>
      <c r="G82" s="81">
        <v>0.35099999999999998</v>
      </c>
      <c r="H82" s="81"/>
      <c r="I82" s="81"/>
      <c r="J82" s="81"/>
      <c r="K82" s="81"/>
    </row>
    <row r="83" spans="1:11">
      <c r="A83" s="81" t="s">
        <v>426</v>
      </c>
      <c r="B83" s="81"/>
      <c r="C83" s="81"/>
      <c r="D83" s="81">
        <v>16.73</v>
      </c>
      <c r="E83" s="81">
        <v>6.49</v>
      </c>
      <c r="F83" s="81">
        <v>0.61</v>
      </c>
      <c r="G83" s="81">
        <v>0.61</v>
      </c>
      <c r="H83" s="81"/>
      <c r="I83" s="81"/>
      <c r="J83" s="81"/>
      <c r="K83" s="81"/>
    </row>
    <row r="84" spans="1:11">
      <c r="A84" s="81" t="s">
        <v>427</v>
      </c>
      <c r="B84" s="81"/>
      <c r="C84" s="81"/>
      <c r="D84" s="81">
        <v>42.95</v>
      </c>
      <c r="E84" s="81">
        <v>6.49</v>
      </c>
      <c r="F84" s="81">
        <v>0.25</v>
      </c>
      <c r="G84" s="81">
        <v>0.25</v>
      </c>
      <c r="H84" s="81"/>
      <c r="I84" s="81"/>
      <c r="J84" s="81"/>
      <c r="K84" s="81"/>
    </row>
    <row r="86" spans="1:11">
      <c r="A86" s="77"/>
      <c r="B86" s="81" t="s">
        <v>118</v>
      </c>
      <c r="C86" s="81" t="s">
        <v>346</v>
      </c>
      <c r="D86" s="81" t="s">
        <v>362</v>
      </c>
    </row>
    <row r="87" spans="1:11">
      <c r="A87" s="81" t="s">
        <v>36</v>
      </c>
      <c r="B87" s="81"/>
      <c r="C87" s="81"/>
      <c r="D87" s="81"/>
    </row>
    <row r="89" spans="1:11">
      <c r="A89" s="77"/>
      <c r="B89" s="81" t="s">
        <v>118</v>
      </c>
      <c r="C89" s="81" t="s">
        <v>363</v>
      </c>
      <c r="D89" s="81" t="s">
        <v>364</v>
      </c>
      <c r="E89" s="81" t="s">
        <v>365</v>
      </c>
      <c r="F89" s="81" t="s">
        <v>366</v>
      </c>
      <c r="G89" s="81" t="s">
        <v>362</v>
      </c>
    </row>
    <row r="90" spans="1:11">
      <c r="A90" s="81" t="s">
        <v>331</v>
      </c>
      <c r="B90" s="81" t="s">
        <v>332</v>
      </c>
      <c r="C90" s="81">
        <v>8939.66</v>
      </c>
      <c r="D90" s="81">
        <v>7139.71</v>
      </c>
      <c r="E90" s="81">
        <v>1799.95</v>
      </c>
      <c r="F90" s="81">
        <v>0.8</v>
      </c>
      <c r="G90" s="81">
        <v>4.0599999999999996</v>
      </c>
    </row>
    <row r="91" spans="1:11">
      <c r="A91" s="81" t="s">
        <v>333</v>
      </c>
      <c r="B91" s="81" t="s">
        <v>332</v>
      </c>
      <c r="C91" s="81">
        <v>9780.57</v>
      </c>
      <c r="D91" s="81">
        <v>7811.31</v>
      </c>
      <c r="E91" s="81">
        <v>1969.27</v>
      </c>
      <c r="F91" s="81">
        <v>0.8</v>
      </c>
      <c r="G91" s="81">
        <v>4.05</v>
      </c>
    </row>
    <row r="92" spans="1:11">
      <c r="A92" s="81" t="s">
        <v>334</v>
      </c>
      <c r="B92" s="81" t="s">
        <v>332</v>
      </c>
      <c r="C92" s="81">
        <v>7585.89</v>
      </c>
      <c r="D92" s="81">
        <v>6058.51</v>
      </c>
      <c r="E92" s="81">
        <v>1527.38</v>
      </c>
      <c r="F92" s="81">
        <v>0.8</v>
      </c>
      <c r="G92" s="81">
        <v>4.0599999999999996</v>
      </c>
    </row>
    <row r="93" spans="1:11">
      <c r="A93" s="81" t="s">
        <v>335</v>
      </c>
      <c r="B93" s="81" t="s">
        <v>332</v>
      </c>
      <c r="C93" s="81">
        <v>10220.790000000001</v>
      </c>
      <c r="D93" s="81">
        <v>8162.88</v>
      </c>
      <c r="E93" s="81">
        <v>2057.9</v>
      </c>
      <c r="F93" s="81">
        <v>0.8</v>
      </c>
      <c r="G93" s="81">
        <v>4.0599999999999996</v>
      </c>
    </row>
    <row r="94" spans="1:11">
      <c r="A94" s="81" t="s">
        <v>336</v>
      </c>
      <c r="B94" s="81" t="s">
        <v>332</v>
      </c>
      <c r="C94" s="81">
        <v>8523.5400000000009</v>
      </c>
      <c r="D94" s="81">
        <v>6807.37</v>
      </c>
      <c r="E94" s="81">
        <v>1716.17</v>
      </c>
      <c r="F94" s="81">
        <v>0.8</v>
      </c>
      <c r="G94" s="81">
        <v>4.04</v>
      </c>
    </row>
    <row r="96" spans="1:11">
      <c r="A96" s="77"/>
      <c r="B96" s="81" t="s">
        <v>118</v>
      </c>
      <c r="C96" s="81" t="s">
        <v>363</v>
      </c>
      <c r="D96" s="81" t="s">
        <v>362</v>
      </c>
    </row>
    <row r="97" spans="1:8">
      <c r="A97" s="81" t="s">
        <v>347</v>
      </c>
      <c r="B97" s="81" t="s">
        <v>367</v>
      </c>
      <c r="C97" s="81">
        <v>5271.73</v>
      </c>
      <c r="D97" s="81">
        <v>0.8</v>
      </c>
    </row>
    <row r="98" spans="1:8">
      <c r="A98" s="81" t="s">
        <v>348</v>
      </c>
      <c r="B98" s="81" t="s">
        <v>367</v>
      </c>
      <c r="C98" s="81">
        <v>5198.8500000000004</v>
      </c>
      <c r="D98" s="81">
        <v>0.8</v>
      </c>
    </row>
    <row r="99" spans="1:8">
      <c r="A99" s="81" t="s">
        <v>349</v>
      </c>
      <c r="B99" s="81" t="s">
        <v>367</v>
      </c>
      <c r="C99" s="81">
        <v>3798.11</v>
      </c>
      <c r="D99" s="81">
        <v>0.8</v>
      </c>
    </row>
    <row r="100" spans="1:8">
      <c r="A100" s="81" t="s">
        <v>350</v>
      </c>
      <c r="B100" s="81" t="s">
        <v>367</v>
      </c>
      <c r="C100" s="81">
        <v>5375.05</v>
      </c>
      <c r="D100" s="81">
        <v>0.8</v>
      </c>
    </row>
    <row r="101" spans="1:8">
      <c r="A101" s="81" t="s">
        <v>351</v>
      </c>
      <c r="B101" s="81" t="s">
        <v>367</v>
      </c>
      <c r="C101" s="81">
        <v>4173.43</v>
      </c>
      <c r="D101" s="81">
        <v>0.8</v>
      </c>
    </row>
    <row r="103" spans="1:8">
      <c r="A103" s="77"/>
      <c r="B103" s="81" t="s">
        <v>118</v>
      </c>
      <c r="C103" s="81" t="s">
        <v>368</v>
      </c>
      <c r="D103" s="81" t="s">
        <v>369</v>
      </c>
      <c r="E103" s="81" t="s">
        <v>370</v>
      </c>
      <c r="F103" s="81" t="s">
        <v>371</v>
      </c>
      <c r="G103" s="81" t="s">
        <v>337</v>
      </c>
      <c r="H103" s="81" t="s">
        <v>338</v>
      </c>
    </row>
    <row r="104" spans="1:8">
      <c r="A104" s="81" t="s">
        <v>339</v>
      </c>
      <c r="B104" s="81" t="s">
        <v>340</v>
      </c>
      <c r="C104" s="81">
        <v>0.54</v>
      </c>
      <c r="D104" s="81">
        <v>622</v>
      </c>
      <c r="E104" s="81">
        <v>0.54</v>
      </c>
      <c r="F104" s="81">
        <v>626.4</v>
      </c>
      <c r="G104" s="81">
        <v>1</v>
      </c>
      <c r="H104" s="81" t="s">
        <v>341</v>
      </c>
    </row>
    <row r="105" spans="1:8">
      <c r="A105" s="81" t="s">
        <v>342</v>
      </c>
      <c r="B105" s="81" t="s">
        <v>340</v>
      </c>
      <c r="C105" s="81">
        <v>0.54</v>
      </c>
      <c r="D105" s="81">
        <v>622</v>
      </c>
      <c r="E105" s="81">
        <v>0.59</v>
      </c>
      <c r="F105" s="81">
        <v>685.32</v>
      </c>
      <c r="G105" s="81">
        <v>1</v>
      </c>
      <c r="H105" s="81" t="s">
        <v>341</v>
      </c>
    </row>
    <row r="106" spans="1:8">
      <c r="A106" s="81" t="s">
        <v>343</v>
      </c>
      <c r="B106" s="81" t="s">
        <v>340</v>
      </c>
      <c r="C106" s="81">
        <v>0.54</v>
      </c>
      <c r="D106" s="81">
        <v>622</v>
      </c>
      <c r="E106" s="81">
        <v>0.46</v>
      </c>
      <c r="F106" s="81">
        <v>531.54</v>
      </c>
      <c r="G106" s="81">
        <v>1</v>
      </c>
      <c r="H106" s="81" t="s">
        <v>341</v>
      </c>
    </row>
    <row r="107" spans="1:8">
      <c r="A107" s="81" t="s">
        <v>344</v>
      </c>
      <c r="B107" s="81" t="s">
        <v>340</v>
      </c>
      <c r="C107" s="81">
        <v>0.54</v>
      </c>
      <c r="D107" s="81">
        <v>622</v>
      </c>
      <c r="E107" s="81">
        <v>0.62</v>
      </c>
      <c r="F107" s="81">
        <v>716.17</v>
      </c>
      <c r="G107" s="81">
        <v>1</v>
      </c>
      <c r="H107" s="81" t="s">
        <v>341</v>
      </c>
    </row>
    <row r="108" spans="1:8">
      <c r="A108" s="81" t="s">
        <v>345</v>
      </c>
      <c r="B108" s="81" t="s">
        <v>340</v>
      </c>
      <c r="C108" s="81">
        <v>0.54</v>
      </c>
      <c r="D108" s="81">
        <v>622</v>
      </c>
      <c r="E108" s="81">
        <v>0.51</v>
      </c>
      <c r="F108" s="81">
        <v>597.24</v>
      </c>
      <c r="G108" s="81">
        <v>1</v>
      </c>
      <c r="H108" s="81" t="s">
        <v>341</v>
      </c>
    </row>
    <row r="110" spans="1:8">
      <c r="A110" s="77"/>
      <c r="B110" s="81" t="s">
        <v>118</v>
      </c>
      <c r="C110" s="81" t="s">
        <v>428</v>
      </c>
      <c r="D110" s="81" t="s">
        <v>429</v>
      </c>
      <c r="E110" s="81" t="s">
        <v>430</v>
      </c>
      <c r="F110" s="81" t="s">
        <v>431</v>
      </c>
    </row>
    <row r="111" spans="1:8">
      <c r="A111" s="81" t="s">
        <v>432</v>
      </c>
      <c r="B111" s="81" t="s">
        <v>433</v>
      </c>
      <c r="C111" s="81" t="s">
        <v>434</v>
      </c>
      <c r="D111" s="81">
        <v>0</v>
      </c>
      <c r="E111" s="81">
        <v>0</v>
      </c>
      <c r="F111" s="81">
        <v>1</v>
      </c>
    </row>
    <row r="113" spans="1:8">
      <c r="A113" s="77"/>
      <c r="B113" s="81" t="s">
        <v>118</v>
      </c>
      <c r="C113" s="81" t="s">
        <v>435</v>
      </c>
      <c r="D113" s="81" t="s">
        <v>436</v>
      </c>
      <c r="E113" s="81" t="s">
        <v>437</v>
      </c>
      <c r="F113" s="81" t="s">
        <v>438</v>
      </c>
      <c r="G113" s="81" t="s">
        <v>439</v>
      </c>
    </row>
    <row r="114" spans="1:8">
      <c r="A114" s="81" t="s">
        <v>440</v>
      </c>
      <c r="B114" s="81" t="s">
        <v>441</v>
      </c>
      <c r="C114" s="81">
        <v>0.15</v>
      </c>
      <c r="D114" s="81">
        <v>845000</v>
      </c>
      <c r="E114" s="81">
        <v>0.8</v>
      </c>
      <c r="F114" s="81">
        <v>4.51</v>
      </c>
      <c r="G114" s="81">
        <v>0.57999999999999996</v>
      </c>
    </row>
    <row r="116" spans="1:8">
      <c r="A116" s="77"/>
      <c r="B116" s="81" t="s">
        <v>442</v>
      </c>
      <c r="C116" s="81" t="s">
        <v>443</v>
      </c>
      <c r="D116" s="81" t="s">
        <v>444</v>
      </c>
      <c r="E116" s="81" t="s">
        <v>445</v>
      </c>
      <c r="F116" s="81" t="s">
        <v>446</v>
      </c>
      <c r="G116" s="81" t="s">
        <v>447</v>
      </c>
      <c r="H116" s="81" t="s">
        <v>448</v>
      </c>
    </row>
    <row r="117" spans="1:8">
      <c r="A117" s="81" t="s">
        <v>449</v>
      </c>
      <c r="B117" s="81">
        <v>3726.3150999999998</v>
      </c>
      <c r="C117" s="81">
        <v>6.0529000000000002</v>
      </c>
      <c r="D117" s="81">
        <v>19.333300000000001</v>
      </c>
      <c r="E117" s="81">
        <v>0</v>
      </c>
      <c r="F117" s="81">
        <v>1E-4</v>
      </c>
      <c r="G117" s="81">
        <v>142802.2641</v>
      </c>
      <c r="H117" s="81">
        <v>1559.7275999999999</v>
      </c>
    </row>
    <row r="118" spans="1:8">
      <c r="A118" s="81" t="s">
        <v>450</v>
      </c>
      <c r="B118" s="81">
        <v>3299.4612999999999</v>
      </c>
      <c r="C118" s="81">
        <v>5.4029999999999996</v>
      </c>
      <c r="D118" s="81">
        <v>17.433199999999999</v>
      </c>
      <c r="E118" s="81">
        <v>0</v>
      </c>
      <c r="F118" s="81">
        <v>0</v>
      </c>
      <c r="G118" s="81">
        <v>128769.9013</v>
      </c>
      <c r="H118" s="81">
        <v>1385.4562000000001</v>
      </c>
    </row>
    <row r="119" spans="1:8">
      <c r="A119" s="81" t="s">
        <v>451</v>
      </c>
      <c r="B119" s="81">
        <v>3938.2248</v>
      </c>
      <c r="C119" s="81">
        <v>6.5849000000000002</v>
      </c>
      <c r="D119" s="81">
        <v>21.7913</v>
      </c>
      <c r="E119" s="81">
        <v>0</v>
      </c>
      <c r="F119" s="81">
        <v>1E-4</v>
      </c>
      <c r="G119" s="81">
        <v>160967.65059999999</v>
      </c>
      <c r="H119" s="81">
        <v>1667.4170999999999</v>
      </c>
    </row>
    <row r="120" spans="1:8">
      <c r="A120" s="81" t="s">
        <v>452</v>
      </c>
      <c r="B120" s="81">
        <v>3847.6707000000001</v>
      </c>
      <c r="C120" s="81">
        <v>6.4664000000000001</v>
      </c>
      <c r="D120" s="81">
        <v>21.528500000000001</v>
      </c>
      <c r="E120" s="81">
        <v>0</v>
      </c>
      <c r="F120" s="81">
        <v>1E-4</v>
      </c>
      <c r="G120" s="81">
        <v>159027.8124</v>
      </c>
      <c r="H120" s="81">
        <v>1632.4073000000001</v>
      </c>
    </row>
    <row r="121" spans="1:8">
      <c r="A121" s="81" t="s">
        <v>288</v>
      </c>
      <c r="B121" s="81">
        <v>4483.0195999999996</v>
      </c>
      <c r="C121" s="81">
        <v>7.5399000000000003</v>
      </c>
      <c r="D121" s="81">
        <v>25.124700000000001</v>
      </c>
      <c r="E121" s="81">
        <v>0</v>
      </c>
      <c r="F121" s="81">
        <v>1E-4</v>
      </c>
      <c r="G121" s="81">
        <v>185593.3198</v>
      </c>
      <c r="H121" s="81">
        <v>1902.5379</v>
      </c>
    </row>
    <row r="122" spans="1:8">
      <c r="A122" s="81" t="s">
        <v>453</v>
      </c>
      <c r="B122" s="81">
        <v>5311.3984</v>
      </c>
      <c r="C122" s="81">
        <v>8.9420999999999999</v>
      </c>
      <c r="D122" s="81">
        <v>29.831900000000001</v>
      </c>
      <c r="E122" s="81">
        <v>0</v>
      </c>
      <c r="F122" s="81">
        <v>1E-4</v>
      </c>
      <c r="G122" s="81">
        <v>220365.3296</v>
      </c>
      <c r="H122" s="81">
        <v>2254.9949000000001</v>
      </c>
    </row>
    <row r="123" spans="1:8">
      <c r="A123" s="81" t="s">
        <v>454</v>
      </c>
      <c r="B123" s="81">
        <v>5380.7615999999998</v>
      </c>
      <c r="C123" s="81">
        <v>9.0592000000000006</v>
      </c>
      <c r="D123" s="81">
        <v>30.223700000000001</v>
      </c>
      <c r="E123" s="81">
        <v>0</v>
      </c>
      <c r="F123" s="81">
        <v>1E-4</v>
      </c>
      <c r="G123" s="81">
        <v>223259.4761</v>
      </c>
      <c r="H123" s="81">
        <v>2284.4744999999998</v>
      </c>
    </row>
    <row r="124" spans="1:8">
      <c r="A124" s="81" t="s">
        <v>455</v>
      </c>
      <c r="B124" s="81">
        <v>5575.8154999999997</v>
      </c>
      <c r="C124" s="81">
        <v>9.3882999999999992</v>
      </c>
      <c r="D124" s="81">
        <v>31.3248</v>
      </c>
      <c r="E124" s="81">
        <v>0</v>
      </c>
      <c r="F124" s="81">
        <v>1E-4</v>
      </c>
      <c r="G124" s="81">
        <v>231393.06969999999</v>
      </c>
      <c r="H124" s="81">
        <v>2367.3636000000001</v>
      </c>
    </row>
    <row r="125" spans="1:8">
      <c r="A125" s="81" t="s">
        <v>456</v>
      </c>
      <c r="B125" s="81">
        <v>4805.0762000000004</v>
      </c>
      <c r="C125" s="81">
        <v>8.0861999999999998</v>
      </c>
      <c r="D125" s="81">
        <v>26.962700000000002</v>
      </c>
      <c r="E125" s="81">
        <v>0</v>
      </c>
      <c r="F125" s="81">
        <v>1E-4</v>
      </c>
      <c r="G125" s="81">
        <v>199170.6764</v>
      </c>
      <c r="H125" s="81">
        <v>2039.6768999999999</v>
      </c>
    </row>
    <row r="126" spans="1:8">
      <c r="A126" s="81" t="s">
        <v>457</v>
      </c>
      <c r="B126" s="81">
        <v>4137.3872000000001</v>
      </c>
      <c r="C126" s="81">
        <v>6.9554999999999998</v>
      </c>
      <c r="D126" s="81">
        <v>23.164899999999999</v>
      </c>
      <c r="E126" s="81">
        <v>0</v>
      </c>
      <c r="F126" s="81">
        <v>1E-4</v>
      </c>
      <c r="G126" s="81">
        <v>171115.81450000001</v>
      </c>
      <c r="H126" s="81">
        <v>1755.537</v>
      </c>
    </row>
    <row r="127" spans="1:8">
      <c r="A127" s="81" t="s">
        <v>458</v>
      </c>
      <c r="B127" s="81">
        <v>3590.2649999999999</v>
      </c>
      <c r="C127" s="81">
        <v>6.0180999999999996</v>
      </c>
      <c r="D127" s="81">
        <v>19.9742</v>
      </c>
      <c r="E127" s="81">
        <v>0</v>
      </c>
      <c r="F127" s="81">
        <v>1E-4</v>
      </c>
      <c r="G127" s="81">
        <v>147545.87849999999</v>
      </c>
      <c r="H127" s="81">
        <v>1521.6067</v>
      </c>
    </row>
    <row r="128" spans="1:8">
      <c r="A128" s="81" t="s">
        <v>459</v>
      </c>
      <c r="B128" s="81">
        <v>3813.6913</v>
      </c>
      <c r="C128" s="81">
        <v>6.1283000000000003</v>
      </c>
      <c r="D128" s="81">
        <v>19.305700000000002</v>
      </c>
      <c r="E128" s="81">
        <v>0</v>
      </c>
      <c r="F128" s="81">
        <v>1E-4</v>
      </c>
      <c r="G128" s="81">
        <v>142595.15960000001</v>
      </c>
      <c r="H128" s="81">
        <v>1589.5785000000001</v>
      </c>
    </row>
    <row r="129" spans="1:19">
      <c r="A129" s="81"/>
      <c r="B129" s="81"/>
      <c r="C129" s="81"/>
      <c r="D129" s="81"/>
      <c r="E129" s="81"/>
      <c r="F129" s="81"/>
      <c r="G129" s="81"/>
      <c r="H129" s="81"/>
    </row>
    <row r="130" spans="1:19">
      <c r="A130" s="81" t="s">
        <v>460</v>
      </c>
      <c r="B130" s="81">
        <v>51909.086600000002</v>
      </c>
      <c r="C130" s="81">
        <v>86.624799999999993</v>
      </c>
      <c r="D130" s="81">
        <v>285.99900000000002</v>
      </c>
      <c r="E130" s="81">
        <v>0</v>
      </c>
      <c r="F130" s="81">
        <v>8.0000000000000004E-4</v>
      </c>
      <c r="G130" s="82">
        <v>2112610</v>
      </c>
      <c r="H130" s="81">
        <v>21960.7781</v>
      </c>
    </row>
    <row r="131" spans="1:19">
      <c r="A131" s="81" t="s">
        <v>461</v>
      </c>
      <c r="B131" s="81">
        <v>3299.4612999999999</v>
      </c>
      <c r="C131" s="81">
        <v>5.4029999999999996</v>
      </c>
      <c r="D131" s="81">
        <v>17.433199999999999</v>
      </c>
      <c r="E131" s="81">
        <v>0</v>
      </c>
      <c r="F131" s="81">
        <v>0</v>
      </c>
      <c r="G131" s="81">
        <v>128769.9013</v>
      </c>
      <c r="H131" s="81">
        <v>1385.4562000000001</v>
      </c>
    </row>
    <row r="132" spans="1:19">
      <c r="A132" s="81" t="s">
        <v>462</v>
      </c>
      <c r="B132" s="81">
        <v>5575.8154999999997</v>
      </c>
      <c r="C132" s="81">
        <v>9.3882999999999992</v>
      </c>
      <c r="D132" s="81">
        <v>31.3248</v>
      </c>
      <c r="E132" s="81">
        <v>0</v>
      </c>
      <c r="F132" s="81">
        <v>1E-4</v>
      </c>
      <c r="G132" s="81">
        <v>231393.06969999999</v>
      </c>
      <c r="H132" s="81">
        <v>2367.3636000000001</v>
      </c>
    </row>
    <row r="134" spans="1:19">
      <c r="A134" s="77"/>
      <c r="B134" s="81" t="s">
        <v>463</v>
      </c>
      <c r="C134" s="81" t="s">
        <v>464</v>
      </c>
      <c r="D134" s="81" t="s">
        <v>465</v>
      </c>
      <c r="E134" s="81" t="s">
        <v>466</v>
      </c>
      <c r="F134" s="81" t="s">
        <v>467</v>
      </c>
      <c r="G134" s="81" t="s">
        <v>468</v>
      </c>
      <c r="H134" s="81" t="s">
        <v>469</v>
      </c>
      <c r="I134" s="81" t="s">
        <v>470</v>
      </c>
      <c r="J134" s="81" t="s">
        <v>471</v>
      </c>
      <c r="K134" s="81" t="s">
        <v>472</v>
      </c>
      <c r="L134" s="81" t="s">
        <v>473</v>
      </c>
      <c r="M134" s="81" t="s">
        <v>474</v>
      </c>
      <c r="N134" s="81" t="s">
        <v>475</v>
      </c>
      <c r="O134" s="81" t="s">
        <v>476</v>
      </c>
      <c r="P134" s="81" t="s">
        <v>477</v>
      </c>
      <c r="Q134" s="81" t="s">
        <v>478</v>
      </c>
      <c r="R134" s="81" t="s">
        <v>479</v>
      </c>
      <c r="S134" s="81" t="s">
        <v>480</v>
      </c>
    </row>
    <row r="135" spans="1:19">
      <c r="A135" s="81" t="s">
        <v>449</v>
      </c>
      <c r="B135" s="82">
        <v>17306800000</v>
      </c>
      <c r="C135" s="81">
        <v>13428.43</v>
      </c>
      <c r="D135" s="81" t="s">
        <v>510</v>
      </c>
      <c r="E135" s="81">
        <v>4950.0479999999998</v>
      </c>
      <c r="F135" s="81">
        <v>3712.5360000000001</v>
      </c>
      <c r="G135" s="81">
        <v>3156.6840000000002</v>
      </c>
      <c r="H135" s="81">
        <v>0</v>
      </c>
      <c r="I135" s="81">
        <v>1609.162</v>
      </c>
      <c r="J135" s="81">
        <v>0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1">
        <v>0</v>
      </c>
      <c r="S135" s="81">
        <v>0</v>
      </c>
    </row>
    <row r="136" spans="1:19">
      <c r="A136" s="81" t="s">
        <v>450</v>
      </c>
      <c r="B136" s="82">
        <v>15606200000</v>
      </c>
      <c r="C136" s="81">
        <v>14168.094999999999</v>
      </c>
      <c r="D136" s="81" t="s">
        <v>511</v>
      </c>
      <c r="E136" s="81">
        <v>4950.0479999999998</v>
      </c>
      <c r="F136" s="81">
        <v>3712.5360000000001</v>
      </c>
      <c r="G136" s="81">
        <v>3156.6840000000002</v>
      </c>
      <c r="H136" s="81">
        <v>0</v>
      </c>
      <c r="I136" s="81">
        <v>2348.8270000000002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81">
        <v>0</v>
      </c>
      <c r="S136" s="81">
        <v>0</v>
      </c>
    </row>
    <row r="137" spans="1:19">
      <c r="A137" s="81" t="s">
        <v>451</v>
      </c>
      <c r="B137" s="82">
        <v>19508300000</v>
      </c>
      <c r="C137" s="81">
        <v>16616.86</v>
      </c>
      <c r="D137" s="81" t="s">
        <v>512</v>
      </c>
      <c r="E137" s="81">
        <v>4950.0479999999998</v>
      </c>
      <c r="F137" s="81">
        <v>3712.5360000000001</v>
      </c>
      <c r="G137" s="81">
        <v>3156.6840000000002</v>
      </c>
      <c r="H137" s="81">
        <v>0</v>
      </c>
      <c r="I137" s="81">
        <v>4797.5919999999996</v>
      </c>
      <c r="J137" s="81">
        <v>0</v>
      </c>
      <c r="K137" s="81">
        <v>0</v>
      </c>
      <c r="L137" s="81">
        <v>0</v>
      </c>
      <c r="M137" s="81">
        <v>0</v>
      </c>
      <c r="N137" s="81">
        <v>0</v>
      </c>
      <c r="O137" s="81">
        <v>0</v>
      </c>
      <c r="P137" s="81">
        <v>0</v>
      </c>
      <c r="Q137" s="81">
        <v>0</v>
      </c>
      <c r="R137" s="81">
        <v>0</v>
      </c>
      <c r="S137" s="81">
        <v>0</v>
      </c>
    </row>
    <row r="138" spans="1:19">
      <c r="A138" s="81" t="s">
        <v>452</v>
      </c>
      <c r="B138" s="82">
        <v>19273200000</v>
      </c>
      <c r="C138" s="81">
        <v>16843.492999999999</v>
      </c>
      <c r="D138" s="81" t="s">
        <v>513</v>
      </c>
      <c r="E138" s="81">
        <v>4950.0479999999998</v>
      </c>
      <c r="F138" s="81">
        <v>3712.5360000000001</v>
      </c>
      <c r="G138" s="81">
        <v>3156.6840000000002</v>
      </c>
      <c r="H138" s="81">
        <v>0</v>
      </c>
      <c r="I138" s="81">
        <v>5024.2250000000004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1">
        <v>0</v>
      </c>
      <c r="S138" s="81">
        <v>0</v>
      </c>
    </row>
    <row r="139" spans="1:19">
      <c r="A139" s="81" t="s">
        <v>288</v>
      </c>
      <c r="B139" s="82">
        <v>22492800000</v>
      </c>
      <c r="C139" s="81">
        <v>20255.32</v>
      </c>
      <c r="D139" s="81" t="s">
        <v>514</v>
      </c>
      <c r="E139" s="81">
        <v>4950.0479999999998</v>
      </c>
      <c r="F139" s="81">
        <v>3712.5360000000001</v>
      </c>
      <c r="G139" s="81">
        <v>3156.6840000000002</v>
      </c>
      <c r="H139" s="81">
        <v>0</v>
      </c>
      <c r="I139" s="81">
        <v>8436.0529999999999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1">
        <v>0</v>
      </c>
      <c r="S139" s="81">
        <v>0</v>
      </c>
    </row>
    <row r="140" spans="1:19">
      <c r="A140" s="81" t="s">
        <v>453</v>
      </c>
      <c r="B140" s="82">
        <v>26707000000</v>
      </c>
      <c r="C140" s="81">
        <v>23882.183000000001</v>
      </c>
      <c r="D140" s="81" t="s">
        <v>515</v>
      </c>
      <c r="E140" s="81">
        <v>4950.0479999999998</v>
      </c>
      <c r="F140" s="81">
        <v>3712.5360000000001</v>
      </c>
      <c r="G140" s="81">
        <v>3156.6840000000002</v>
      </c>
      <c r="H140" s="81">
        <v>0</v>
      </c>
      <c r="I140" s="81">
        <v>12062.915000000001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v>0</v>
      </c>
    </row>
    <row r="141" spans="1:19">
      <c r="A141" s="81" t="s">
        <v>454</v>
      </c>
      <c r="B141" s="82">
        <v>27057700000</v>
      </c>
      <c r="C141" s="81">
        <v>23475.291000000001</v>
      </c>
      <c r="D141" s="81" t="s">
        <v>516</v>
      </c>
      <c r="E141" s="81">
        <v>4950.0479999999998</v>
      </c>
      <c r="F141" s="81">
        <v>3712.5360000000001</v>
      </c>
      <c r="G141" s="81">
        <v>3156.6840000000002</v>
      </c>
      <c r="H141" s="81">
        <v>0</v>
      </c>
      <c r="I141" s="81">
        <v>11656.022999999999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1">
        <v>0</v>
      </c>
      <c r="S141" s="81">
        <v>0</v>
      </c>
    </row>
    <row r="142" spans="1:19">
      <c r="A142" s="81" t="s">
        <v>455</v>
      </c>
      <c r="B142" s="82">
        <v>28043500000</v>
      </c>
      <c r="C142" s="81">
        <v>22979.794000000002</v>
      </c>
      <c r="D142" s="81" t="s">
        <v>517</v>
      </c>
      <c r="E142" s="81">
        <v>4950.0479999999998</v>
      </c>
      <c r="F142" s="81">
        <v>3712.5360000000001</v>
      </c>
      <c r="G142" s="81">
        <v>3156.6840000000002</v>
      </c>
      <c r="H142" s="81">
        <v>0</v>
      </c>
      <c r="I142" s="81">
        <v>11160.526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</row>
    <row r="143" spans="1:19">
      <c r="A143" s="81" t="s">
        <v>456</v>
      </c>
      <c r="B143" s="82">
        <v>24138300000</v>
      </c>
      <c r="C143" s="81">
        <v>21465.983</v>
      </c>
      <c r="D143" s="81" t="s">
        <v>518</v>
      </c>
      <c r="E143" s="81">
        <v>4950.0479999999998</v>
      </c>
      <c r="F143" s="81">
        <v>3712.5360000000001</v>
      </c>
      <c r="G143" s="81">
        <v>3156.6840000000002</v>
      </c>
      <c r="H143" s="81">
        <v>0</v>
      </c>
      <c r="I143" s="81">
        <v>9646.7150000000001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1">
        <v>0</v>
      </c>
      <c r="S143" s="81">
        <v>0</v>
      </c>
    </row>
    <row r="144" spans="1:19">
      <c r="A144" s="81" t="s">
        <v>457</v>
      </c>
      <c r="B144" s="82">
        <v>20738200000</v>
      </c>
      <c r="C144" s="81">
        <v>17841.277999999998</v>
      </c>
      <c r="D144" s="81" t="s">
        <v>519</v>
      </c>
      <c r="E144" s="81">
        <v>4950.0479999999998</v>
      </c>
      <c r="F144" s="81">
        <v>3712.5360000000001</v>
      </c>
      <c r="G144" s="81">
        <v>3156.6840000000002</v>
      </c>
      <c r="H144" s="81">
        <v>0</v>
      </c>
      <c r="I144" s="81">
        <v>6022.01</v>
      </c>
      <c r="J144" s="81">
        <v>0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1">
        <v>0</v>
      </c>
      <c r="S144" s="81">
        <v>0</v>
      </c>
    </row>
    <row r="145" spans="1:19">
      <c r="A145" s="81" t="s">
        <v>458</v>
      </c>
      <c r="B145" s="82">
        <v>17881700000</v>
      </c>
      <c r="C145" s="81">
        <v>15606.883</v>
      </c>
      <c r="D145" s="81" t="s">
        <v>520</v>
      </c>
      <c r="E145" s="81">
        <v>4950.0479999999998</v>
      </c>
      <c r="F145" s="81">
        <v>3712.5360000000001</v>
      </c>
      <c r="G145" s="81">
        <v>3156.6840000000002</v>
      </c>
      <c r="H145" s="81">
        <v>0</v>
      </c>
      <c r="I145" s="81">
        <v>3787.6149999999998</v>
      </c>
      <c r="J145" s="81">
        <v>0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</row>
    <row r="146" spans="1:19">
      <c r="A146" s="81" t="s">
        <v>459</v>
      </c>
      <c r="B146" s="82">
        <v>17281700000</v>
      </c>
      <c r="C146" s="81">
        <v>12921.913</v>
      </c>
      <c r="D146" s="81" t="s">
        <v>521</v>
      </c>
      <c r="E146" s="81">
        <v>4950.0479999999998</v>
      </c>
      <c r="F146" s="81">
        <v>3712.5360000000001</v>
      </c>
      <c r="G146" s="81">
        <v>3156.6840000000002</v>
      </c>
      <c r="H146" s="81">
        <v>0</v>
      </c>
      <c r="I146" s="81">
        <v>1102.645</v>
      </c>
      <c r="J146" s="81">
        <v>0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1">
        <v>0</v>
      </c>
      <c r="S146" s="81">
        <v>0</v>
      </c>
    </row>
    <row r="147" spans="1:19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</row>
    <row r="148" spans="1:19">
      <c r="A148" s="81" t="s">
        <v>460</v>
      </c>
      <c r="B148" s="82">
        <v>256036000000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81">
        <v>0</v>
      </c>
      <c r="S148" s="81">
        <v>0</v>
      </c>
    </row>
    <row r="149" spans="1:19">
      <c r="A149" s="81" t="s">
        <v>461</v>
      </c>
      <c r="B149" s="82">
        <v>15606200000</v>
      </c>
      <c r="C149" s="81">
        <v>12921.913</v>
      </c>
      <c r="D149" s="81"/>
      <c r="E149" s="81">
        <v>4950.0479999999998</v>
      </c>
      <c r="F149" s="81">
        <v>3712.5360000000001</v>
      </c>
      <c r="G149" s="81">
        <v>3156.6840000000002</v>
      </c>
      <c r="H149" s="81">
        <v>0</v>
      </c>
      <c r="I149" s="81">
        <v>1102.645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81">
        <v>0</v>
      </c>
      <c r="S149" s="81">
        <v>0</v>
      </c>
    </row>
    <row r="150" spans="1:19">
      <c r="A150" s="81" t="s">
        <v>462</v>
      </c>
      <c r="B150" s="82">
        <v>28043500000</v>
      </c>
      <c r="C150" s="81">
        <v>23882.183000000001</v>
      </c>
      <c r="D150" s="81"/>
      <c r="E150" s="81">
        <v>4950.0479999999998</v>
      </c>
      <c r="F150" s="81">
        <v>3712.5360000000001</v>
      </c>
      <c r="G150" s="81">
        <v>3156.6840000000002</v>
      </c>
      <c r="H150" s="81">
        <v>0</v>
      </c>
      <c r="I150" s="81">
        <v>12062.915000000001</v>
      </c>
      <c r="J150" s="81">
        <v>0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1">
        <v>0</v>
      </c>
      <c r="S150" s="81">
        <v>0</v>
      </c>
    </row>
    <row r="152" spans="1:19">
      <c r="A152" s="77"/>
      <c r="B152" s="81" t="s">
        <v>493</v>
      </c>
      <c r="C152" s="81" t="s">
        <v>494</v>
      </c>
      <c r="D152" s="81" t="s">
        <v>495</v>
      </c>
      <c r="E152" s="81" t="s">
        <v>251</v>
      </c>
    </row>
    <row r="153" spans="1:19">
      <c r="A153" s="81" t="s">
        <v>496</v>
      </c>
      <c r="B153" s="81">
        <v>8980.33</v>
      </c>
      <c r="C153" s="81">
        <v>226.33</v>
      </c>
      <c r="D153" s="81">
        <v>0</v>
      </c>
      <c r="E153" s="81">
        <v>9206.66</v>
      </c>
    </row>
    <row r="154" spans="1:19">
      <c r="A154" s="81" t="s">
        <v>497</v>
      </c>
      <c r="B154" s="81">
        <v>17.57</v>
      </c>
      <c r="C154" s="81">
        <v>0.44</v>
      </c>
      <c r="D154" s="81">
        <v>0</v>
      </c>
      <c r="E154" s="81">
        <v>18.010000000000002</v>
      </c>
    </row>
    <row r="155" spans="1:19">
      <c r="A155" s="81" t="s">
        <v>498</v>
      </c>
      <c r="B155" s="81">
        <v>17.57</v>
      </c>
      <c r="C155" s="81">
        <v>0.44</v>
      </c>
      <c r="D155" s="81">
        <v>0</v>
      </c>
      <c r="E155" s="81">
        <v>18.010000000000002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55"/>
  <sheetViews>
    <sheetView workbookViewId="0"/>
  </sheetViews>
  <sheetFormatPr defaultRowHeight="10.5"/>
  <cols>
    <col min="1" max="1" width="43.16406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352</v>
      </c>
      <c r="C1" s="81" t="s">
        <v>353</v>
      </c>
      <c r="D1" s="81" t="s">
        <v>354</v>
      </c>
    </row>
    <row r="2" spans="1:7">
      <c r="A2" s="81" t="s">
        <v>298</v>
      </c>
      <c r="B2" s="81">
        <v>265.56</v>
      </c>
      <c r="C2" s="81">
        <v>519.53</v>
      </c>
      <c r="D2" s="81">
        <v>519.53</v>
      </c>
    </row>
    <row r="3" spans="1:7">
      <c r="A3" s="81" t="s">
        <v>299</v>
      </c>
      <c r="B3" s="81">
        <v>265.56</v>
      </c>
      <c r="C3" s="81">
        <v>519.53</v>
      </c>
      <c r="D3" s="81">
        <v>519.53</v>
      </c>
    </row>
    <row r="4" spans="1:7">
      <c r="A4" s="81" t="s">
        <v>300</v>
      </c>
      <c r="B4" s="81">
        <v>776.28</v>
      </c>
      <c r="C4" s="81">
        <v>1518.66</v>
      </c>
      <c r="D4" s="81">
        <v>1518.66</v>
      </c>
    </row>
    <row r="5" spans="1:7">
      <c r="A5" s="81" t="s">
        <v>301</v>
      </c>
      <c r="B5" s="81">
        <v>776.28</v>
      </c>
      <c r="C5" s="81">
        <v>1518.66</v>
      </c>
      <c r="D5" s="81">
        <v>1518.66</v>
      </c>
    </row>
    <row r="7" spans="1:7">
      <c r="A7" s="77"/>
      <c r="B7" s="81" t="s">
        <v>355</v>
      </c>
    </row>
    <row r="8" spans="1:7">
      <c r="A8" s="81" t="s">
        <v>302</v>
      </c>
      <c r="B8" s="81">
        <v>511.16</v>
      </c>
    </row>
    <row r="9" spans="1:7">
      <c r="A9" s="81" t="s">
        <v>303</v>
      </c>
      <c r="B9" s="81">
        <v>511.16</v>
      </c>
    </row>
    <row r="10" spans="1:7">
      <c r="A10" s="81" t="s">
        <v>356</v>
      </c>
      <c r="B10" s="81">
        <v>0</v>
      </c>
    </row>
    <row r="12" spans="1:7">
      <c r="A12" s="77"/>
      <c r="B12" s="81" t="s">
        <v>373</v>
      </c>
      <c r="C12" s="81" t="s">
        <v>374</v>
      </c>
      <c r="D12" s="81" t="s">
        <v>375</v>
      </c>
      <c r="E12" s="81" t="s">
        <v>376</v>
      </c>
      <c r="F12" s="81" t="s">
        <v>377</v>
      </c>
      <c r="G12" s="81" t="s">
        <v>378</v>
      </c>
    </row>
    <row r="13" spans="1:7">
      <c r="A13" s="81" t="s">
        <v>73</v>
      </c>
      <c r="B13" s="81">
        <v>0</v>
      </c>
      <c r="C13" s="81">
        <v>40.049999999999997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26.95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56.69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23.81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65.790000000000006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40.79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11.48</v>
      </c>
      <c r="D24" s="81">
        <v>0</v>
      </c>
      <c r="E24" s="81">
        <v>0</v>
      </c>
      <c r="F24" s="81">
        <v>0</v>
      </c>
      <c r="G24" s="81">
        <v>17.649999999999999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214.03</v>
      </c>
      <c r="C28" s="81">
        <v>51.53</v>
      </c>
      <c r="D28" s="81">
        <v>0</v>
      </c>
      <c r="E28" s="81">
        <v>0</v>
      </c>
      <c r="F28" s="81">
        <v>0</v>
      </c>
      <c r="G28" s="81">
        <v>17.649999999999999</v>
      </c>
    </row>
    <row r="30" spans="1:10">
      <c r="A30" s="77"/>
      <c r="B30" s="81" t="s">
        <v>355</v>
      </c>
      <c r="C30" s="81" t="s">
        <v>2</v>
      </c>
      <c r="D30" s="81" t="s">
        <v>379</v>
      </c>
      <c r="E30" s="81" t="s">
        <v>380</v>
      </c>
      <c r="F30" s="81" t="s">
        <v>381</v>
      </c>
      <c r="G30" s="81" t="s">
        <v>382</v>
      </c>
      <c r="H30" s="81" t="s">
        <v>383</v>
      </c>
      <c r="I30" s="81" t="s">
        <v>384</v>
      </c>
      <c r="J30" s="81" t="s">
        <v>385</v>
      </c>
    </row>
    <row r="31" spans="1:10">
      <c r="A31" s="81" t="s">
        <v>386</v>
      </c>
      <c r="B31" s="81">
        <v>149.66</v>
      </c>
      <c r="C31" s="81" t="s">
        <v>3</v>
      </c>
      <c r="D31" s="81">
        <v>456.46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8.07</v>
      </c>
    </row>
    <row r="32" spans="1:10">
      <c r="A32" s="81" t="s">
        <v>387</v>
      </c>
      <c r="B32" s="81">
        <v>113.45</v>
      </c>
      <c r="C32" s="81" t="s">
        <v>3</v>
      </c>
      <c r="D32" s="81">
        <v>346.02</v>
      </c>
      <c r="E32" s="81">
        <v>1</v>
      </c>
      <c r="F32" s="81">
        <v>84.45</v>
      </c>
      <c r="G32" s="81">
        <v>20.64</v>
      </c>
      <c r="H32" s="81">
        <v>10.76</v>
      </c>
      <c r="I32" s="81">
        <v>18.59</v>
      </c>
      <c r="J32" s="81">
        <v>8.07</v>
      </c>
    </row>
    <row r="33" spans="1:10">
      <c r="A33" s="81" t="s">
        <v>388</v>
      </c>
      <c r="B33" s="81">
        <v>67.3</v>
      </c>
      <c r="C33" s="81" t="s">
        <v>3</v>
      </c>
      <c r="D33" s="81">
        <v>205.26</v>
      </c>
      <c r="E33" s="81">
        <v>1</v>
      </c>
      <c r="F33" s="81">
        <v>56.3</v>
      </c>
      <c r="G33" s="81">
        <v>11.16</v>
      </c>
      <c r="H33" s="81">
        <v>10.76</v>
      </c>
      <c r="I33" s="81">
        <v>18.59</v>
      </c>
      <c r="J33" s="81">
        <v>8.07</v>
      </c>
    </row>
    <row r="34" spans="1:10">
      <c r="A34" s="81" t="s">
        <v>389</v>
      </c>
      <c r="B34" s="81">
        <v>113.45</v>
      </c>
      <c r="C34" s="81" t="s">
        <v>3</v>
      </c>
      <c r="D34" s="81">
        <v>346.02</v>
      </c>
      <c r="E34" s="81">
        <v>1</v>
      </c>
      <c r="F34" s="81">
        <v>84.45</v>
      </c>
      <c r="G34" s="81">
        <v>16.73</v>
      </c>
      <c r="H34" s="81">
        <v>10.76</v>
      </c>
      <c r="I34" s="81">
        <v>18.59</v>
      </c>
      <c r="J34" s="81">
        <v>8.07</v>
      </c>
    </row>
    <row r="35" spans="1:10">
      <c r="A35" s="81" t="s">
        <v>390</v>
      </c>
      <c r="B35" s="81">
        <v>67.3</v>
      </c>
      <c r="C35" s="81" t="s">
        <v>3</v>
      </c>
      <c r="D35" s="81">
        <v>205.26</v>
      </c>
      <c r="E35" s="81">
        <v>1</v>
      </c>
      <c r="F35" s="81">
        <v>56.3</v>
      </c>
      <c r="G35" s="81">
        <v>11.16</v>
      </c>
      <c r="H35" s="81">
        <v>10.76</v>
      </c>
      <c r="I35" s="81">
        <v>18.59</v>
      </c>
      <c r="J35" s="81">
        <v>8.07</v>
      </c>
    </row>
    <row r="36" spans="1:10">
      <c r="A36" s="81" t="s">
        <v>391</v>
      </c>
      <c r="B36" s="81">
        <v>567.98</v>
      </c>
      <c r="C36" s="81" t="s">
        <v>67</v>
      </c>
      <c r="D36" s="81">
        <v>720.19</v>
      </c>
      <c r="E36" s="81">
        <v>1</v>
      </c>
      <c r="F36" s="81">
        <v>0</v>
      </c>
      <c r="G36" s="81">
        <v>0</v>
      </c>
      <c r="H36" s="81">
        <v>0</v>
      </c>
      <c r="I36" s="81"/>
      <c r="J36" s="81">
        <v>0</v>
      </c>
    </row>
    <row r="37" spans="1:10">
      <c r="A37" s="81" t="s">
        <v>251</v>
      </c>
      <c r="B37" s="81">
        <v>1079.1300000000001</v>
      </c>
      <c r="C37" s="81"/>
      <c r="D37" s="81">
        <v>2279.2199999999998</v>
      </c>
      <c r="E37" s="81"/>
      <c r="F37" s="81">
        <v>281.51</v>
      </c>
      <c r="G37" s="81">
        <v>59.68</v>
      </c>
      <c r="H37" s="81">
        <v>5.0967000000000002</v>
      </c>
      <c r="I37" s="81">
        <v>39.24</v>
      </c>
      <c r="J37" s="81">
        <v>3.8224999999999998</v>
      </c>
    </row>
    <row r="38" spans="1:10">
      <c r="A38" s="81" t="s">
        <v>392</v>
      </c>
      <c r="B38" s="81">
        <v>511.16</v>
      </c>
      <c r="C38" s="81"/>
      <c r="D38" s="81">
        <v>1559.03</v>
      </c>
      <c r="E38" s="81"/>
      <c r="F38" s="81">
        <v>281.51</v>
      </c>
      <c r="G38" s="81">
        <v>59.68</v>
      </c>
      <c r="H38" s="81">
        <v>10.76</v>
      </c>
      <c r="I38" s="81">
        <v>18.59</v>
      </c>
      <c r="J38" s="81">
        <v>8.07</v>
      </c>
    </row>
    <row r="39" spans="1:10">
      <c r="A39" s="81" t="s">
        <v>393</v>
      </c>
      <c r="B39" s="81">
        <v>567.98</v>
      </c>
      <c r="C39" s="81"/>
      <c r="D39" s="81">
        <v>720.19</v>
      </c>
      <c r="E39" s="81"/>
      <c r="F39" s="81">
        <v>0</v>
      </c>
      <c r="G39" s="81">
        <v>0</v>
      </c>
      <c r="H39" s="81">
        <v>0</v>
      </c>
      <c r="I39" s="81"/>
      <c r="J39" s="81">
        <v>0</v>
      </c>
    </row>
    <row r="41" spans="1:10">
      <c r="A41" s="77"/>
      <c r="B41" s="81" t="s">
        <v>52</v>
      </c>
      <c r="C41" s="81" t="s">
        <v>304</v>
      </c>
      <c r="D41" s="81" t="s">
        <v>357</v>
      </c>
      <c r="E41" s="81" t="s">
        <v>358</v>
      </c>
      <c r="F41" s="81" t="s">
        <v>359</v>
      </c>
      <c r="G41" s="81" t="s">
        <v>360</v>
      </c>
      <c r="H41" s="81" t="s">
        <v>361</v>
      </c>
      <c r="I41" s="81" t="s">
        <v>305</v>
      </c>
    </row>
    <row r="42" spans="1:10">
      <c r="A42" s="81" t="s">
        <v>306</v>
      </c>
      <c r="B42" s="81" t="s">
        <v>307</v>
      </c>
      <c r="C42" s="81">
        <v>0.3</v>
      </c>
      <c r="D42" s="81">
        <v>1.8620000000000001</v>
      </c>
      <c r="E42" s="81">
        <v>3.4</v>
      </c>
      <c r="F42" s="81">
        <v>149.66</v>
      </c>
      <c r="G42" s="81">
        <v>270</v>
      </c>
      <c r="H42" s="81">
        <v>180</v>
      </c>
      <c r="I42" s="81"/>
    </row>
    <row r="43" spans="1:10">
      <c r="A43" s="81" t="s">
        <v>308</v>
      </c>
      <c r="B43" s="81" t="s">
        <v>309</v>
      </c>
      <c r="C43" s="81">
        <v>0.08</v>
      </c>
      <c r="D43" s="81">
        <v>0.85599999999999998</v>
      </c>
      <c r="E43" s="81">
        <v>0.98</v>
      </c>
      <c r="F43" s="81">
        <v>84.45</v>
      </c>
      <c r="G43" s="81">
        <v>180</v>
      </c>
      <c r="H43" s="81">
        <v>90</v>
      </c>
      <c r="I43" s="81" t="s">
        <v>310</v>
      </c>
    </row>
    <row r="44" spans="1:10">
      <c r="A44" s="81" t="s">
        <v>311</v>
      </c>
      <c r="B44" s="81" t="s">
        <v>307</v>
      </c>
      <c r="C44" s="81">
        <v>0.3</v>
      </c>
      <c r="D44" s="81">
        <v>1.8620000000000001</v>
      </c>
      <c r="E44" s="81">
        <v>3.4</v>
      </c>
      <c r="F44" s="81">
        <v>113.45</v>
      </c>
      <c r="G44" s="81">
        <v>135</v>
      </c>
      <c r="H44" s="81">
        <v>180</v>
      </c>
      <c r="I44" s="81"/>
    </row>
    <row r="45" spans="1:10">
      <c r="A45" s="81" t="s">
        <v>312</v>
      </c>
      <c r="B45" s="81" t="s">
        <v>309</v>
      </c>
      <c r="C45" s="81">
        <v>0.08</v>
      </c>
      <c r="D45" s="81">
        <v>0.85599999999999998</v>
      </c>
      <c r="E45" s="81">
        <v>0.98</v>
      </c>
      <c r="F45" s="81">
        <v>56.3</v>
      </c>
      <c r="G45" s="81">
        <v>90</v>
      </c>
      <c r="H45" s="81">
        <v>90</v>
      </c>
      <c r="I45" s="81" t="s">
        <v>313</v>
      </c>
    </row>
    <row r="46" spans="1:10">
      <c r="A46" s="81" t="s">
        <v>314</v>
      </c>
      <c r="B46" s="81" t="s">
        <v>307</v>
      </c>
      <c r="C46" s="81">
        <v>0.3</v>
      </c>
      <c r="D46" s="81">
        <v>1.8620000000000001</v>
      </c>
      <c r="E46" s="81">
        <v>3.4</v>
      </c>
      <c r="F46" s="81">
        <v>67.3</v>
      </c>
      <c r="G46" s="81">
        <v>270</v>
      </c>
      <c r="H46" s="81">
        <v>180</v>
      </c>
      <c r="I46" s="81"/>
    </row>
    <row r="47" spans="1:10">
      <c r="A47" s="81" t="s">
        <v>315</v>
      </c>
      <c r="B47" s="81" t="s">
        <v>309</v>
      </c>
      <c r="C47" s="81">
        <v>0.08</v>
      </c>
      <c r="D47" s="81">
        <v>0.85599999999999998</v>
      </c>
      <c r="E47" s="81">
        <v>0.98</v>
      </c>
      <c r="F47" s="81">
        <v>84.45</v>
      </c>
      <c r="G47" s="81">
        <v>0</v>
      </c>
      <c r="H47" s="81">
        <v>90</v>
      </c>
      <c r="I47" s="81" t="s">
        <v>316</v>
      </c>
    </row>
    <row r="48" spans="1:10">
      <c r="A48" s="81" t="s">
        <v>317</v>
      </c>
      <c r="B48" s="81" t="s">
        <v>307</v>
      </c>
      <c r="C48" s="81">
        <v>0.3</v>
      </c>
      <c r="D48" s="81">
        <v>1.8620000000000001</v>
      </c>
      <c r="E48" s="81">
        <v>3.4</v>
      </c>
      <c r="F48" s="81">
        <v>113.45</v>
      </c>
      <c r="G48" s="81">
        <v>180</v>
      </c>
      <c r="H48" s="81">
        <v>180</v>
      </c>
      <c r="I48" s="81"/>
    </row>
    <row r="49" spans="1:11">
      <c r="A49" s="81" t="s">
        <v>318</v>
      </c>
      <c r="B49" s="81" t="s">
        <v>309</v>
      </c>
      <c r="C49" s="81">
        <v>0.08</v>
      </c>
      <c r="D49" s="81">
        <v>0.85599999999999998</v>
      </c>
      <c r="E49" s="81">
        <v>0.98</v>
      </c>
      <c r="F49" s="81">
        <v>56.3</v>
      </c>
      <c r="G49" s="81">
        <v>270</v>
      </c>
      <c r="H49" s="81">
        <v>90</v>
      </c>
      <c r="I49" s="81" t="s">
        <v>319</v>
      </c>
    </row>
    <row r="50" spans="1:11">
      <c r="A50" s="81" t="s">
        <v>320</v>
      </c>
      <c r="B50" s="81" t="s">
        <v>307</v>
      </c>
      <c r="C50" s="81">
        <v>0.3</v>
      </c>
      <c r="D50" s="81">
        <v>1.8620000000000001</v>
      </c>
      <c r="E50" s="81">
        <v>3.4</v>
      </c>
      <c r="F50" s="81">
        <v>67.3</v>
      </c>
      <c r="G50" s="81">
        <v>90</v>
      </c>
      <c r="H50" s="81">
        <v>180</v>
      </c>
      <c r="I50" s="81"/>
    </row>
    <row r="51" spans="1:11">
      <c r="A51" s="81" t="s">
        <v>321</v>
      </c>
      <c r="B51" s="81" t="s">
        <v>322</v>
      </c>
      <c r="C51" s="81">
        <v>0.3</v>
      </c>
      <c r="D51" s="81">
        <v>0.60799999999999998</v>
      </c>
      <c r="E51" s="81">
        <v>0.71</v>
      </c>
      <c r="F51" s="81">
        <v>11.44</v>
      </c>
      <c r="G51" s="81">
        <v>270</v>
      </c>
      <c r="H51" s="81">
        <v>180</v>
      </c>
      <c r="I51" s="81"/>
    </row>
    <row r="52" spans="1:11">
      <c r="A52" s="81" t="s">
        <v>323</v>
      </c>
      <c r="B52" s="81" t="s">
        <v>322</v>
      </c>
      <c r="C52" s="81">
        <v>0.3</v>
      </c>
      <c r="D52" s="81">
        <v>0.60799999999999998</v>
      </c>
      <c r="E52" s="81">
        <v>0.71</v>
      </c>
      <c r="F52" s="81">
        <v>16.97</v>
      </c>
      <c r="G52" s="81">
        <v>225</v>
      </c>
      <c r="H52" s="81">
        <v>180</v>
      </c>
      <c r="I52" s="81"/>
    </row>
    <row r="53" spans="1:11">
      <c r="A53" s="81" t="s">
        <v>324</v>
      </c>
      <c r="B53" s="81" t="s">
        <v>322</v>
      </c>
      <c r="C53" s="81">
        <v>0.3</v>
      </c>
      <c r="D53" s="81">
        <v>0.60799999999999998</v>
      </c>
      <c r="E53" s="81">
        <v>0.71</v>
      </c>
      <c r="F53" s="81">
        <v>11.44</v>
      </c>
      <c r="G53" s="81">
        <v>45</v>
      </c>
      <c r="H53" s="81">
        <v>180</v>
      </c>
      <c r="I53" s="81"/>
    </row>
    <row r="54" spans="1:11">
      <c r="A54" s="81" t="s">
        <v>325</v>
      </c>
      <c r="B54" s="81" t="s">
        <v>322</v>
      </c>
      <c r="C54" s="81">
        <v>0.3</v>
      </c>
      <c r="D54" s="81">
        <v>0.60799999999999998</v>
      </c>
      <c r="E54" s="81">
        <v>0.71</v>
      </c>
      <c r="F54" s="81">
        <v>16.97</v>
      </c>
      <c r="G54" s="81">
        <v>315</v>
      </c>
      <c r="H54" s="81">
        <v>180</v>
      </c>
      <c r="I54" s="81"/>
    </row>
    <row r="55" spans="1:11">
      <c r="A55" s="81" t="s">
        <v>326</v>
      </c>
      <c r="B55" s="81" t="s">
        <v>327</v>
      </c>
      <c r="C55" s="81">
        <v>0.22</v>
      </c>
      <c r="D55" s="81">
        <v>0.19400000000000001</v>
      </c>
      <c r="E55" s="81">
        <v>0.2</v>
      </c>
      <c r="F55" s="81">
        <v>197.51</v>
      </c>
      <c r="G55" s="81">
        <v>0</v>
      </c>
      <c r="H55" s="81">
        <v>18.45</v>
      </c>
      <c r="I55" s="81"/>
    </row>
    <row r="56" spans="1:11">
      <c r="A56" s="81" t="s">
        <v>328</v>
      </c>
      <c r="B56" s="81" t="s">
        <v>327</v>
      </c>
      <c r="C56" s="81">
        <v>0.22</v>
      </c>
      <c r="D56" s="81">
        <v>0.19400000000000001</v>
      </c>
      <c r="E56" s="81">
        <v>0.2</v>
      </c>
      <c r="F56" s="81">
        <v>101.87</v>
      </c>
      <c r="G56" s="81">
        <v>270</v>
      </c>
      <c r="H56" s="81">
        <v>18.45</v>
      </c>
      <c r="I56" s="81"/>
    </row>
    <row r="57" spans="1:11">
      <c r="A57" s="81" t="s">
        <v>329</v>
      </c>
      <c r="B57" s="81" t="s">
        <v>327</v>
      </c>
      <c r="C57" s="81">
        <v>0.22</v>
      </c>
      <c r="D57" s="81">
        <v>0.19400000000000001</v>
      </c>
      <c r="E57" s="81">
        <v>0.2</v>
      </c>
      <c r="F57" s="81">
        <v>101.87</v>
      </c>
      <c r="G57" s="81">
        <v>90</v>
      </c>
      <c r="H57" s="81">
        <v>18.45</v>
      </c>
      <c r="I57" s="81"/>
    </row>
    <row r="58" spans="1:11">
      <c r="A58" s="81" t="s">
        <v>330</v>
      </c>
      <c r="B58" s="81" t="s">
        <v>327</v>
      </c>
      <c r="C58" s="81">
        <v>0.22</v>
      </c>
      <c r="D58" s="81">
        <v>0.19400000000000001</v>
      </c>
      <c r="E58" s="81">
        <v>0.2</v>
      </c>
      <c r="F58" s="81">
        <v>197.51</v>
      </c>
      <c r="G58" s="81">
        <v>180</v>
      </c>
      <c r="H58" s="81">
        <v>18.45</v>
      </c>
      <c r="I58" s="81"/>
    </row>
    <row r="60" spans="1:11">
      <c r="A60" s="77"/>
      <c r="B60" s="81" t="s">
        <v>52</v>
      </c>
      <c r="C60" s="81" t="s">
        <v>394</v>
      </c>
      <c r="D60" s="81" t="s">
        <v>395</v>
      </c>
      <c r="E60" s="81" t="s">
        <v>396</v>
      </c>
      <c r="F60" s="81" t="s">
        <v>46</v>
      </c>
      <c r="G60" s="81" t="s">
        <v>397</v>
      </c>
      <c r="H60" s="81" t="s">
        <v>398</v>
      </c>
      <c r="I60" s="81" t="s">
        <v>399</v>
      </c>
      <c r="J60" s="81" t="s">
        <v>360</v>
      </c>
      <c r="K60" s="81" t="s">
        <v>305</v>
      </c>
    </row>
    <row r="61" spans="1:11">
      <c r="A61" s="81" t="s">
        <v>400</v>
      </c>
      <c r="B61" s="81" t="s">
        <v>401</v>
      </c>
      <c r="C61" s="81">
        <v>2.79</v>
      </c>
      <c r="D61" s="81">
        <v>2.79</v>
      </c>
      <c r="E61" s="81">
        <v>3.18</v>
      </c>
      <c r="F61" s="81">
        <v>0.40200000000000002</v>
      </c>
      <c r="G61" s="81">
        <v>0.495</v>
      </c>
      <c r="H61" s="81" t="s">
        <v>67</v>
      </c>
      <c r="I61" s="81" t="s">
        <v>308</v>
      </c>
      <c r="J61" s="81">
        <v>180</v>
      </c>
      <c r="K61" s="81" t="s">
        <v>310</v>
      </c>
    </row>
    <row r="62" spans="1:11">
      <c r="A62" s="81" t="s">
        <v>402</v>
      </c>
      <c r="B62" s="81" t="s">
        <v>401</v>
      </c>
      <c r="C62" s="81">
        <v>2.79</v>
      </c>
      <c r="D62" s="81">
        <v>2.79</v>
      </c>
      <c r="E62" s="81">
        <v>3.18</v>
      </c>
      <c r="F62" s="81">
        <v>0.40200000000000002</v>
      </c>
      <c r="G62" s="81">
        <v>0.495</v>
      </c>
      <c r="H62" s="81" t="s">
        <v>67</v>
      </c>
      <c r="I62" s="81" t="s">
        <v>308</v>
      </c>
      <c r="J62" s="81">
        <v>180</v>
      </c>
      <c r="K62" s="81" t="s">
        <v>310</v>
      </c>
    </row>
    <row r="63" spans="1:11">
      <c r="A63" s="81" t="s">
        <v>403</v>
      </c>
      <c r="B63" s="81" t="s">
        <v>401</v>
      </c>
      <c r="C63" s="81">
        <v>2.79</v>
      </c>
      <c r="D63" s="81">
        <v>2.79</v>
      </c>
      <c r="E63" s="81">
        <v>3.18</v>
      </c>
      <c r="F63" s="81">
        <v>0.40200000000000002</v>
      </c>
      <c r="G63" s="81">
        <v>0.495</v>
      </c>
      <c r="H63" s="81" t="s">
        <v>67</v>
      </c>
      <c r="I63" s="81" t="s">
        <v>308</v>
      </c>
      <c r="J63" s="81">
        <v>180</v>
      </c>
      <c r="K63" s="81" t="s">
        <v>310</v>
      </c>
    </row>
    <row r="64" spans="1:11">
      <c r="A64" s="81" t="s">
        <v>404</v>
      </c>
      <c r="B64" s="81" t="s">
        <v>401</v>
      </c>
      <c r="C64" s="81">
        <v>2.79</v>
      </c>
      <c r="D64" s="81">
        <v>2.79</v>
      </c>
      <c r="E64" s="81">
        <v>3.18</v>
      </c>
      <c r="F64" s="81">
        <v>0.40200000000000002</v>
      </c>
      <c r="G64" s="81">
        <v>0.495</v>
      </c>
      <c r="H64" s="81" t="s">
        <v>67</v>
      </c>
      <c r="I64" s="81" t="s">
        <v>308</v>
      </c>
      <c r="J64" s="81">
        <v>180</v>
      </c>
      <c r="K64" s="81" t="s">
        <v>310</v>
      </c>
    </row>
    <row r="65" spans="1:11">
      <c r="A65" s="81" t="s">
        <v>405</v>
      </c>
      <c r="B65" s="81" t="s">
        <v>401</v>
      </c>
      <c r="C65" s="81">
        <v>2.79</v>
      </c>
      <c r="D65" s="81">
        <v>2.79</v>
      </c>
      <c r="E65" s="81">
        <v>3.18</v>
      </c>
      <c r="F65" s="81">
        <v>0.40200000000000002</v>
      </c>
      <c r="G65" s="81">
        <v>0.495</v>
      </c>
      <c r="H65" s="81" t="s">
        <v>67</v>
      </c>
      <c r="I65" s="81" t="s">
        <v>308</v>
      </c>
      <c r="J65" s="81">
        <v>180</v>
      </c>
      <c r="K65" s="81" t="s">
        <v>310</v>
      </c>
    </row>
    <row r="66" spans="1:11">
      <c r="A66" s="81" t="s">
        <v>406</v>
      </c>
      <c r="B66" s="81" t="s">
        <v>401</v>
      </c>
      <c r="C66" s="81">
        <v>2.79</v>
      </c>
      <c r="D66" s="81">
        <v>2.79</v>
      </c>
      <c r="E66" s="81">
        <v>3.18</v>
      </c>
      <c r="F66" s="81">
        <v>0.40200000000000002</v>
      </c>
      <c r="G66" s="81">
        <v>0.495</v>
      </c>
      <c r="H66" s="81" t="s">
        <v>67</v>
      </c>
      <c r="I66" s="81" t="s">
        <v>308</v>
      </c>
      <c r="J66" s="81">
        <v>180</v>
      </c>
      <c r="K66" s="81" t="s">
        <v>310</v>
      </c>
    </row>
    <row r="67" spans="1:11">
      <c r="A67" s="81" t="s">
        <v>407</v>
      </c>
      <c r="B67" s="81" t="s">
        <v>401</v>
      </c>
      <c r="C67" s="81">
        <v>3.91</v>
      </c>
      <c r="D67" s="81">
        <v>3.91</v>
      </c>
      <c r="E67" s="81">
        <v>3.18</v>
      </c>
      <c r="F67" s="81">
        <v>0.40200000000000002</v>
      </c>
      <c r="G67" s="81">
        <v>0.495</v>
      </c>
      <c r="H67" s="81" t="s">
        <v>67</v>
      </c>
      <c r="I67" s="81" t="s">
        <v>308</v>
      </c>
      <c r="J67" s="81">
        <v>180</v>
      </c>
      <c r="K67" s="81" t="s">
        <v>310</v>
      </c>
    </row>
    <row r="68" spans="1:11">
      <c r="A68" s="81" t="s">
        <v>408</v>
      </c>
      <c r="B68" s="81" t="s">
        <v>409</v>
      </c>
      <c r="C68" s="81">
        <v>2.79</v>
      </c>
      <c r="D68" s="81">
        <v>2.79</v>
      </c>
      <c r="E68" s="81">
        <v>3.18</v>
      </c>
      <c r="F68" s="81">
        <v>0.40200000000000002</v>
      </c>
      <c r="G68" s="81">
        <v>0.495</v>
      </c>
      <c r="H68" s="81" t="s">
        <v>67</v>
      </c>
      <c r="I68" s="81" t="s">
        <v>312</v>
      </c>
      <c r="J68" s="81">
        <v>90</v>
      </c>
      <c r="K68" s="81" t="s">
        <v>313</v>
      </c>
    </row>
    <row r="69" spans="1:11">
      <c r="A69" s="81" t="s">
        <v>410</v>
      </c>
      <c r="B69" s="81" t="s">
        <v>409</v>
      </c>
      <c r="C69" s="81">
        <v>2.79</v>
      </c>
      <c r="D69" s="81">
        <v>2.79</v>
      </c>
      <c r="E69" s="81">
        <v>3.18</v>
      </c>
      <c r="F69" s="81">
        <v>0.40200000000000002</v>
      </c>
      <c r="G69" s="81">
        <v>0.495</v>
      </c>
      <c r="H69" s="81" t="s">
        <v>67</v>
      </c>
      <c r="I69" s="81" t="s">
        <v>312</v>
      </c>
      <c r="J69" s="81">
        <v>90</v>
      </c>
      <c r="K69" s="81" t="s">
        <v>313</v>
      </c>
    </row>
    <row r="70" spans="1:11">
      <c r="A70" s="81" t="s">
        <v>411</v>
      </c>
      <c r="B70" s="81" t="s">
        <v>409</v>
      </c>
      <c r="C70" s="81">
        <v>2.79</v>
      </c>
      <c r="D70" s="81">
        <v>2.79</v>
      </c>
      <c r="E70" s="81">
        <v>3.18</v>
      </c>
      <c r="F70" s="81">
        <v>0.40200000000000002</v>
      </c>
      <c r="G70" s="81">
        <v>0.495</v>
      </c>
      <c r="H70" s="81" t="s">
        <v>67</v>
      </c>
      <c r="I70" s="81" t="s">
        <v>312</v>
      </c>
      <c r="J70" s="81">
        <v>90</v>
      </c>
      <c r="K70" s="81" t="s">
        <v>313</v>
      </c>
    </row>
    <row r="71" spans="1:11">
      <c r="A71" s="81" t="s">
        <v>412</v>
      </c>
      <c r="B71" s="81" t="s">
        <v>409</v>
      </c>
      <c r="C71" s="81">
        <v>2.79</v>
      </c>
      <c r="D71" s="81">
        <v>2.79</v>
      </c>
      <c r="E71" s="81">
        <v>3.18</v>
      </c>
      <c r="F71" s="81">
        <v>0.40200000000000002</v>
      </c>
      <c r="G71" s="81">
        <v>0.495</v>
      </c>
      <c r="H71" s="81" t="s">
        <v>67</v>
      </c>
      <c r="I71" s="81" t="s">
        <v>312</v>
      </c>
      <c r="J71" s="81">
        <v>90</v>
      </c>
      <c r="K71" s="81" t="s">
        <v>313</v>
      </c>
    </row>
    <row r="72" spans="1:11">
      <c r="A72" s="81" t="s">
        <v>413</v>
      </c>
      <c r="B72" s="81" t="s">
        <v>414</v>
      </c>
      <c r="C72" s="81">
        <v>2.79</v>
      </c>
      <c r="D72" s="81">
        <v>2.79</v>
      </c>
      <c r="E72" s="81">
        <v>3.18</v>
      </c>
      <c r="F72" s="81">
        <v>0.501</v>
      </c>
      <c r="G72" s="81">
        <v>0.622</v>
      </c>
      <c r="H72" s="81" t="s">
        <v>67</v>
      </c>
      <c r="I72" s="81" t="s">
        <v>315</v>
      </c>
      <c r="J72" s="81">
        <v>0</v>
      </c>
      <c r="K72" s="81" t="s">
        <v>316</v>
      </c>
    </row>
    <row r="73" spans="1:11">
      <c r="A73" s="81" t="s">
        <v>415</v>
      </c>
      <c r="B73" s="81" t="s">
        <v>414</v>
      </c>
      <c r="C73" s="81">
        <v>2.79</v>
      </c>
      <c r="D73" s="81">
        <v>2.79</v>
      </c>
      <c r="E73" s="81">
        <v>3.18</v>
      </c>
      <c r="F73" s="81">
        <v>0.501</v>
      </c>
      <c r="G73" s="81">
        <v>0.622</v>
      </c>
      <c r="H73" s="81" t="s">
        <v>67</v>
      </c>
      <c r="I73" s="81" t="s">
        <v>315</v>
      </c>
      <c r="J73" s="81">
        <v>0</v>
      </c>
      <c r="K73" s="81" t="s">
        <v>316</v>
      </c>
    </row>
    <row r="74" spans="1:11">
      <c r="A74" s="81" t="s">
        <v>416</v>
      </c>
      <c r="B74" s="81" t="s">
        <v>414</v>
      </c>
      <c r="C74" s="81">
        <v>2.79</v>
      </c>
      <c r="D74" s="81">
        <v>2.79</v>
      </c>
      <c r="E74" s="81">
        <v>3.18</v>
      </c>
      <c r="F74" s="81">
        <v>0.501</v>
      </c>
      <c r="G74" s="81">
        <v>0.622</v>
      </c>
      <c r="H74" s="81" t="s">
        <v>67</v>
      </c>
      <c r="I74" s="81" t="s">
        <v>315</v>
      </c>
      <c r="J74" s="81">
        <v>0</v>
      </c>
      <c r="K74" s="81" t="s">
        <v>316</v>
      </c>
    </row>
    <row r="75" spans="1:11">
      <c r="A75" s="81" t="s">
        <v>417</v>
      </c>
      <c r="B75" s="81" t="s">
        <v>414</v>
      </c>
      <c r="C75" s="81">
        <v>2.79</v>
      </c>
      <c r="D75" s="81">
        <v>2.79</v>
      </c>
      <c r="E75" s="81">
        <v>3.18</v>
      </c>
      <c r="F75" s="81">
        <v>0.501</v>
      </c>
      <c r="G75" s="81">
        <v>0.622</v>
      </c>
      <c r="H75" s="81" t="s">
        <v>67</v>
      </c>
      <c r="I75" s="81" t="s">
        <v>315</v>
      </c>
      <c r="J75" s="81">
        <v>0</v>
      </c>
      <c r="K75" s="81" t="s">
        <v>316</v>
      </c>
    </row>
    <row r="76" spans="1:11">
      <c r="A76" s="81" t="s">
        <v>418</v>
      </c>
      <c r="B76" s="81" t="s">
        <v>414</v>
      </c>
      <c r="C76" s="81">
        <v>2.79</v>
      </c>
      <c r="D76" s="81">
        <v>2.79</v>
      </c>
      <c r="E76" s="81">
        <v>3.18</v>
      </c>
      <c r="F76" s="81">
        <v>0.501</v>
      </c>
      <c r="G76" s="81">
        <v>0.622</v>
      </c>
      <c r="H76" s="81" t="s">
        <v>67</v>
      </c>
      <c r="I76" s="81" t="s">
        <v>315</v>
      </c>
      <c r="J76" s="81">
        <v>0</v>
      </c>
      <c r="K76" s="81" t="s">
        <v>316</v>
      </c>
    </row>
    <row r="77" spans="1:11">
      <c r="A77" s="81" t="s">
        <v>419</v>
      </c>
      <c r="B77" s="81" t="s">
        <v>414</v>
      </c>
      <c r="C77" s="81">
        <v>2.79</v>
      </c>
      <c r="D77" s="81">
        <v>2.79</v>
      </c>
      <c r="E77" s="81">
        <v>3.18</v>
      </c>
      <c r="F77" s="81">
        <v>0.501</v>
      </c>
      <c r="G77" s="81">
        <v>0.622</v>
      </c>
      <c r="H77" s="81" t="s">
        <v>67</v>
      </c>
      <c r="I77" s="81" t="s">
        <v>315</v>
      </c>
      <c r="J77" s="81">
        <v>0</v>
      </c>
      <c r="K77" s="81" t="s">
        <v>316</v>
      </c>
    </row>
    <row r="78" spans="1:11">
      <c r="A78" s="81" t="s">
        <v>420</v>
      </c>
      <c r="B78" s="81" t="s">
        <v>421</v>
      </c>
      <c r="C78" s="81">
        <v>2.79</v>
      </c>
      <c r="D78" s="81">
        <v>2.79</v>
      </c>
      <c r="E78" s="81">
        <v>3.18</v>
      </c>
      <c r="F78" s="81">
        <v>0.40200000000000002</v>
      </c>
      <c r="G78" s="81">
        <v>0.495</v>
      </c>
      <c r="H78" s="81" t="s">
        <v>67</v>
      </c>
      <c r="I78" s="81" t="s">
        <v>318</v>
      </c>
      <c r="J78" s="81">
        <v>270</v>
      </c>
      <c r="K78" s="81" t="s">
        <v>319</v>
      </c>
    </row>
    <row r="79" spans="1:11">
      <c r="A79" s="81" t="s">
        <v>422</v>
      </c>
      <c r="B79" s="81" t="s">
        <v>421</v>
      </c>
      <c r="C79" s="81">
        <v>2.79</v>
      </c>
      <c r="D79" s="81">
        <v>2.79</v>
      </c>
      <c r="E79" s="81">
        <v>3.18</v>
      </c>
      <c r="F79" s="81">
        <v>0.40200000000000002</v>
      </c>
      <c r="G79" s="81">
        <v>0.495</v>
      </c>
      <c r="H79" s="81" t="s">
        <v>67</v>
      </c>
      <c r="I79" s="81" t="s">
        <v>318</v>
      </c>
      <c r="J79" s="81">
        <v>270</v>
      </c>
      <c r="K79" s="81" t="s">
        <v>319</v>
      </c>
    </row>
    <row r="80" spans="1:11">
      <c r="A80" s="81" t="s">
        <v>423</v>
      </c>
      <c r="B80" s="81" t="s">
        <v>421</v>
      </c>
      <c r="C80" s="81">
        <v>2.79</v>
      </c>
      <c r="D80" s="81">
        <v>2.79</v>
      </c>
      <c r="E80" s="81">
        <v>3.18</v>
      </c>
      <c r="F80" s="81">
        <v>0.40200000000000002</v>
      </c>
      <c r="G80" s="81">
        <v>0.495</v>
      </c>
      <c r="H80" s="81" t="s">
        <v>67</v>
      </c>
      <c r="I80" s="81" t="s">
        <v>318</v>
      </c>
      <c r="J80" s="81">
        <v>270</v>
      </c>
      <c r="K80" s="81" t="s">
        <v>319</v>
      </c>
    </row>
    <row r="81" spans="1:11">
      <c r="A81" s="81" t="s">
        <v>424</v>
      </c>
      <c r="B81" s="81" t="s">
        <v>421</v>
      </c>
      <c r="C81" s="81">
        <v>2.79</v>
      </c>
      <c r="D81" s="81">
        <v>2.79</v>
      </c>
      <c r="E81" s="81">
        <v>3.18</v>
      </c>
      <c r="F81" s="81">
        <v>0.40200000000000002</v>
      </c>
      <c r="G81" s="81">
        <v>0.495</v>
      </c>
      <c r="H81" s="81" t="s">
        <v>67</v>
      </c>
      <c r="I81" s="81" t="s">
        <v>318</v>
      </c>
      <c r="J81" s="81">
        <v>270</v>
      </c>
      <c r="K81" s="81" t="s">
        <v>319</v>
      </c>
    </row>
    <row r="82" spans="1:11">
      <c r="A82" s="81" t="s">
        <v>425</v>
      </c>
      <c r="B82" s="81"/>
      <c r="C82" s="81"/>
      <c r="D82" s="81">
        <v>59.68</v>
      </c>
      <c r="E82" s="81">
        <v>3.18</v>
      </c>
      <c r="F82" s="81">
        <v>0.43</v>
      </c>
      <c r="G82" s="81">
        <v>0.53100000000000003</v>
      </c>
      <c r="H82" s="81"/>
      <c r="I82" s="81"/>
      <c r="J82" s="81"/>
      <c r="K82" s="81"/>
    </row>
    <row r="83" spans="1:11">
      <c r="A83" s="81" t="s">
        <v>426</v>
      </c>
      <c r="B83" s="81"/>
      <c r="C83" s="81"/>
      <c r="D83" s="81">
        <v>16.73</v>
      </c>
      <c r="E83" s="81">
        <v>3.18</v>
      </c>
      <c r="F83" s="81">
        <v>0.501</v>
      </c>
      <c r="G83" s="81">
        <v>0.622</v>
      </c>
      <c r="H83" s="81"/>
      <c r="I83" s="81"/>
      <c r="J83" s="81"/>
      <c r="K83" s="81"/>
    </row>
    <row r="84" spans="1:11">
      <c r="A84" s="81" t="s">
        <v>427</v>
      </c>
      <c r="B84" s="81"/>
      <c r="C84" s="81"/>
      <c r="D84" s="81">
        <v>42.95</v>
      </c>
      <c r="E84" s="81">
        <v>3.18</v>
      </c>
      <c r="F84" s="81">
        <v>0.40200000000000002</v>
      </c>
      <c r="G84" s="81">
        <v>0.495</v>
      </c>
      <c r="H84" s="81"/>
      <c r="I84" s="81"/>
      <c r="J84" s="81"/>
      <c r="K84" s="81"/>
    </row>
    <row r="86" spans="1:11">
      <c r="A86" s="77"/>
      <c r="B86" s="81" t="s">
        <v>118</v>
      </c>
      <c r="C86" s="81" t="s">
        <v>346</v>
      </c>
      <c r="D86" s="81" t="s">
        <v>362</v>
      </c>
    </row>
    <row r="87" spans="1:11">
      <c r="A87" s="81" t="s">
        <v>36</v>
      </c>
      <c r="B87" s="81"/>
      <c r="C87" s="81"/>
      <c r="D87" s="81"/>
    </row>
    <row r="89" spans="1:11">
      <c r="A89" s="77"/>
      <c r="B89" s="81" t="s">
        <v>118</v>
      </c>
      <c r="C89" s="81" t="s">
        <v>363</v>
      </c>
      <c r="D89" s="81" t="s">
        <v>364</v>
      </c>
      <c r="E89" s="81" t="s">
        <v>365</v>
      </c>
      <c r="F89" s="81" t="s">
        <v>366</v>
      </c>
      <c r="G89" s="81" t="s">
        <v>362</v>
      </c>
    </row>
    <row r="90" spans="1:11">
      <c r="A90" s="81" t="s">
        <v>331</v>
      </c>
      <c r="B90" s="81" t="s">
        <v>332</v>
      </c>
      <c r="C90" s="81">
        <v>8374.1200000000008</v>
      </c>
      <c r="D90" s="81">
        <v>6535.58</v>
      </c>
      <c r="E90" s="81">
        <v>1838.54</v>
      </c>
      <c r="F90" s="81">
        <v>0.78</v>
      </c>
      <c r="G90" s="81">
        <v>4</v>
      </c>
    </row>
    <row r="91" spans="1:11">
      <c r="A91" s="81" t="s">
        <v>333</v>
      </c>
      <c r="B91" s="81" t="s">
        <v>332</v>
      </c>
      <c r="C91" s="81">
        <v>6924.78</v>
      </c>
      <c r="D91" s="81">
        <v>5341.58</v>
      </c>
      <c r="E91" s="81">
        <v>1583.21</v>
      </c>
      <c r="F91" s="81">
        <v>0.77</v>
      </c>
      <c r="G91" s="81">
        <v>3.95</v>
      </c>
    </row>
    <row r="92" spans="1:11">
      <c r="A92" s="81" t="s">
        <v>334</v>
      </c>
      <c r="B92" s="81" t="s">
        <v>332</v>
      </c>
      <c r="C92" s="81">
        <v>5987.61</v>
      </c>
      <c r="D92" s="81">
        <v>4782.03</v>
      </c>
      <c r="E92" s="81">
        <v>1205.57</v>
      </c>
      <c r="F92" s="81">
        <v>0.8</v>
      </c>
      <c r="G92" s="81">
        <v>4.0199999999999996</v>
      </c>
    </row>
    <row r="93" spans="1:11">
      <c r="A93" s="81" t="s">
        <v>335</v>
      </c>
      <c r="B93" s="81" t="s">
        <v>332</v>
      </c>
      <c r="C93" s="81">
        <v>7199.21</v>
      </c>
      <c r="D93" s="81">
        <v>5584.89</v>
      </c>
      <c r="E93" s="81">
        <v>1614.32</v>
      </c>
      <c r="F93" s="81">
        <v>0.78</v>
      </c>
      <c r="G93" s="81">
        <v>3.99</v>
      </c>
    </row>
    <row r="94" spans="1:11">
      <c r="A94" s="81" t="s">
        <v>336</v>
      </c>
      <c r="B94" s="81" t="s">
        <v>332</v>
      </c>
      <c r="C94" s="81">
        <v>6592.68</v>
      </c>
      <c r="D94" s="81">
        <v>5196.79</v>
      </c>
      <c r="E94" s="81">
        <v>1395.89</v>
      </c>
      <c r="F94" s="81">
        <v>0.79</v>
      </c>
      <c r="G94" s="81">
        <v>3.99</v>
      </c>
    </row>
    <row r="96" spans="1:11">
      <c r="A96" s="77"/>
      <c r="B96" s="81" t="s">
        <v>118</v>
      </c>
      <c r="C96" s="81" t="s">
        <v>363</v>
      </c>
      <c r="D96" s="81" t="s">
        <v>362</v>
      </c>
    </row>
    <row r="97" spans="1:8">
      <c r="A97" s="81" t="s">
        <v>347</v>
      </c>
      <c r="B97" s="81" t="s">
        <v>367</v>
      </c>
      <c r="C97" s="81">
        <v>5850.74</v>
      </c>
      <c r="D97" s="81">
        <v>0.8</v>
      </c>
    </row>
    <row r="98" spans="1:8">
      <c r="A98" s="81" t="s">
        <v>348</v>
      </c>
      <c r="B98" s="81" t="s">
        <v>367</v>
      </c>
      <c r="C98" s="81">
        <v>4586.9399999999996</v>
      </c>
      <c r="D98" s="81">
        <v>0.8</v>
      </c>
    </row>
    <row r="99" spans="1:8">
      <c r="A99" s="81" t="s">
        <v>349</v>
      </c>
      <c r="B99" s="81" t="s">
        <v>367</v>
      </c>
      <c r="C99" s="81">
        <v>3598.12</v>
      </c>
      <c r="D99" s="81">
        <v>0.8</v>
      </c>
    </row>
    <row r="100" spans="1:8">
      <c r="A100" s="81" t="s">
        <v>350</v>
      </c>
      <c r="B100" s="81" t="s">
        <v>367</v>
      </c>
      <c r="C100" s="81">
        <v>4723.4799999999996</v>
      </c>
      <c r="D100" s="81">
        <v>0.8</v>
      </c>
    </row>
    <row r="101" spans="1:8">
      <c r="A101" s="81" t="s">
        <v>351</v>
      </c>
      <c r="B101" s="81" t="s">
        <v>367</v>
      </c>
      <c r="C101" s="81">
        <v>3766.26</v>
      </c>
      <c r="D101" s="81">
        <v>0.8</v>
      </c>
    </row>
    <row r="103" spans="1:8">
      <c r="A103" s="77"/>
      <c r="B103" s="81" t="s">
        <v>118</v>
      </c>
      <c r="C103" s="81" t="s">
        <v>368</v>
      </c>
      <c r="D103" s="81" t="s">
        <v>369</v>
      </c>
      <c r="E103" s="81" t="s">
        <v>370</v>
      </c>
      <c r="F103" s="81" t="s">
        <v>371</v>
      </c>
      <c r="G103" s="81" t="s">
        <v>337</v>
      </c>
      <c r="H103" s="81" t="s">
        <v>338</v>
      </c>
    </row>
    <row r="104" spans="1:8">
      <c r="A104" s="81" t="s">
        <v>339</v>
      </c>
      <c r="B104" s="81" t="s">
        <v>340</v>
      </c>
      <c r="C104" s="81">
        <v>0.54</v>
      </c>
      <c r="D104" s="81">
        <v>622</v>
      </c>
      <c r="E104" s="81">
        <v>0.48</v>
      </c>
      <c r="F104" s="81">
        <v>557.72</v>
      </c>
      <c r="G104" s="81">
        <v>1</v>
      </c>
      <c r="H104" s="81" t="s">
        <v>341</v>
      </c>
    </row>
    <row r="105" spans="1:8">
      <c r="A105" s="81" t="s">
        <v>342</v>
      </c>
      <c r="B105" s="81" t="s">
        <v>340</v>
      </c>
      <c r="C105" s="81">
        <v>0.54</v>
      </c>
      <c r="D105" s="81">
        <v>622</v>
      </c>
      <c r="E105" s="81">
        <v>0.39</v>
      </c>
      <c r="F105" s="81">
        <v>449.21</v>
      </c>
      <c r="G105" s="81">
        <v>1</v>
      </c>
      <c r="H105" s="81" t="s">
        <v>341</v>
      </c>
    </row>
    <row r="106" spans="1:8">
      <c r="A106" s="81" t="s">
        <v>343</v>
      </c>
      <c r="B106" s="81" t="s">
        <v>340</v>
      </c>
      <c r="C106" s="81">
        <v>0.54</v>
      </c>
      <c r="D106" s="81">
        <v>622</v>
      </c>
      <c r="E106" s="81">
        <v>0.36</v>
      </c>
      <c r="F106" s="81">
        <v>419.55</v>
      </c>
      <c r="G106" s="81">
        <v>1</v>
      </c>
      <c r="H106" s="81" t="s">
        <v>341</v>
      </c>
    </row>
    <row r="107" spans="1:8">
      <c r="A107" s="81" t="s">
        <v>344</v>
      </c>
      <c r="B107" s="81" t="s">
        <v>340</v>
      </c>
      <c r="C107" s="81">
        <v>0.54</v>
      </c>
      <c r="D107" s="81">
        <v>622</v>
      </c>
      <c r="E107" s="81">
        <v>0.41</v>
      </c>
      <c r="F107" s="81">
        <v>473.04</v>
      </c>
      <c r="G107" s="81">
        <v>1</v>
      </c>
      <c r="H107" s="81" t="s">
        <v>341</v>
      </c>
    </row>
    <row r="108" spans="1:8">
      <c r="A108" s="81" t="s">
        <v>345</v>
      </c>
      <c r="B108" s="81" t="s">
        <v>340</v>
      </c>
      <c r="C108" s="81">
        <v>0.54</v>
      </c>
      <c r="D108" s="81">
        <v>622</v>
      </c>
      <c r="E108" s="81">
        <v>0.39</v>
      </c>
      <c r="F108" s="81">
        <v>448.9</v>
      </c>
      <c r="G108" s="81">
        <v>1</v>
      </c>
      <c r="H108" s="81" t="s">
        <v>341</v>
      </c>
    </row>
    <row r="110" spans="1:8">
      <c r="A110" s="77"/>
      <c r="B110" s="81" t="s">
        <v>118</v>
      </c>
      <c r="C110" s="81" t="s">
        <v>428</v>
      </c>
      <c r="D110" s="81" t="s">
        <v>429</v>
      </c>
      <c r="E110" s="81" t="s">
        <v>430</v>
      </c>
      <c r="F110" s="81" t="s">
        <v>431</v>
      </c>
    </row>
    <row r="111" spans="1:8">
      <c r="A111" s="81" t="s">
        <v>432</v>
      </c>
      <c r="B111" s="81" t="s">
        <v>433</v>
      </c>
      <c r="C111" s="81" t="s">
        <v>434</v>
      </c>
      <c r="D111" s="81">
        <v>0</v>
      </c>
      <c r="E111" s="81">
        <v>0</v>
      </c>
      <c r="F111" s="81">
        <v>1</v>
      </c>
    </row>
    <row r="113" spans="1:8">
      <c r="A113" s="77"/>
      <c r="B113" s="81" t="s">
        <v>118</v>
      </c>
      <c r="C113" s="81" t="s">
        <v>435</v>
      </c>
      <c r="D113" s="81" t="s">
        <v>436</v>
      </c>
      <c r="E113" s="81" t="s">
        <v>437</v>
      </c>
      <c r="F113" s="81" t="s">
        <v>438</v>
      </c>
      <c r="G113" s="81" t="s">
        <v>439</v>
      </c>
    </row>
    <row r="114" spans="1:8">
      <c r="A114" s="81" t="s">
        <v>440</v>
      </c>
      <c r="B114" s="81" t="s">
        <v>441</v>
      </c>
      <c r="C114" s="81">
        <v>0.15</v>
      </c>
      <c r="D114" s="81">
        <v>845000</v>
      </c>
      <c r="E114" s="81">
        <v>0.8</v>
      </c>
      <c r="F114" s="81">
        <v>4.51</v>
      </c>
      <c r="G114" s="81">
        <v>0.57999999999999996</v>
      </c>
    </row>
    <row r="116" spans="1:8">
      <c r="A116" s="77"/>
      <c r="B116" s="81" t="s">
        <v>442</v>
      </c>
      <c r="C116" s="81" t="s">
        <v>443</v>
      </c>
      <c r="D116" s="81" t="s">
        <v>444</v>
      </c>
      <c r="E116" s="81" t="s">
        <v>445</v>
      </c>
      <c r="F116" s="81" t="s">
        <v>446</v>
      </c>
      <c r="G116" s="81" t="s">
        <v>447</v>
      </c>
      <c r="H116" s="81" t="s">
        <v>448</v>
      </c>
    </row>
    <row r="117" spans="1:8">
      <c r="A117" s="81" t="s">
        <v>449</v>
      </c>
      <c r="B117" s="81">
        <v>3973.4140000000002</v>
      </c>
      <c r="C117" s="81">
        <v>6.89</v>
      </c>
      <c r="D117" s="81">
        <v>16.112200000000001</v>
      </c>
      <c r="E117" s="81">
        <v>0</v>
      </c>
      <c r="F117" s="81">
        <v>1E-4</v>
      </c>
      <c r="G117" s="81">
        <v>28653.475699999999</v>
      </c>
      <c r="H117" s="81">
        <v>1678.4296999999999</v>
      </c>
    </row>
    <row r="118" spans="1:8">
      <c r="A118" s="81" t="s">
        <v>450</v>
      </c>
      <c r="B118" s="81">
        <v>3377.6601000000001</v>
      </c>
      <c r="C118" s="81">
        <v>5.9619</v>
      </c>
      <c r="D118" s="81">
        <v>14.210900000000001</v>
      </c>
      <c r="E118" s="81">
        <v>0</v>
      </c>
      <c r="F118" s="81">
        <v>1E-4</v>
      </c>
      <c r="G118" s="81">
        <v>25273.3688</v>
      </c>
      <c r="H118" s="81">
        <v>1436.4664</v>
      </c>
    </row>
    <row r="119" spans="1:8">
      <c r="A119" s="81" t="s">
        <v>451</v>
      </c>
      <c r="B119" s="81">
        <v>3432.7042999999999</v>
      </c>
      <c r="C119" s="81">
        <v>6.4379999999999997</v>
      </c>
      <c r="D119" s="81">
        <v>16.3003</v>
      </c>
      <c r="E119" s="81">
        <v>0</v>
      </c>
      <c r="F119" s="81">
        <v>1E-4</v>
      </c>
      <c r="G119" s="81">
        <v>28993.348399999999</v>
      </c>
      <c r="H119" s="81">
        <v>1494.8766000000001</v>
      </c>
    </row>
    <row r="120" spans="1:8">
      <c r="A120" s="81" t="s">
        <v>452</v>
      </c>
      <c r="B120" s="81">
        <v>3213.7471999999998</v>
      </c>
      <c r="C120" s="81">
        <v>6.1083999999999996</v>
      </c>
      <c r="D120" s="81">
        <v>15.6579</v>
      </c>
      <c r="E120" s="81">
        <v>0</v>
      </c>
      <c r="F120" s="81">
        <v>1E-4</v>
      </c>
      <c r="G120" s="81">
        <v>27851.4215</v>
      </c>
      <c r="H120" s="81">
        <v>1407.0098</v>
      </c>
    </row>
    <row r="121" spans="1:8">
      <c r="A121" s="81" t="s">
        <v>288</v>
      </c>
      <c r="B121" s="81">
        <v>3664.5322999999999</v>
      </c>
      <c r="C121" s="81">
        <v>7.0243000000000002</v>
      </c>
      <c r="D121" s="81">
        <v>18.143799999999999</v>
      </c>
      <c r="E121" s="81">
        <v>0</v>
      </c>
      <c r="F121" s="81">
        <v>1E-4</v>
      </c>
      <c r="G121" s="81">
        <v>32273.8423</v>
      </c>
      <c r="H121" s="81">
        <v>1609.8249000000001</v>
      </c>
    </row>
    <row r="122" spans="1:8">
      <c r="A122" s="81" t="s">
        <v>453</v>
      </c>
      <c r="B122" s="81">
        <v>4055.7633999999998</v>
      </c>
      <c r="C122" s="81">
        <v>7.7823000000000002</v>
      </c>
      <c r="D122" s="81">
        <v>20.120100000000001</v>
      </c>
      <c r="E122" s="81">
        <v>0</v>
      </c>
      <c r="F122" s="81">
        <v>1E-4</v>
      </c>
      <c r="G122" s="81">
        <v>35789.267999999996</v>
      </c>
      <c r="H122" s="81">
        <v>1782.431</v>
      </c>
    </row>
    <row r="123" spans="1:8">
      <c r="A123" s="81" t="s">
        <v>454</v>
      </c>
      <c r="B123" s="81">
        <v>4050.7006999999999</v>
      </c>
      <c r="C123" s="81">
        <v>7.7724000000000002</v>
      </c>
      <c r="D123" s="81">
        <v>20.094200000000001</v>
      </c>
      <c r="E123" s="81">
        <v>0</v>
      </c>
      <c r="F123" s="81">
        <v>1E-4</v>
      </c>
      <c r="G123" s="81">
        <v>35743.210299999999</v>
      </c>
      <c r="H123" s="81">
        <v>1780.1913999999999</v>
      </c>
    </row>
    <row r="124" spans="1:8">
      <c r="A124" s="81" t="s">
        <v>455</v>
      </c>
      <c r="B124" s="81">
        <v>4356.6707999999999</v>
      </c>
      <c r="C124" s="81">
        <v>8.3623999999999992</v>
      </c>
      <c r="D124" s="81">
        <v>21.6264</v>
      </c>
      <c r="E124" s="81">
        <v>0</v>
      </c>
      <c r="F124" s="81">
        <v>1E-4</v>
      </c>
      <c r="G124" s="81">
        <v>38468.681799999998</v>
      </c>
      <c r="H124" s="81">
        <v>1914.9292</v>
      </c>
    </row>
    <row r="125" spans="1:8">
      <c r="A125" s="81" t="s">
        <v>456</v>
      </c>
      <c r="B125" s="81">
        <v>3832.7377999999999</v>
      </c>
      <c r="C125" s="81">
        <v>7.3524000000000003</v>
      </c>
      <c r="D125" s="81">
        <v>19.0044</v>
      </c>
      <c r="E125" s="81">
        <v>0</v>
      </c>
      <c r="F125" s="81">
        <v>1E-4</v>
      </c>
      <c r="G125" s="81">
        <v>33804.623099999997</v>
      </c>
      <c r="H125" s="81">
        <v>1684.2398000000001</v>
      </c>
    </row>
    <row r="126" spans="1:8">
      <c r="A126" s="81" t="s">
        <v>457</v>
      </c>
      <c r="B126" s="81">
        <v>3351.0416</v>
      </c>
      <c r="C126" s="81">
        <v>6.4088000000000003</v>
      </c>
      <c r="D126" s="81">
        <v>16.52</v>
      </c>
      <c r="E126" s="81">
        <v>0</v>
      </c>
      <c r="F126" s="81">
        <v>1E-4</v>
      </c>
      <c r="G126" s="81">
        <v>29385.306100000002</v>
      </c>
      <c r="H126" s="81">
        <v>1470.7588000000001</v>
      </c>
    </row>
    <row r="127" spans="1:8">
      <c r="A127" s="81" t="s">
        <v>458</v>
      </c>
      <c r="B127" s="81">
        <v>3266.5709999999999</v>
      </c>
      <c r="C127" s="81">
        <v>6.0860000000000003</v>
      </c>
      <c r="D127" s="81">
        <v>15.3133</v>
      </c>
      <c r="E127" s="81">
        <v>0</v>
      </c>
      <c r="F127" s="81">
        <v>1E-4</v>
      </c>
      <c r="G127" s="81">
        <v>27237.317500000001</v>
      </c>
      <c r="H127" s="81">
        <v>1418.7956999999999</v>
      </c>
    </row>
    <row r="128" spans="1:8">
      <c r="A128" s="81" t="s">
        <v>459</v>
      </c>
      <c r="B128" s="81">
        <v>3674.2984999999999</v>
      </c>
      <c r="C128" s="81">
        <v>6.5125999999999999</v>
      </c>
      <c r="D128" s="81">
        <v>15.5916</v>
      </c>
      <c r="E128" s="81">
        <v>0</v>
      </c>
      <c r="F128" s="81">
        <v>1E-4</v>
      </c>
      <c r="G128" s="81">
        <v>27729.246800000001</v>
      </c>
      <c r="H128" s="81">
        <v>1565.1220000000001</v>
      </c>
    </row>
    <row r="129" spans="1:19">
      <c r="A129" s="81"/>
      <c r="B129" s="81"/>
      <c r="C129" s="81"/>
      <c r="D129" s="81"/>
      <c r="E129" s="81"/>
      <c r="F129" s="81"/>
      <c r="G129" s="81"/>
      <c r="H129" s="81"/>
    </row>
    <row r="130" spans="1:19">
      <c r="A130" s="81" t="s">
        <v>460</v>
      </c>
      <c r="B130" s="81">
        <v>44249.841800000002</v>
      </c>
      <c r="C130" s="81">
        <v>82.6995</v>
      </c>
      <c r="D130" s="81">
        <v>208.6952</v>
      </c>
      <c r="E130" s="81">
        <v>0</v>
      </c>
      <c r="F130" s="81">
        <v>8.0000000000000004E-4</v>
      </c>
      <c r="G130" s="81">
        <v>371203.1103</v>
      </c>
      <c r="H130" s="81">
        <v>19243.075400000002</v>
      </c>
    </row>
    <row r="131" spans="1:19">
      <c r="A131" s="81" t="s">
        <v>461</v>
      </c>
      <c r="B131" s="81">
        <v>3213.7471999999998</v>
      </c>
      <c r="C131" s="81">
        <v>5.9619</v>
      </c>
      <c r="D131" s="81">
        <v>14.210900000000001</v>
      </c>
      <c r="E131" s="81">
        <v>0</v>
      </c>
      <c r="F131" s="81">
        <v>1E-4</v>
      </c>
      <c r="G131" s="81">
        <v>25273.3688</v>
      </c>
      <c r="H131" s="81">
        <v>1407.0098</v>
      </c>
    </row>
    <row r="132" spans="1:19">
      <c r="A132" s="81" t="s">
        <v>462</v>
      </c>
      <c r="B132" s="81">
        <v>4356.6707999999999</v>
      </c>
      <c r="C132" s="81">
        <v>8.3623999999999992</v>
      </c>
      <c r="D132" s="81">
        <v>21.6264</v>
      </c>
      <c r="E132" s="81">
        <v>0</v>
      </c>
      <c r="F132" s="81">
        <v>1E-4</v>
      </c>
      <c r="G132" s="81">
        <v>38468.681799999998</v>
      </c>
      <c r="H132" s="81">
        <v>1914.9292</v>
      </c>
    </row>
    <row r="134" spans="1:19">
      <c r="A134" s="77"/>
      <c r="B134" s="81" t="s">
        <v>463</v>
      </c>
      <c r="C134" s="81" t="s">
        <v>464</v>
      </c>
      <c r="D134" s="81" t="s">
        <v>465</v>
      </c>
      <c r="E134" s="81" t="s">
        <v>466</v>
      </c>
      <c r="F134" s="81" t="s">
        <v>467</v>
      </c>
      <c r="G134" s="81" t="s">
        <v>468</v>
      </c>
      <c r="H134" s="81" t="s">
        <v>469</v>
      </c>
      <c r="I134" s="81" t="s">
        <v>470</v>
      </c>
      <c r="J134" s="81" t="s">
        <v>471</v>
      </c>
      <c r="K134" s="81" t="s">
        <v>472</v>
      </c>
      <c r="L134" s="81" t="s">
        <v>473</v>
      </c>
      <c r="M134" s="81" t="s">
        <v>474</v>
      </c>
      <c r="N134" s="81" t="s">
        <v>475</v>
      </c>
      <c r="O134" s="81" t="s">
        <v>476</v>
      </c>
      <c r="P134" s="81" t="s">
        <v>477</v>
      </c>
      <c r="Q134" s="81" t="s">
        <v>478</v>
      </c>
      <c r="R134" s="81" t="s">
        <v>479</v>
      </c>
      <c r="S134" s="81" t="s">
        <v>480</v>
      </c>
    </row>
    <row r="135" spans="1:19">
      <c r="A135" s="81" t="s">
        <v>449</v>
      </c>
      <c r="B135" s="82">
        <v>16521300000</v>
      </c>
      <c r="C135" s="81">
        <v>11487.057000000001</v>
      </c>
      <c r="D135" s="81" t="s">
        <v>647</v>
      </c>
      <c r="E135" s="81">
        <v>4950.0479999999998</v>
      </c>
      <c r="F135" s="81">
        <v>3712.5360000000001</v>
      </c>
      <c r="G135" s="81">
        <v>2348.4180000000001</v>
      </c>
      <c r="H135" s="81">
        <v>0</v>
      </c>
      <c r="I135" s="81">
        <v>476.05399999999997</v>
      </c>
      <c r="J135" s="81">
        <v>0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1">
        <v>0</v>
      </c>
      <c r="S135" s="81">
        <v>0</v>
      </c>
    </row>
    <row r="136" spans="1:19">
      <c r="A136" s="81" t="s">
        <v>450</v>
      </c>
      <c r="B136" s="82">
        <v>14572400000</v>
      </c>
      <c r="C136" s="81">
        <v>11325.628000000001</v>
      </c>
      <c r="D136" s="81" t="s">
        <v>648</v>
      </c>
      <c r="E136" s="81">
        <v>4950.0479999999998</v>
      </c>
      <c r="F136" s="81">
        <v>3712.5360000000001</v>
      </c>
      <c r="G136" s="81">
        <v>2348.4180000000001</v>
      </c>
      <c r="H136" s="81">
        <v>0</v>
      </c>
      <c r="I136" s="81">
        <v>314.62599999999998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81">
        <v>0</v>
      </c>
      <c r="S136" s="81">
        <v>0</v>
      </c>
    </row>
    <row r="137" spans="1:19">
      <c r="A137" s="81" t="s">
        <v>451</v>
      </c>
      <c r="B137" s="82">
        <v>16717300000</v>
      </c>
      <c r="C137" s="81">
        <v>12868.703</v>
      </c>
      <c r="D137" s="81" t="s">
        <v>522</v>
      </c>
      <c r="E137" s="81">
        <v>4950.0479999999998</v>
      </c>
      <c r="F137" s="81">
        <v>3712.5360000000001</v>
      </c>
      <c r="G137" s="81">
        <v>2348.4180000000001</v>
      </c>
      <c r="H137" s="81">
        <v>0</v>
      </c>
      <c r="I137" s="81">
        <v>1857.701</v>
      </c>
      <c r="J137" s="81">
        <v>0</v>
      </c>
      <c r="K137" s="81">
        <v>0</v>
      </c>
      <c r="L137" s="81">
        <v>0</v>
      </c>
      <c r="M137" s="81">
        <v>0</v>
      </c>
      <c r="N137" s="81">
        <v>0</v>
      </c>
      <c r="O137" s="81">
        <v>0</v>
      </c>
      <c r="P137" s="81">
        <v>0</v>
      </c>
      <c r="Q137" s="81">
        <v>0</v>
      </c>
      <c r="R137" s="81">
        <v>0</v>
      </c>
      <c r="S137" s="81">
        <v>0</v>
      </c>
    </row>
    <row r="138" spans="1:19">
      <c r="A138" s="81" t="s">
        <v>452</v>
      </c>
      <c r="B138" s="82">
        <v>16058900000</v>
      </c>
      <c r="C138" s="81">
        <v>14643.877</v>
      </c>
      <c r="D138" s="81" t="s">
        <v>523</v>
      </c>
      <c r="E138" s="81">
        <v>4950.0479999999998</v>
      </c>
      <c r="F138" s="81">
        <v>3712.5360000000001</v>
      </c>
      <c r="G138" s="81">
        <v>2348.4180000000001</v>
      </c>
      <c r="H138" s="81">
        <v>0</v>
      </c>
      <c r="I138" s="81">
        <v>3632.875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1">
        <v>0</v>
      </c>
      <c r="S138" s="81">
        <v>0</v>
      </c>
    </row>
    <row r="139" spans="1:19">
      <c r="A139" s="81" t="s">
        <v>288</v>
      </c>
      <c r="B139" s="82">
        <v>18608800000</v>
      </c>
      <c r="C139" s="81">
        <v>16376.204</v>
      </c>
      <c r="D139" s="81" t="s">
        <v>524</v>
      </c>
      <c r="E139" s="81">
        <v>4950.0479999999998</v>
      </c>
      <c r="F139" s="81">
        <v>3712.5360000000001</v>
      </c>
      <c r="G139" s="81">
        <v>2348.4180000000001</v>
      </c>
      <c r="H139" s="81">
        <v>0</v>
      </c>
      <c r="I139" s="81">
        <v>5365.2020000000002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1">
        <v>0</v>
      </c>
      <c r="S139" s="81">
        <v>0</v>
      </c>
    </row>
    <row r="140" spans="1:19">
      <c r="A140" s="81" t="s">
        <v>453</v>
      </c>
      <c r="B140" s="82">
        <v>20635800000</v>
      </c>
      <c r="C140" s="81">
        <v>17356.913</v>
      </c>
      <c r="D140" s="81" t="s">
        <v>525</v>
      </c>
      <c r="E140" s="81">
        <v>4950.0479999999998</v>
      </c>
      <c r="F140" s="81">
        <v>3712.5360000000001</v>
      </c>
      <c r="G140" s="81">
        <v>2348.4180000000001</v>
      </c>
      <c r="H140" s="81">
        <v>0</v>
      </c>
      <c r="I140" s="81">
        <v>6345.9110000000001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v>0</v>
      </c>
    </row>
    <row r="141" spans="1:19">
      <c r="A141" s="81" t="s">
        <v>454</v>
      </c>
      <c r="B141" s="82">
        <v>20609200000</v>
      </c>
      <c r="C141" s="81">
        <v>18863.395</v>
      </c>
      <c r="D141" s="81" t="s">
        <v>526</v>
      </c>
      <c r="E141" s="81">
        <v>4950.0479999999998</v>
      </c>
      <c r="F141" s="81">
        <v>3712.5360000000001</v>
      </c>
      <c r="G141" s="81">
        <v>2348.4180000000001</v>
      </c>
      <c r="H141" s="81">
        <v>0</v>
      </c>
      <c r="I141" s="81">
        <v>7852.393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1">
        <v>0</v>
      </c>
      <c r="S141" s="81">
        <v>0</v>
      </c>
    </row>
    <row r="142" spans="1:19">
      <c r="A142" s="81" t="s">
        <v>455</v>
      </c>
      <c r="B142" s="82">
        <v>22180700000</v>
      </c>
      <c r="C142" s="81">
        <v>17442.457999999999</v>
      </c>
      <c r="D142" s="81" t="s">
        <v>527</v>
      </c>
      <c r="E142" s="81">
        <v>4950.0479999999998</v>
      </c>
      <c r="F142" s="81">
        <v>3712.5360000000001</v>
      </c>
      <c r="G142" s="81">
        <v>2348.4180000000001</v>
      </c>
      <c r="H142" s="81">
        <v>0</v>
      </c>
      <c r="I142" s="81">
        <v>6431.4560000000001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</row>
    <row r="143" spans="1:19">
      <c r="A143" s="81" t="s">
        <v>456</v>
      </c>
      <c r="B143" s="82">
        <v>19491400000</v>
      </c>
      <c r="C143" s="81">
        <v>16836.249</v>
      </c>
      <c r="D143" s="81" t="s">
        <v>649</v>
      </c>
      <c r="E143" s="81">
        <v>4950.0479999999998</v>
      </c>
      <c r="F143" s="81">
        <v>3712.5360000000001</v>
      </c>
      <c r="G143" s="81">
        <v>2348.4180000000001</v>
      </c>
      <c r="H143" s="81">
        <v>0</v>
      </c>
      <c r="I143" s="81">
        <v>5825.2470000000003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1">
        <v>0</v>
      </c>
      <c r="S143" s="81">
        <v>0</v>
      </c>
    </row>
    <row r="144" spans="1:19">
      <c r="A144" s="81" t="s">
        <v>457</v>
      </c>
      <c r="B144" s="82">
        <v>16943300000</v>
      </c>
      <c r="C144" s="81">
        <v>15130.17</v>
      </c>
      <c r="D144" s="81" t="s">
        <v>650</v>
      </c>
      <c r="E144" s="81">
        <v>4950.0479999999998</v>
      </c>
      <c r="F144" s="81">
        <v>3712.5360000000001</v>
      </c>
      <c r="G144" s="81">
        <v>2348.4180000000001</v>
      </c>
      <c r="H144" s="81">
        <v>0</v>
      </c>
      <c r="I144" s="81">
        <v>4119.1670000000004</v>
      </c>
      <c r="J144" s="81">
        <v>0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1">
        <v>0</v>
      </c>
      <c r="S144" s="81">
        <v>0</v>
      </c>
    </row>
    <row r="145" spans="1:19">
      <c r="A145" s="81" t="s">
        <v>458</v>
      </c>
      <c r="B145" s="82">
        <v>15704800000</v>
      </c>
      <c r="C145" s="81">
        <v>12737.852999999999</v>
      </c>
      <c r="D145" s="81" t="s">
        <v>651</v>
      </c>
      <c r="E145" s="81">
        <v>4950.0479999999998</v>
      </c>
      <c r="F145" s="81">
        <v>3712.5360000000001</v>
      </c>
      <c r="G145" s="81">
        <v>2348.4180000000001</v>
      </c>
      <c r="H145" s="81">
        <v>0</v>
      </c>
      <c r="I145" s="81">
        <v>1726.8510000000001</v>
      </c>
      <c r="J145" s="81">
        <v>0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</row>
    <row r="146" spans="1:19">
      <c r="A146" s="81" t="s">
        <v>459</v>
      </c>
      <c r="B146" s="82">
        <v>15988400000</v>
      </c>
      <c r="C146" s="81">
        <v>11384.23</v>
      </c>
      <c r="D146" s="81" t="s">
        <v>652</v>
      </c>
      <c r="E146" s="81">
        <v>4950.0479999999998</v>
      </c>
      <c r="F146" s="81">
        <v>3712.5360000000001</v>
      </c>
      <c r="G146" s="81">
        <v>2348.4180000000001</v>
      </c>
      <c r="H146" s="81">
        <v>0</v>
      </c>
      <c r="I146" s="81">
        <v>373.22800000000001</v>
      </c>
      <c r="J146" s="81">
        <v>0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1">
        <v>0</v>
      </c>
      <c r="S146" s="81">
        <v>0</v>
      </c>
    </row>
    <row r="147" spans="1:19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</row>
    <row r="148" spans="1:19">
      <c r="A148" s="81" t="s">
        <v>460</v>
      </c>
      <c r="B148" s="82">
        <v>214032000000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81">
        <v>0</v>
      </c>
      <c r="S148" s="81">
        <v>0</v>
      </c>
    </row>
    <row r="149" spans="1:19">
      <c r="A149" s="81" t="s">
        <v>461</v>
      </c>
      <c r="B149" s="82">
        <v>14572400000</v>
      </c>
      <c r="C149" s="81">
        <v>11325.628000000001</v>
      </c>
      <c r="D149" s="81"/>
      <c r="E149" s="81">
        <v>4950.0479999999998</v>
      </c>
      <c r="F149" s="81">
        <v>3712.5360000000001</v>
      </c>
      <c r="G149" s="81">
        <v>2348.4180000000001</v>
      </c>
      <c r="H149" s="81">
        <v>0</v>
      </c>
      <c r="I149" s="81">
        <v>314.62599999999998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81">
        <v>0</v>
      </c>
      <c r="S149" s="81">
        <v>0</v>
      </c>
    </row>
    <row r="150" spans="1:19">
      <c r="A150" s="81" t="s">
        <v>462</v>
      </c>
      <c r="B150" s="82">
        <v>22180700000</v>
      </c>
      <c r="C150" s="81">
        <v>18863.395</v>
      </c>
      <c r="D150" s="81"/>
      <c r="E150" s="81">
        <v>4950.0479999999998</v>
      </c>
      <c r="F150" s="81">
        <v>3712.5360000000001</v>
      </c>
      <c r="G150" s="81">
        <v>2348.4180000000001</v>
      </c>
      <c r="H150" s="81">
        <v>0</v>
      </c>
      <c r="I150" s="81">
        <v>7852.393</v>
      </c>
      <c r="J150" s="81">
        <v>0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1">
        <v>0</v>
      </c>
      <c r="S150" s="81">
        <v>0</v>
      </c>
    </row>
    <row r="152" spans="1:19">
      <c r="A152" s="77"/>
      <c r="B152" s="81" t="s">
        <v>493</v>
      </c>
      <c r="C152" s="81" t="s">
        <v>494</v>
      </c>
      <c r="D152" s="81" t="s">
        <v>495</v>
      </c>
      <c r="E152" s="81" t="s">
        <v>251</v>
      </c>
    </row>
    <row r="153" spans="1:19">
      <c r="A153" s="81" t="s">
        <v>496</v>
      </c>
      <c r="B153" s="81">
        <v>7007.89</v>
      </c>
      <c r="C153" s="81">
        <v>500.59</v>
      </c>
      <c r="D153" s="81">
        <v>0</v>
      </c>
      <c r="E153" s="81">
        <v>7508.49</v>
      </c>
    </row>
    <row r="154" spans="1:19">
      <c r="A154" s="81" t="s">
        <v>497</v>
      </c>
      <c r="B154" s="81">
        <v>13.71</v>
      </c>
      <c r="C154" s="81">
        <v>0.98</v>
      </c>
      <c r="D154" s="81">
        <v>0</v>
      </c>
      <c r="E154" s="81">
        <v>14.69</v>
      </c>
    </row>
    <row r="155" spans="1:19">
      <c r="A155" s="81" t="s">
        <v>498</v>
      </c>
      <c r="B155" s="81">
        <v>13.71</v>
      </c>
      <c r="C155" s="81">
        <v>0.98</v>
      </c>
      <c r="D155" s="81">
        <v>0</v>
      </c>
      <c r="E155" s="81">
        <v>14.69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55"/>
  <sheetViews>
    <sheetView workbookViewId="0"/>
  </sheetViews>
  <sheetFormatPr defaultRowHeight="10.5"/>
  <cols>
    <col min="1" max="1" width="43.16406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352</v>
      </c>
      <c r="C1" s="81" t="s">
        <v>353</v>
      </c>
      <c r="D1" s="81" t="s">
        <v>354</v>
      </c>
    </row>
    <row r="2" spans="1:7">
      <c r="A2" s="81" t="s">
        <v>298</v>
      </c>
      <c r="B2" s="81">
        <v>211.68</v>
      </c>
      <c r="C2" s="81">
        <v>414.12</v>
      </c>
      <c r="D2" s="81">
        <v>414.12</v>
      </c>
    </row>
    <row r="3" spans="1:7">
      <c r="A3" s="81" t="s">
        <v>299</v>
      </c>
      <c r="B3" s="81">
        <v>211.68</v>
      </c>
      <c r="C3" s="81">
        <v>414.12</v>
      </c>
      <c r="D3" s="81">
        <v>414.12</v>
      </c>
    </row>
    <row r="4" spans="1:7">
      <c r="A4" s="81" t="s">
        <v>300</v>
      </c>
      <c r="B4" s="81">
        <v>623.84</v>
      </c>
      <c r="C4" s="81">
        <v>1220.45</v>
      </c>
      <c r="D4" s="81">
        <v>1220.45</v>
      </c>
    </row>
    <row r="5" spans="1:7">
      <c r="A5" s="81" t="s">
        <v>301</v>
      </c>
      <c r="B5" s="81">
        <v>623.84</v>
      </c>
      <c r="C5" s="81">
        <v>1220.45</v>
      </c>
      <c r="D5" s="81">
        <v>1220.45</v>
      </c>
    </row>
    <row r="7" spans="1:7">
      <c r="A7" s="77"/>
      <c r="B7" s="81" t="s">
        <v>355</v>
      </c>
    </row>
    <row r="8" spans="1:7">
      <c r="A8" s="81" t="s">
        <v>302</v>
      </c>
      <c r="B8" s="81">
        <v>511.16</v>
      </c>
    </row>
    <row r="9" spans="1:7">
      <c r="A9" s="81" t="s">
        <v>303</v>
      </c>
      <c r="B9" s="81">
        <v>511.16</v>
      </c>
    </row>
    <row r="10" spans="1:7">
      <c r="A10" s="81" t="s">
        <v>356</v>
      </c>
      <c r="B10" s="81">
        <v>0</v>
      </c>
    </row>
    <row r="12" spans="1:7">
      <c r="A12" s="77"/>
      <c r="B12" s="81" t="s">
        <v>373</v>
      </c>
      <c r="C12" s="81" t="s">
        <v>374</v>
      </c>
      <c r="D12" s="81" t="s">
        <v>375</v>
      </c>
      <c r="E12" s="81" t="s">
        <v>376</v>
      </c>
      <c r="F12" s="81" t="s">
        <v>377</v>
      </c>
      <c r="G12" s="81" t="s">
        <v>378</v>
      </c>
    </row>
    <row r="13" spans="1:7">
      <c r="A13" s="81" t="s">
        <v>73</v>
      </c>
      <c r="B13" s="81">
        <v>0</v>
      </c>
      <c r="C13" s="81">
        <v>4.2300000000000004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15.09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56.69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23.79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65.790000000000006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34.69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11.4</v>
      </c>
      <c r="D24" s="81">
        <v>0</v>
      </c>
      <c r="E24" s="81">
        <v>0</v>
      </c>
      <c r="F24" s="81">
        <v>0</v>
      </c>
      <c r="G24" s="81">
        <v>17.649999999999999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196.05</v>
      </c>
      <c r="C28" s="81">
        <v>15.63</v>
      </c>
      <c r="D28" s="81">
        <v>0</v>
      </c>
      <c r="E28" s="81">
        <v>0</v>
      </c>
      <c r="F28" s="81">
        <v>0</v>
      </c>
      <c r="G28" s="81">
        <v>17.649999999999999</v>
      </c>
    </row>
    <row r="30" spans="1:10">
      <c r="A30" s="77"/>
      <c r="B30" s="81" t="s">
        <v>355</v>
      </c>
      <c r="C30" s="81" t="s">
        <v>2</v>
      </c>
      <c r="D30" s="81" t="s">
        <v>379</v>
      </c>
      <c r="E30" s="81" t="s">
        <v>380</v>
      </c>
      <c r="F30" s="81" t="s">
        <v>381</v>
      </c>
      <c r="G30" s="81" t="s">
        <v>382</v>
      </c>
      <c r="H30" s="81" t="s">
        <v>383</v>
      </c>
      <c r="I30" s="81" t="s">
        <v>384</v>
      </c>
      <c r="J30" s="81" t="s">
        <v>385</v>
      </c>
    </row>
    <row r="31" spans="1:10">
      <c r="A31" s="81" t="s">
        <v>386</v>
      </c>
      <c r="B31" s="81">
        <v>149.66</v>
      </c>
      <c r="C31" s="81" t="s">
        <v>3</v>
      </c>
      <c r="D31" s="81">
        <v>456.46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8.07</v>
      </c>
    </row>
    <row r="32" spans="1:10">
      <c r="A32" s="81" t="s">
        <v>387</v>
      </c>
      <c r="B32" s="81">
        <v>113.45</v>
      </c>
      <c r="C32" s="81" t="s">
        <v>3</v>
      </c>
      <c r="D32" s="81">
        <v>346.02</v>
      </c>
      <c r="E32" s="81">
        <v>1</v>
      </c>
      <c r="F32" s="81">
        <v>84.45</v>
      </c>
      <c r="G32" s="81">
        <v>20.64</v>
      </c>
      <c r="H32" s="81">
        <v>10.76</v>
      </c>
      <c r="I32" s="81">
        <v>18.59</v>
      </c>
      <c r="J32" s="81">
        <v>8.07</v>
      </c>
    </row>
    <row r="33" spans="1:10">
      <c r="A33" s="81" t="s">
        <v>388</v>
      </c>
      <c r="B33" s="81">
        <v>67.3</v>
      </c>
      <c r="C33" s="81" t="s">
        <v>3</v>
      </c>
      <c r="D33" s="81">
        <v>205.26</v>
      </c>
      <c r="E33" s="81">
        <v>1</v>
      </c>
      <c r="F33" s="81">
        <v>56.3</v>
      </c>
      <c r="G33" s="81">
        <v>11.16</v>
      </c>
      <c r="H33" s="81">
        <v>10.76</v>
      </c>
      <c r="I33" s="81">
        <v>18.59</v>
      </c>
      <c r="J33" s="81">
        <v>8.07</v>
      </c>
    </row>
    <row r="34" spans="1:10">
      <c r="A34" s="81" t="s">
        <v>389</v>
      </c>
      <c r="B34" s="81">
        <v>113.45</v>
      </c>
      <c r="C34" s="81" t="s">
        <v>3</v>
      </c>
      <c r="D34" s="81">
        <v>346.02</v>
      </c>
      <c r="E34" s="81">
        <v>1</v>
      </c>
      <c r="F34" s="81">
        <v>84.45</v>
      </c>
      <c r="G34" s="81">
        <v>16.73</v>
      </c>
      <c r="H34" s="81">
        <v>10.76</v>
      </c>
      <c r="I34" s="81">
        <v>18.59</v>
      </c>
      <c r="J34" s="81">
        <v>8.07</v>
      </c>
    </row>
    <row r="35" spans="1:10">
      <c r="A35" s="81" t="s">
        <v>390</v>
      </c>
      <c r="B35" s="81">
        <v>67.3</v>
      </c>
      <c r="C35" s="81" t="s">
        <v>3</v>
      </c>
      <c r="D35" s="81">
        <v>205.26</v>
      </c>
      <c r="E35" s="81">
        <v>1</v>
      </c>
      <c r="F35" s="81">
        <v>56.3</v>
      </c>
      <c r="G35" s="81">
        <v>11.16</v>
      </c>
      <c r="H35" s="81">
        <v>10.76</v>
      </c>
      <c r="I35" s="81">
        <v>18.59</v>
      </c>
      <c r="J35" s="81">
        <v>8.07</v>
      </c>
    </row>
    <row r="36" spans="1:10">
      <c r="A36" s="81" t="s">
        <v>391</v>
      </c>
      <c r="B36" s="81">
        <v>567.98</v>
      </c>
      <c r="C36" s="81" t="s">
        <v>67</v>
      </c>
      <c r="D36" s="81">
        <v>720.19</v>
      </c>
      <c r="E36" s="81">
        <v>1</v>
      </c>
      <c r="F36" s="81">
        <v>0</v>
      </c>
      <c r="G36" s="81">
        <v>0</v>
      </c>
      <c r="H36" s="81">
        <v>0</v>
      </c>
      <c r="I36" s="81"/>
      <c r="J36" s="81">
        <v>0</v>
      </c>
    </row>
    <row r="37" spans="1:10">
      <c r="A37" s="81" t="s">
        <v>251</v>
      </c>
      <c r="B37" s="81">
        <v>1079.1300000000001</v>
      </c>
      <c r="C37" s="81"/>
      <c r="D37" s="81">
        <v>2279.2199999999998</v>
      </c>
      <c r="E37" s="81"/>
      <c r="F37" s="81">
        <v>281.51</v>
      </c>
      <c r="G37" s="81">
        <v>59.68</v>
      </c>
      <c r="H37" s="81">
        <v>5.0967000000000002</v>
      </c>
      <c r="I37" s="81">
        <v>39.24</v>
      </c>
      <c r="J37" s="81">
        <v>3.8224999999999998</v>
      </c>
    </row>
    <row r="38" spans="1:10">
      <c r="A38" s="81" t="s">
        <v>392</v>
      </c>
      <c r="B38" s="81">
        <v>511.16</v>
      </c>
      <c r="C38" s="81"/>
      <c r="D38" s="81">
        <v>1559.03</v>
      </c>
      <c r="E38" s="81"/>
      <c r="F38" s="81">
        <v>281.51</v>
      </c>
      <c r="G38" s="81">
        <v>59.68</v>
      </c>
      <c r="H38" s="81">
        <v>10.76</v>
      </c>
      <c r="I38" s="81">
        <v>18.59</v>
      </c>
      <c r="J38" s="81">
        <v>8.07</v>
      </c>
    </row>
    <row r="39" spans="1:10">
      <c r="A39" s="81" t="s">
        <v>393</v>
      </c>
      <c r="B39" s="81">
        <v>567.98</v>
      </c>
      <c r="C39" s="81"/>
      <c r="D39" s="81">
        <v>720.19</v>
      </c>
      <c r="E39" s="81"/>
      <c r="F39" s="81">
        <v>0</v>
      </c>
      <c r="G39" s="81">
        <v>0</v>
      </c>
      <c r="H39" s="81">
        <v>0</v>
      </c>
      <c r="I39" s="81"/>
      <c r="J39" s="81">
        <v>0</v>
      </c>
    </row>
    <row r="41" spans="1:10">
      <c r="A41" s="77"/>
      <c r="B41" s="81" t="s">
        <v>52</v>
      </c>
      <c r="C41" s="81" t="s">
        <v>304</v>
      </c>
      <c r="D41" s="81" t="s">
        <v>357</v>
      </c>
      <c r="E41" s="81" t="s">
        <v>358</v>
      </c>
      <c r="F41" s="81" t="s">
        <v>359</v>
      </c>
      <c r="G41" s="81" t="s">
        <v>360</v>
      </c>
      <c r="H41" s="81" t="s">
        <v>361</v>
      </c>
      <c r="I41" s="81" t="s">
        <v>305</v>
      </c>
    </row>
    <row r="42" spans="1:10">
      <c r="A42" s="81" t="s">
        <v>306</v>
      </c>
      <c r="B42" s="81" t="s">
        <v>307</v>
      </c>
      <c r="C42" s="81">
        <v>0.3</v>
      </c>
      <c r="D42" s="81">
        <v>1.8620000000000001</v>
      </c>
      <c r="E42" s="81">
        <v>3.4</v>
      </c>
      <c r="F42" s="81">
        <v>149.66</v>
      </c>
      <c r="G42" s="81">
        <v>270</v>
      </c>
      <c r="H42" s="81">
        <v>180</v>
      </c>
      <c r="I42" s="81"/>
    </row>
    <row r="43" spans="1:10">
      <c r="A43" s="81" t="s">
        <v>308</v>
      </c>
      <c r="B43" s="81" t="s">
        <v>309</v>
      </c>
      <c r="C43" s="81">
        <v>0.08</v>
      </c>
      <c r="D43" s="81">
        <v>0.85599999999999998</v>
      </c>
      <c r="E43" s="81">
        <v>0.98</v>
      </c>
      <c r="F43" s="81">
        <v>84.45</v>
      </c>
      <c r="G43" s="81">
        <v>180</v>
      </c>
      <c r="H43" s="81">
        <v>90</v>
      </c>
      <c r="I43" s="81" t="s">
        <v>310</v>
      </c>
    </row>
    <row r="44" spans="1:10">
      <c r="A44" s="81" t="s">
        <v>311</v>
      </c>
      <c r="B44" s="81" t="s">
        <v>307</v>
      </c>
      <c r="C44" s="81">
        <v>0.3</v>
      </c>
      <c r="D44" s="81">
        <v>1.8620000000000001</v>
      </c>
      <c r="E44" s="81">
        <v>3.4</v>
      </c>
      <c r="F44" s="81">
        <v>113.45</v>
      </c>
      <c r="G44" s="81">
        <v>135</v>
      </c>
      <c r="H44" s="81">
        <v>180</v>
      </c>
      <c r="I44" s="81"/>
    </row>
    <row r="45" spans="1:10">
      <c r="A45" s="81" t="s">
        <v>312</v>
      </c>
      <c r="B45" s="81" t="s">
        <v>309</v>
      </c>
      <c r="C45" s="81">
        <v>0.08</v>
      </c>
      <c r="D45" s="81">
        <v>0.85599999999999998</v>
      </c>
      <c r="E45" s="81">
        <v>0.98</v>
      </c>
      <c r="F45" s="81">
        <v>56.3</v>
      </c>
      <c r="G45" s="81">
        <v>90</v>
      </c>
      <c r="H45" s="81">
        <v>90</v>
      </c>
      <c r="I45" s="81" t="s">
        <v>313</v>
      </c>
    </row>
    <row r="46" spans="1:10">
      <c r="A46" s="81" t="s">
        <v>314</v>
      </c>
      <c r="B46" s="81" t="s">
        <v>307</v>
      </c>
      <c r="C46" s="81">
        <v>0.3</v>
      </c>
      <c r="D46" s="81">
        <v>1.8620000000000001</v>
      </c>
      <c r="E46" s="81">
        <v>3.4</v>
      </c>
      <c r="F46" s="81">
        <v>67.3</v>
      </c>
      <c r="G46" s="81">
        <v>270</v>
      </c>
      <c r="H46" s="81">
        <v>180</v>
      </c>
      <c r="I46" s="81"/>
    </row>
    <row r="47" spans="1:10">
      <c r="A47" s="81" t="s">
        <v>315</v>
      </c>
      <c r="B47" s="81" t="s">
        <v>309</v>
      </c>
      <c r="C47" s="81">
        <v>0.08</v>
      </c>
      <c r="D47" s="81">
        <v>0.85599999999999998</v>
      </c>
      <c r="E47" s="81">
        <v>0.98</v>
      </c>
      <c r="F47" s="81">
        <v>84.45</v>
      </c>
      <c r="G47" s="81">
        <v>0</v>
      </c>
      <c r="H47" s="81">
        <v>90</v>
      </c>
      <c r="I47" s="81" t="s">
        <v>316</v>
      </c>
    </row>
    <row r="48" spans="1:10">
      <c r="A48" s="81" t="s">
        <v>317</v>
      </c>
      <c r="B48" s="81" t="s">
        <v>307</v>
      </c>
      <c r="C48" s="81">
        <v>0.3</v>
      </c>
      <c r="D48" s="81">
        <v>1.8620000000000001</v>
      </c>
      <c r="E48" s="81">
        <v>3.4</v>
      </c>
      <c r="F48" s="81">
        <v>113.45</v>
      </c>
      <c r="G48" s="81">
        <v>180</v>
      </c>
      <c r="H48" s="81">
        <v>180</v>
      </c>
      <c r="I48" s="81"/>
    </row>
    <row r="49" spans="1:11">
      <c r="A49" s="81" t="s">
        <v>318</v>
      </c>
      <c r="B49" s="81" t="s">
        <v>309</v>
      </c>
      <c r="C49" s="81">
        <v>0.08</v>
      </c>
      <c r="D49" s="81">
        <v>0.85599999999999998</v>
      </c>
      <c r="E49" s="81">
        <v>0.98</v>
      </c>
      <c r="F49" s="81">
        <v>56.3</v>
      </c>
      <c r="G49" s="81">
        <v>270</v>
      </c>
      <c r="H49" s="81">
        <v>90</v>
      </c>
      <c r="I49" s="81" t="s">
        <v>319</v>
      </c>
    </row>
    <row r="50" spans="1:11">
      <c r="A50" s="81" t="s">
        <v>320</v>
      </c>
      <c r="B50" s="81" t="s">
        <v>307</v>
      </c>
      <c r="C50" s="81">
        <v>0.3</v>
      </c>
      <c r="D50" s="81">
        <v>1.8620000000000001</v>
      </c>
      <c r="E50" s="81">
        <v>3.4</v>
      </c>
      <c r="F50" s="81">
        <v>67.3</v>
      </c>
      <c r="G50" s="81">
        <v>90</v>
      </c>
      <c r="H50" s="81">
        <v>180</v>
      </c>
      <c r="I50" s="81"/>
    </row>
    <row r="51" spans="1:11">
      <c r="A51" s="81" t="s">
        <v>321</v>
      </c>
      <c r="B51" s="81" t="s">
        <v>322</v>
      </c>
      <c r="C51" s="81">
        <v>0.3</v>
      </c>
      <c r="D51" s="81">
        <v>0.60799999999999998</v>
      </c>
      <c r="E51" s="81">
        <v>0.71</v>
      </c>
      <c r="F51" s="81">
        <v>11.44</v>
      </c>
      <c r="G51" s="81">
        <v>270</v>
      </c>
      <c r="H51" s="81">
        <v>180</v>
      </c>
      <c r="I51" s="81"/>
    </row>
    <row r="52" spans="1:11">
      <c r="A52" s="81" t="s">
        <v>323</v>
      </c>
      <c r="B52" s="81" t="s">
        <v>322</v>
      </c>
      <c r="C52" s="81">
        <v>0.3</v>
      </c>
      <c r="D52" s="81">
        <v>0.60799999999999998</v>
      </c>
      <c r="E52" s="81">
        <v>0.71</v>
      </c>
      <c r="F52" s="81">
        <v>16.97</v>
      </c>
      <c r="G52" s="81">
        <v>225</v>
      </c>
      <c r="H52" s="81">
        <v>180</v>
      </c>
      <c r="I52" s="81"/>
    </row>
    <row r="53" spans="1:11">
      <c r="A53" s="81" t="s">
        <v>324</v>
      </c>
      <c r="B53" s="81" t="s">
        <v>322</v>
      </c>
      <c r="C53" s="81">
        <v>0.3</v>
      </c>
      <c r="D53" s="81">
        <v>0.60799999999999998</v>
      </c>
      <c r="E53" s="81">
        <v>0.71</v>
      </c>
      <c r="F53" s="81">
        <v>11.44</v>
      </c>
      <c r="G53" s="81">
        <v>45</v>
      </c>
      <c r="H53" s="81">
        <v>180</v>
      </c>
      <c r="I53" s="81"/>
    </row>
    <row r="54" spans="1:11">
      <c r="A54" s="81" t="s">
        <v>325</v>
      </c>
      <c r="B54" s="81" t="s">
        <v>322</v>
      </c>
      <c r="C54" s="81">
        <v>0.3</v>
      </c>
      <c r="D54" s="81">
        <v>0.60799999999999998</v>
      </c>
      <c r="E54" s="81">
        <v>0.71</v>
      </c>
      <c r="F54" s="81">
        <v>16.97</v>
      </c>
      <c r="G54" s="81">
        <v>315</v>
      </c>
      <c r="H54" s="81">
        <v>180</v>
      </c>
      <c r="I54" s="81"/>
    </row>
    <row r="55" spans="1:11">
      <c r="A55" s="81" t="s">
        <v>326</v>
      </c>
      <c r="B55" s="81" t="s">
        <v>327</v>
      </c>
      <c r="C55" s="81">
        <v>0.22</v>
      </c>
      <c r="D55" s="81">
        <v>0.19400000000000001</v>
      </c>
      <c r="E55" s="81">
        <v>0.2</v>
      </c>
      <c r="F55" s="81">
        <v>197.51</v>
      </c>
      <c r="G55" s="81">
        <v>0</v>
      </c>
      <c r="H55" s="81">
        <v>18.45</v>
      </c>
      <c r="I55" s="81"/>
    </row>
    <row r="56" spans="1:11">
      <c r="A56" s="81" t="s">
        <v>328</v>
      </c>
      <c r="B56" s="81" t="s">
        <v>327</v>
      </c>
      <c r="C56" s="81">
        <v>0.22</v>
      </c>
      <c r="D56" s="81">
        <v>0.19400000000000001</v>
      </c>
      <c r="E56" s="81">
        <v>0.2</v>
      </c>
      <c r="F56" s="81">
        <v>101.87</v>
      </c>
      <c r="G56" s="81">
        <v>270</v>
      </c>
      <c r="H56" s="81">
        <v>18.45</v>
      </c>
      <c r="I56" s="81"/>
    </row>
    <row r="57" spans="1:11">
      <c r="A57" s="81" t="s">
        <v>329</v>
      </c>
      <c r="B57" s="81" t="s">
        <v>327</v>
      </c>
      <c r="C57" s="81">
        <v>0.22</v>
      </c>
      <c r="D57" s="81">
        <v>0.19400000000000001</v>
      </c>
      <c r="E57" s="81">
        <v>0.2</v>
      </c>
      <c r="F57" s="81">
        <v>101.87</v>
      </c>
      <c r="G57" s="81">
        <v>90</v>
      </c>
      <c r="H57" s="81">
        <v>18.45</v>
      </c>
      <c r="I57" s="81"/>
    </row>
    <row r="58" spans="1:11">
      <c r="A58" s="81" t="s">
        <v>330</v>
      </c>
      <c r="B58" s="81" t="s">
        <v>327</v>
      </c>
      <c r="C58" s="81">
        <v>0.22</v>
      </c>
      <c r="D58" s="81">
        <v>0.19400000000000001</v>
      </c>
      <c r="E58" s="81">
        <v>0.2</v>
      </c>
      <c r="F58" s="81">
        <v>197.51</v>
      </c>
      <c r="G58" s="81">
        <v>180</v>
      </c>
      <c r="H58" s="81">
        <v>18.45</v>
      </c>
      <c r="I58" s="81"/>
    </row>
    <row r="60" spans="1:11">
      <c r="A60" s="77"/>
      <c r="B60" s="81" t="s">
        <v>52</v>
      </c>
      <c r="C60" s="81" t="s">
        <v>394</v>
      </c>
      <c r="D60" s="81" t="s">
        <v>395</v>
      </c>
      <c r="E60" s="81" t="s">
        <v>396</v>
      </c>
      <c r="F60" s="81" t="s">
        <v>46</v>
      </c>
      <c r="G60" s="81" t="s">
        <v>397</v>
      </c>
      <c r="H60" s="81" t="s">
        <v>398</v>
      </c>
      <c r="I60" s="81" t="s">
        <v>399</v>
      </c>
      <c r="J60" s="81" t="s">
        <v>360</v>
      </c>
      <c r="K60" s="81" t="s">
        <v>305</v>
      </c>
    </row>
    <row r="61" spans="1:11">
      <c r="A61" s="81" t="s">
        <v>400</v>
      </c>
      <c r="B61" s="81" t="s">
        <v>401</v>
      </c>
      <c r="C61" s="81">
        <v>2.79</v>
      </c>
      <c r="D61" s="81">
        <v>2.79</v>
      </c>
      <c r="E61" s="81">
        <v>3.18</v>
      </c>
      <c r="F61" s="81">
        <v>0.40200000000000002</v>
      </c>
      <c r="G61" s="81">
        <v>0.495</v>
      </c>
      <c r="H61" s="81" t="s">
        <v>67</v>
      </c>
      <c r="I61" s="81" t="s">
        <v>308</v>
      </c>
      <c r="J61" s="81">
        <v>180</v>
      </c>
      <c r="K61" s="81" t="s">
        <v>310</v>
      </c>
    </row>
    <row r="62" spans="1:11">
      <c r="A62" s="81" t="s">
        <v>402</v>
      </c>
      <c r="B62" s="81" t="s">
        <v>401</v>
      </c>
      <c r="C62" s="81">
        <v>2.79</v>
      </c>
      <c r="D62" s="81">
        <v>2.79</v>
      </c>
      <c r="E62" s="81">
        <v>3.18</v>
      </c>
      <c r="F62" s="81">
        <v>0.40200000000000002</v>
      </c>
      <c r="G62" s="81">
        <v>0.495</v>
      </c>
      <c r="H62" s="81" t="s">
        <v>67</v>
      </c>
      <c r="I62" s="81" t="s">
        <v>308</v>
      </c>
      <c r="J62" s="81">
        <v>180</v>
      </c>
      <c r="K62" s="81" t="s">
        <v>310</v>
      </c>
    </row>
    <row r="63" spans="1:11">
      <c r="A63" s="81" t="s">
        <v>403</v>
      </c>
      <c r="B63" s="81" t="s">
        <v>401</v>
      </c>
      <c r="C63" s="81">
        <v>2.79</v>
      </c>
      <c r="D63" s="81">
        <v>2.79</v>
      </c>
      <c r="E63" s="81">
        <v>3.18</v>
      </c>
      <c r="F63" s="81">
        <v>0.40200000000000002</v>
      </c>
      <c r="G63" s="81">
        <v>0.495</v>
      </c>
      <c r="H63" s="81" t="s">
        <v>67</v>
      </c>
      <c r="I63" s="81" t="s">
        <v>308</v>
      </c>
      <c r="J63" s="81">
        <v>180</v>
      </c>
      <c r="K63" s="81" t="s">
        <v>310</v>
      </c>
    </row>
    <row r="64" spans="1:11">
      <c r="A64" s="81" t="s">
        <v>404</v>
      </c>
      <c r="B64" s="81" t="s">
        <v>401</v>
      </c>
      <c r="C64" s="81">
        <v>2.79</v>
      </c>
      <c r="D64" s="81">
        <v>2.79</v>
      </c>
      <c r="E64" s="81">
        <v>3.18</v>
      </c>
      <c r="F64" s="81">
        <v>0.40200000000000002</v>
      </c>
      <c r="G64" s="81">
        <v>0.495</v>
      </c>
      <c r="H64" s="81" t="s">
        <v>67</v>
      </c>
      <c r="I64" s="81" t="s">
        <v>308</v>
      </c>
      <c r="J64" s="81">
        <v>180</v>
      </c>
      <c r="K64" s="81" t="s">
        <v>310</v>
      </c>
    </row>
    <row r="65" spans="1:11">
      <c r="A65" s="81" t="s">
        <v>405</v>
      </c>
      <c r="B65" s="81" t="s">
        <v>401</v>
      </c>
      <c r="C65" s="81">
        <v>2.79</v>
      </c>
      <c r="D65" s="81">
        <v>2.79</v>
      </c>
      <c r="E65" s="81">
        <v>3.18</v>
      </c>
      <c r="F65" s="81">
        <v>0.40200000000000002</v>
      </c>
      <c r="G65" s="81">
        <v>0.495</v>
      </c>
      <c r="H65" s="81" t="s">
        <v>67</v>
      </c>
      <c r="I65" s="81" t="s">
        <v>308</v>
      </c>
      <c r="J65" s="81">
        <v>180</v>
      </c>
      <c r="K65" s="81" t="s">
        <v>310</v>
      </c>
    </row>
    <row r="66" spans="1:11">
      <c r="A66" s="81" t="s">
        <v>406</v>
      </c>
      <c r="B66" s="81" t="s">
        <v>401</v>
      </c>
      <c r="C66" s="81">
        <v>2.79</v>
      </c>
      <c r="D66" s="81">
        <v>2.79</v>
      </c>
      <c r="E66" s="81">
        <v>3.18</v>
      </c>
      <c r="F66" s="81">
        <v>0.40200000000000002</v>
      </c>
      <c r="G66" s="81">
        <v>0.495</v>
      </c>
      <c r="H66" s="81" t="s">
        <v>67</v>
      </c>
      <c r="I66" s="81" t="s">
        <v>308</v>
      </c>
      <c r="J66" s="81">
        <v>180</v>
      </c>
      <c r="K66" s="81" t="s">
        <v>310</v>
      </c>
    </row>
    <row r="67" spans="1:11">
      <c r="A67" s="81" t="s">
        <v>407</v>
      </c>
      <c r="B67" s="81" t="s">
        <v>401</v>
      </c>
      <c r="C67" s="81">
        <v>3.91</v>
      </c>
      <c r="D67" s="81">
        <v>3.91</v>
      </c>
      <c r="E67" s="81">
        <v>3.18</v>
      </c>
      <c r="F67" s="81">
        <v>0.40200000000000002</v>
      </c>
      <c r="G67" s="81">
        <v>0.495</v>
      </c>
      <c r="H67" s="81" t="s">
        <v>67</v>
      </c>
      <c r="I67" s="81" t="s">
        <v>308</v>
      </c>
      <c r="J67" s="81">
        <v>180</v>
      </c>
      <c r="K67" s="81" t="s">
        <v>310</v>
      </c>
    </row>
    <row r="68" spans="1:11">
      <c r="A68" s="81" t="s">
        <v>408</v>
      </c>
      <c r="B68" s="81" t="s">
        <v>409</v>
      </c>
      <c r="C68" s="81">
        <v>2.79</v>
      </c>
      <c r="D68" s="81">
        <v>2.79</v>
      </c>
      <c r="E68" s="81">
        <v>3.18</v>
      </c>
      <c r="F68" s="81">
        <v>0.40200000000000002</v>
      </c>
      <c r="G68" s="81">
        <v>0.495</v>
      </c>
      <c r="H68" s="81" t="s">
        <v>67</v>
      </c>
      <c r="I68" s="81" t="s">
        <v>312</v>
      </c>
      <c r="J68" s="81">
        <v>90</v>
      </c>
      <c r="K68" s="81" t="s">
        <v>313</v>
      </c>
    </row>
    <row r="69" spans="1:11">
      <c r="A69" s="81" t="s">
        <v>410</v>
      </c>
      <c r="B69" s="81" t="s">
        <v>409</v>
      </c>
      <c r="C69" s="81">
        <v>2.79</v>
      </c>
      <c r="D69" s="81">
        <v>2.79</v>
      </c>
      <c r="E69" s="81">
        <v>3.18</v>
      </c>
      <c r="F69" s="81">
        <v>0.40200000000000002</v>
      </c>
      <c r="G69" s="81">
        <v>0.495</v>
      </c>
      <c r="H69" s="81" t="s">
        <v>67</v>
      </c>
      <c r="I69" s="81" t="s">
        <v>312</v>
      </c>
      <c r="J69" s="81">
        <v>90</v>
      </c>
      <c r="K69" s="81" t="s">
        <v>313</v>
      </c>
    </row>
    <row r="70" spans="1:11">
      <c r="A70" s="81" t="s">
        <v>411</v>
      </c>
      <c r="B70" s="81" t="s">
        <v>409</v>
      </c>
      <c r="C70" s="81">
        <v>2.79</v>
      </c>
      <c r="D70" s="81">
        <v>2.79</v>
      </c>
      <c r="E70" s="81">
        <v>3.18</v>
      </c>
      <c r="F70" s="81">
        <v>0.40200000000000002</v>
      </c>
      <c r="G70" s="81">
        <v>0.495</v>
      </c>
      <c r="H70" s="81" t="s">
        <v>67</v>
      </c>
      <c r="I70" s="81" t="s">
        <v>312</v>
      </c>
      <c r="J70" s="81">
        <v>90</v>
      </c>
      <c r="K70" s="81" t="s">
        <v>313</v>
      </c>
    </row>
    <row r="71" spans="1:11">
      <c r="A71" s="81" t="s">
        <v>412</v>
      </c>
      <c r="B71" s="81" t="s">
        <v>409</v>
      </c>
      <c r="C71" s="81">
        <v>2.79</v>
      </c>
      <c r="D71" s="81">
        <v>2.79</v>
      </c>
      <c r="E71" s="81">
        <v>3.18</v>
      </c>
      <c r="F71" s="81">
        <v>0.40200000000000002</v>
      </c>
      <c r="G71" s="81">
        <v>0.495</v>
      </c>
      <c r="H71" s="81" t="s">
        <v>67</v>
      </c>
      <c r="I71" s="81" t="s">
        <v>312</v>
      </c>
      <c r="J71" s="81">
        <v>90</v>
      </c>
      <c r="K71" s="81" t="s">
        <v>313</v>
      </c>
    </row>
    <row r="72" spans="1:11">
      <c r="A72" s="81" t="s">
        <v>413</v>
      </c>
      <c r="B72" s="81" t="s">
        <v>414</v>
      </c>
      <c r="C72" s="81">
        <v>2.79</v>
      </c>
      <c r="D72" s="81">
        <v>2.79</v>
      </c>
      <c r="E72" s="81">
        <v>3.18</v>
      </c>
      <c r="F72" s="81">
        <v>0.501</v>
      </c>
      <c r="G72" s="81">
        <v>0.622</v>
      </c>
      <c r="H72" s="81" t="s">
        <v>67</v>
      </c>
      <c r="I72" s="81" t="s">
        <v>315</v>
      </c>
      <c r="J72" s="81">
        <v>0</v>
      </c>
      <c r="K72" s="81" t="s">
        <v>316</v>
      </c>
    </row>
    <row r="73" spans="1:11">
      <c r="A73" s="81" t="s">
        <v>415</v>
      </c>
      <c r="B73" s="81" t="s">
        <v>414</v>
      </c>
      <c r="C73" s="81">
        <v>2.79</v>
      </c>
      <c r="D73" s="81">
        <v>2.79</v>
      </c>
      <c r="E73" s="81">
        <v>3.18</v>
      </c>
      <c r="F73" s="81">
        <v>0.501</v>
      </c>
      <c r="G73" s="81">
        <v>0.622</v>
      </c>
      <c r="H73" s="81" t="s">
        <v>67</v>
      </c>
      <c r="I73" s="81" t="s">
        <v>315</v>
      </c>
      <c r="J73" s="81">
        <v>0</v>
      </c>
      <c r="K73" s="81" t="s">
        <v>316</v>
      </c>
    </row>
    <row r="74" spans="1:11">
      <c r="A74" s="81" t="s">
        <v>416</v>
      </c>
      <c r="B74" s="81" t="s">
        <v>414</v>
      </c>
      <c r="C74" s="81">
        <v>2.79</v>
      </c>
      <c r="D74" s="81">
        <v>2.79</v>
      </c>
      <c r="E74" s="81">
        <v>3.18</v>
      </c>
      <c r="F74" s="81">
        <v>0.501</v>
      </c>
      <c r="G74" s="81">
        <v>0.622</v>
      </c>
      <c r="H74" s="81" t="s">
        <v>67</v>
      </c>
      <c r="I74" s="81" t="s">
        <v>315</v>
      </c>
      <c r="J74" s="81">
        <v>0</v>
      </c>
      <c r="K74" s="81" t="s">
        <v>316</v>
      </c>
    </row>
    <row r="75" spans="1:11">
      <c r="A75" s="81" t="s">
        <v>417</v>
      </c>
      <c r="B75" s="81" t="s">
        <v>414</v>
      </c>
      <c r="C75" s="81">
        <v>2.79</v>
      </c>
      <c r="D75" s="81">
        <v>2.79</v>
      </c>
      <c r="E75" s="81">
        <v>3.18</v>
      </c>
      <c r="F75" s="81">
        <v>0.501</v>
      </c>
      <c r="G75" s="81">
        <v>0.622</v>
      </c>
      <c r="H75" s="81" t="s">
        <v>67</v>
      </c>
      <c r="I75" s="81" t="s">
        <v>315</v>
      </c>
      <c r="J75" s="81">
        <v>0</v>
      </c>
      <c r="K75" s="81" t="s">
        <v>316</v>
      </c>
    </row>
    <row r="76" spans="1:11">
      <c r="A76" s="81" t="s">
        <v>418</v>
      </c>
      <c r="B76" s="81" t="s">
        <v>414</v>
      </c>
      <c r="C76" s="81">
        <v>2.79</v>
      </c>
      <c r="D76" s="81">
        <v>2.79</v>
      </c>
      <c r="E76" s="81">
        <v>3.18</v>
      </c>
      <c r="F76" s="81">
        <v>0.501</v>
      </c>
      <c r="G76" s="81">
        <v>0.622</v>
      </c>
      <c r="H76" s="81" t="s">
        <v>67</v>
      </c>
      <c r="I76" s="81" t="s">
        <v>315</v>
      </c>
      <c r="J76" s="81">
        <v>0</v>
      </c>
      <c r="K76" s="81" t="s">
        <v>316</v>
      </c>
    </row>
    <row r="77" spans="1:11">
      <c r="A77" s="81" t="s">
        <v>419</v>
      </c>
      <c r="B77" s="81" t="s">
        <v>414</v>
      </c>
      <c r="C77" s="81">
        <v>2.79</v>
      </c>
      <c r="D77" s="81">
        <v>2.79</v>
      </c>
      <c r="E77" s="81">
        <v>3.18</v>
      </c>
      <c r="F77" s="81">
        <v>0.501</v>
      </c>
      <c r="G77" s="81">
        <v>0.622</v>
      </c>
      <c r="H77" s="81" t="s">
        <v>67</v>
      </c>
      <c r="I77" s="81" t="s">
        <v>315</v>
      </c>
      <c r="J77" s="81">
        <v>0</v>
      </c>
      <c r="K77" s="81" t="s">
        <v>316</v>
      </c>
    </row>
    <row r="78" spans="1:11">
      <c r="A78" s="81" t="s">
        <v>420</v>
      </c>
      <c r="B78" s="81" t="s">
        <v>421</v>
      </c>
      <c r="C78" s="81">
        <v>2.79</v>
      </c>
      <c r="D78" s="81">
        <v>2.79</v>
      </c>
      <c r="E78" s="81">
        <v>3.18</v>
      </c>
      <c r="F78" s="81">
        <v>0.40200000000000002</v>
      </c>
      <c r="G78" s="81">
        <v>0.495</v>
      </c>
      <c r="H78" s="81" t="s">
        <v>67</v>
      </c>
      <c r="I78" s="81" t="s">
        <v>318</v>
      </c>
      <c r="J78" s="81">
        <v>270</v>
      </c>
      <c r="K78" s="81" t="s">
        <v>319</v>
      </c>
    </row>
    <row r="79" spans="1:11">
      <c r="A79" s="81" t="s">
        <v>422</v>
      </c>
      <c r="B79" s="81" t="s">
        <v>421</v>
      </c>
      <c r="C79" s="81">
        <v>2.79</v>
      </c>
      <c r="D79" s="81">
        <v>2.79</v>
      </c>
      <c r="E79" s="81">
        <v>3.18</v>
      </c>
      <c r="F79" s="81">
        <v>0.40200000000000002</v>
      </c>
      <c r="G79" s="81">
        <v>0.495</v>
      </c>
      <c r="H79" s="81" t="s">
        <v>67</v>
      </c>
      <c r="I79" s="81" t="s">
        <v>318</v>
      </c>
      <c r="J79" s="81">
        <v>270</v>
      </c>
      <c r="K79" s="81" t="s">
        <v>319</v>
      </c>
    </row>
    <row r="80" spans="1:11">
      <c r="A80" s="81" t="s">
        <v>423</v>
      </c>
      <c r="B80" s="81" t="s">
        <v>421</v>
      </c>
      <c r="C80" s="81">
        <v>2.79</v>
      </c>
      <c r="D80" s="81">
        <v>2.79</v>
      </c>
      <c r="E80" s="81">
        <v>3.18</v>
      </c>
      <c r="F80" s="81">
        <v>0.40200000000000002</v>
      </c>
      <c r="G80" s="81">
        <v>0.495</v>
      </c>
      <c r="H80" s="81" t="s">
        <v>67</v>
      </c>
      <c r="I80" s="81" t="s">
        <v>318</v>
      </c>
      <c r="J80" s="81">
        <v>270</v>
      </c>
      <c r="K80" s="81" t="s">
        <v>319</v>
      </c>
    </row>
    <row r="81" spans="1:11">
      <c r="A81" s="81" t="s">
        <v>424</v>
      </c>
      <c r="B81" s="81" t="s">
        <v>421</v>
      </c>
      <c r="C81" s="81">
        <v>2.79</v>
      </c>
      <c r="D81" s="81">
        <v>2.79</v>
      </c>
      <c r="E81" s="81">
        <v>3.18</v>
      </c>
      <c r="F81" s="81">
        <v>0.40200000000000002</v>
      </c>
      <c r="G81" s="81">
        <v>0.495</v>
      </c>
      <c r="H81" s="81" t="s">
        <v>67</v>
      </c>
      <c r="I81" s="81" t="s">
        <v>318</v>
      </c>
      <c r="J81" s="81">
        <v>270</v>
      </c>
      <c r="K81" s="81" t="s">
        <v>319</v>
      </c>
    </row>
    <row r="82" spans="1:11">
      <c r="A82" s="81" t="s">
        <v>425</v>
      </c>
      <c r="B82" s="81"/>
      <c r="C82" s="81"/>
      <c r="D82" s="81">
        <v>59.68</v>
      </c>
      <c r="E82" s="81">
        <v>3.18</v>
      </c>
      <c r="F82" s="81">
        <v>0.43</v>
      </c>
      <c r="G82" s="81">
        <v>0.53100000000000003</v>
      </c>
      <c r="H82" s="81"/>
      <c r="I82" s="81"/>
      <c r="J82" s="81"/>
      <c r="K82" s="81"/>
    </row>
    <row r="83" spans="1:11">
      <c r="A83" s="81" t="s">
        <v>426</v>
      </c>
      <c r="B83" s="81"/>
      <c r="C83" s="81"/>
      <c r="D83" s="81">
        <v>16.73</v>
      </c>
      <c r="E83" s="81">
        <v>3.18</v>
      </c>
      <c r="F83" s="81">
        <v>0.501</v>
      </c>
      <c r="G83" s="81">
        <v>0.622</v>
      </c>
      <c r="H83" s="81"/>
      <c r="I83" s="81"/>
      <c r="J83" s="81"/>
      <c r="K83" s="81"/>
    </row>
    <row r="84" spans="1:11">
      <c r="A84" s="81" t="s">
        <v>427</v>
      </c>
      <c r="B84" s="81"/>
      <c r="C84" s="81"/>
      <c r="D84" s="81">
        <v>42.95</v>
      </c>
      <c r="E84" s="81">
        <v>3.18</v>
      </c>
      <c r="F84" s="81">
        <v>0.40200000000000002</v>
      </c>
      <c r="G84" s="81">
        <v>0.495</v>
      </c>
      <c r="H84" s="81"/>
      <c r="I84" s="81"/>
      <c r="J84" s="81"/>
      <c r="K84" s="81"/>
    </row>
    <row r="86" spans="1:11">
      <c r="A86" s="77"/>
      <c r="B86" s="81" t="s">
        <v>118</v>
      </c>
      <c r="C86" s="81" t="s">
        <v>346</v>
      </c>
      <c r="D86" s="81" t="s">
        <v>362</v>
      </c>
    </row>
    <row r="87" spans="1:11">
      <c r="A87" s="81" t="s">
        <v>36</v>
      </c>
      <c r="B87" s="81"/>
      <c r="C87" s="81"/>
      <c r="D87" s="81"/>
    </row>
    <row r="89" spans="1:11">
      <c r="A89" s="77"/>
      <c r="B89" s="81" t="s">
        <v>118</v>
      </c>
      <c r="C89" s="81" t="s">
        <v>363</v>
      </c>
      <c r="D89" s="81" t="s">
        <v>364</v>
      </c>
      <c r="E89" s="81" t="s">
        <v>365</v>
      </c>
      <c r="F89" s="81" t="s">
        <v>366</v>
      </c>
      <c r="G89" s="81" t="s">
        <v>362</v>
      </c>
    </row>
    <row r="90" spans="1:11">
      <c r="A90" s="81" t="s">
        <v>331</v>
      </c>
      <c r="B90" s="81" t="s">
        <v>332</v>
      </c>
      <c r="C90" s="81">
        <v>6839.57</v>
      </c>
      <c r="D90" s="81">
        <v>5462.46</v>
      </c>
      <c r="E90" s="81">
        <v>1377.11</v>
      </c>
      <c r="F90" s="81">
        <v>0.8</v>
      </c>
      <c r="G90" s="81">
        <v>4.05</v>
      </c>
    </row>
    <row r="91" spans="1:11">
      <c r="A91" s="81" t="s">
        <v>333</v>
      </c>
      <c r="B91" s="81" t="s">
        <v>332</v>
      </c>
      <c r="C91" s="81">
        <v>6315.12</v>
      </c>
      <c r="D91" s="81">
        <v>5043.6099999999997</v>
      </c>
      <c r="E91" s="81">
        <v>1271.52</v>
      </c>
      <c r="F91" s="81">
        <v>0.8</v>
      </c>
      <c r="G91" s="81">
        <v>4.07</v>
      </c>
    </row>
    <row r="92" spans="1:11">
      <c r="A92" s="81" t="s">
        <v>334</v>
      </c>
      <c r="B92" s="81" t="s">
        <v>332</v>
      </c>
      <c r="C92" s="81">
        <v>5116.49</v>
      </c>
      <c r="D92" s="81">
        <v>4086.31</v>
      </c>
      <c r="E92" s="81">
        <v>1030.18</v>
      </c>
      <c r="F92" s="81">
        <v>0.8</v>
      </c>
      <c r="G92" s="81">
        <v>4.05</v>
      </c>
    </row>
    <row r="93" spans="1:11">
      <c r="A93" s="81" t="s">
        <v>335</v>
      </c>
      <c r="B93" s="81" t="s">
        <v>332</v>
      </c>
      <c r="C93" s="81">
        <v>5466.88</v>
      </c>
      <c r="D93" s="81">
        <v>4366.1499999999996</v>
      </c>
      <c r="E93" s="81">
        <v>1100.73</v>
      </c>
      <c r="F93" s="81">
        <v>0.8</v>
      </c>
      <c r="G93" s="81">
        <v>4.0599999999999996</v>
      </c>
    </row>
    <row r="94" spans="1:11">
      <c r="A94" s="81" t="s">
        <v>336</v>
      </c>
      <c r="B94" s="81" t="s">
        <v>332</v>
      </c>
      <c r="C94" s="81">
        <v>5527.17</v>
      </c>
      <c r="D94" s="81">
        <v>4414.3</v>
      </c>
      <c r="E94" s="81">
        <v>1112.8699999999999</v>
      </c>
      <c r="F94" s="81">
        <v>0.8</v>
      </c>
      <c r="G94" s="81">
        <v>4.0599999999999996</v>
      </c>
    </row>
    <row r="96" spans="1:11">
      <c r="A96" s="77"/>
      <c r="B96" s="81" t="s">
        <v>118</v>
      </c>
      <c r="C96" s="81" t="s">
        <v>363</v>
      </c>
      <c r="D96" s="81" t="s">
        <v>362</v>
      </c>
    </row>
    <row r="97" spans="1:8">
      <c r="A97" s="81" t="s">
        <v>347</v>
      </c>
      <c r="B97" s="81" t="s">
        <v>367</v>
      </c>
      <c r="C97" s="81">
        <v>4237.04</v>
      </c>
      <c r="D97" s="81">
        <v>0.8</v>
      </c>
    </row>
    <row r="98" spans="1:8">
      <c r="A98" s="81" t="s">
        <v>348</v>
      </c>
      <c r="B98" s="81" t="s">
        <v>367</v>
      </c>
      <c r="C98" s="81">
        <v>3681.26</v>
      </c>
      <c r="D98" s="81">
        <v>0.8</v>
      </c>
    </row>
    <row r="99" spans="1:8">
      <c r="A99" s="81" t="s">
        <v>349</v>
      </c>
      <c r="B99" s="81" t="s">
        <v>367</v>
      </c>
      <c r="C99" s="81">
        <v>2752.66</v>
      </c>
      <c r="D99" s="81">
        <v>0.8</v>
      </c>
    </row>
    <row r="100" spans="1:8">
      <c r="A100" s="81" t="s">
        <v>350</v>
      </c>
      <c r="B100" s="81" t="s">
        <v>367</v>
      </c>
      <c r="C100" s="81">
        <v>3329.11</v>
      </c>
      <c r="D100" s="81">
        <v>0.8</v>
      </c>
    </row>
    <row r="101" spans="1:8">
      <c r="A101" s="81" t="s">
        <v>351</v>
      </c>
      <c r="B101" s="81" t="s">
        <v>367</v>
      </c>
      <c r="C101" s="81">
        <v>2923.15</v>
      </c>
      <c r="D101" s="81">
        <v>0.8</v>
      </c>
    </row>
    <row r="103" spans="1:8">
      <c r="A103" s="77"/>
      <c r="B103" s="81" t="s">
        <v>118</v>
      </c>
      <c r="C103" s="81" t="s">
        <v>368</v>
      </c>
      <c r="D103" s="81" t="s">
        <v>369</v>
      </c>
      <c r="E103" s="81" t="s">
        <v>370</v>
      </c>
      <c r="F103" s="81" t="s">
        <v>371</v>
      </c>
      <c r="G103" s="81" t="s">
        <v>337</v>
      </c>
      <c r="H103" s="81" t="s">
        <v>338</v>
      </c>
    </row>
    <row r="104" spans="1:8">
      <c r="A104" s="81" t="s">
        <v>339</v>
      </c>
      <c r="B104" s="81" t="s">
        <v>340</v>
      </c>
      <c r="C104" s="81">
        <v>0.54</v>
      </c>
      <c r="D104" s="81">
        <v>622</v>
      </c>
      <c r="E104" s="81">
        <v>0.41</v>
      </c>
      <c r="F104" s="81">
        <v>479.25</v>
      </c>
      <c r="G104" s="81">
        <v>1</v>
      </c>
      <c r="H104" s="81" t="s">
        <v>341</v>
      </c>
    </row>
    <row r="105" spans="1:8">
      <c r="A105" s="81" t="s">
        <v>342</v>
      </c>
      <c r="B105" s="81" t="s">
        <v>340</v>
      </c>
      <c r="C105" s="81">
        <v>0.54</v>
      </c>
      <c r="D105" s="81">
        <v>622</v>
      </c>
      <c r="E105" s="81">
        <v>0.38</v>
      </c>
      <c r="F105" s="81">
        <v>442.5</v>
      </c>
      <c r="G105" s="81">
        <v>1</v>
      </c>
      <c r="H105" s="81" t="s">
        <v>341</v>
      </c>
    </row>
    <row r="106" spans="1:8">
      <c r="A106" s="81" t="s">
        <v>343</v>
      </c>
      <c r="B106" s="81" t="s">
        <v>340</v>
      </c>
      <c r="C106" s="81">
        <v>0.54</v>
      </c>
      <c r="D106" s="81">
        <v>622</v>
      </c>
      <c r="E106" s="81">
        <v>0.31</v>
      </c>
      <c r="F106" s="81">
        <v>358.51</v>
      </c>
      <c r="G106" s="81">
        <v>1</v>
      </c>
      <c r="H106" s="81" t="s">
        <v>341</v>
      </c>
    </row>
    <row r="107" spans="1:8">
      <c r="A107" s="81" t="s">
        <v>344</v>
      </c>
      <c r="B107" s="81" t="s">
        <v>340</v>
      </c>
      <c r="C107" s="81">
        <v>0.54</v>
      </c>
      <c r="D107" s="81">
        <v>622</v>
      </c>
      <c r="E107" s="81">
        <v>0.33</v>
      </c>
      <c r="F107" s="81">
        <v>383.06</v>
      </c>
      <c r="G107" s="81">
        <v>1</v>
      </c>
      <c r="H107" s="81" t="s">
        <v>341</v>
      </c>
    </row>
    <row r="108" spans="1:8">
      <c r="A108" s="81" t="s">
        <v>345</v>
      </c>
      <c r="B108" s="81" t="s">
        <v>340</v>
      </c>
      <c r="C108" s="81">
        <v>0.54</v>
      </c>
      <c r="D108" s="81">
        <v>622</v>
      </c>
      <c r="E108" s="81">
        <v>0.33</v>
      </c>
      <c r="F108" s="81">
        <v>387.29</v>
      </c>
      <c r="G108" s="81">
        <v>1</v>
      </c>
      <c r="H108" s="81" t="s">
        <v>341</v>
      </c>
    </row>
    <row r="110" spans="1:8">
      <c r="A110" s="77"/>
      <c r="B110" s="81" t="s">
        <v>118</v>
      </c>
      <c r="C110" s="81" t="s">
        <v>428</v>
      </c>
      <c r="D110" s="81" t="s">
        <v>429</v>
      </c>
      <c r="E110" s="81" t="s">
        <v>430</v>
      </c>
      <c r="F110" s="81" t="s">
        <v>431</v>
      </c>
    </row>
    <row r="111" spans="1:8">
      <c r="A111" s="81" t="s">
        <v>432</v>
      </c>
      <c r="B111" s="81" t="s">
        <v>433</v>
      </c>
      <c r="C111" s="81" t="s">
        <v>434</v>
      </c>
      <c r="D111" s="81">
        <v>0</v>
      </c>
      <c r="E111" s="81">
        <v>0</v>
      </c>
      <c r="F111" s="81">
        <v>1</v>
      </c>
    </row>
    <row r="113" spans="1:8">
      <c r="A113" s="77"/>
      <c r="B113" s="81" t="s">
        <v>118</v>
      </c>
      <c r="C113" s="81" t="s">
        <v>435</v>
      </c>
      <c r="D113" s="81" t="s">
        <v>436</v>
      </c>
      <c r="E113" s="81" t="s">
        <v>437</v>
      </c>
      <c r="F113" s="81" t="s">
        <v>438</v>
      </c>
      <c r="G113" s="81" t="s">
        <v>439</v>
      </c>
    </row>
    <row r="114" spans="1:8">
      <c r="A114" s="81" t="s">
        <v>440</v>
      </c>
      <c r="B114" s="81" t="s">
        <v>441</v>
      </c>
      <c r="C114" s="81">
        <v>0.15</v>
      </c>
      <c r="D114" s="81">
        <v>845000</v>
      </c>
      <c r="E114" s="81">
        <v>0.8</v>
      </c>
      <c r="F114" s="81">
        <v>4.51</v>
      </c>
      <c r="G114" s="81">
        <v>0.57999999999999996</v>
      </c>
    </row>
    <row r="116" spans="1:8">
      <c r="A116" s="77"/>
      <c r="B116" s="81" t="s">
        <v>442</v>
      </c>
      <c r="C116" s="81" t="s">
        <v>443</v>
      </c>
      <c r="D116" s="81" t="s">
        <v>444</v>
      </c>
      <c r="E116" s="81" t="s">
        <v>445</v>
      </c>
      <c r="F116" s="81" t="s">
        <v>446</v>
      </c>
      <c r="G116" s="81" t="s">
        <v>447</v>
      </c>
      <c r="H116" s="81" t="s">
        <v>448</v>
      </c>
    </row>
    <row r="117" spans="1:8">
      <c r="A117" s="81" t="s">
        <v>449</v>
      </c>
      <c r="B117" s="81">
        <v>1494.8032000000001</v>
      </c>
      <c r="C117" s="81">
        <v>1.2858000000000001</v>
      </c>
      <c r="D117" s="81">
        <v>12.754200000000001</v>
      </c>
      <c r="E117" s="81">
        <v>0</v>
      </c>
      <c r="F117" s="81">
        <v>0</v>
      </c>
      <c r="G117" s="81">
        <v>76952.957599999994</v>
      </c>
      <c r="H117" s="81">
        <v>556.26649999999995</v>
      </c>
    </row>
    <row r="118" spans="1:8">
      <c r="A118" s="81" t="s">
        <v>450</v>
      </c>
      <c r="B118" s="81">
        <v>1320.1744000000001</v>
      </c>
      <c r="C118" s="81">
        <v>1.1346000000000001</v>
      </c>
      <c r="D118" s="81">
        <v>11.454700000000001</v>
      </c>
      <c r="E118" s="81">
        <v>0</v>
      </c>
      <c r="F118" s="81">
        <v>0</v>
      </c>
      <c r="G118" s="81">
        <v>69112.874599999996</v>
      </c>
      <c r="H118" s="81">
        <v>491.86239999999998</v>
      </c>
    </row>
    <row r="119" spans="1:8">
      <c r="A119" s="81" t="s">
        <v>451</v>
      </c>
      <c r="B119" s="81">
        <v>1498.5779</v>
      </c>
      <c r="C119" s="81">
        <v>1.2867</v>
      </c>
      <c r="D119" s="81">
        <v>13.208399999999999</v>
      </c>
      <c r="E119" s="81">
        <v>0</v>
      </c>
      <c r="F119" s="81">
        <v>0</v>
      </c>
      <c r="G119" s="81">
        <v>79695.141399999993</v>
      </c>
      <c r="H119" s="81">
        <v>558.9588</v>
      </c>
    </row>
    <row r="120" spans="1:8">
      <c r="A120" s="81" t="s">
        <v>452</v>
      </c>
      <c r="B120" s="81">
        <v>1363.7802999999999</v>
      </c>
      <c r="C120" s="81">
        <v>1.1700999999999999</v>
      </c>
      <c r="D120" s="81">
        <v>12.175800000000001</v>
      </c>
      <c r="E120" s="81">
        <v>0</v>
      </c>
      <c r="F120" s="81">
        <v>0</v>
      </c>
      <c r="G120" s="81">
        <v>73465.307499999995</v>
      </c>
      <c r="H120" s="81">
        <v>509.15469999999999</v>
      </c>
    </row>
    <row r="121" spans="1:8">
      <c r="A121" s="81" t="s">
        <v>288</v>
      </c>
      <c r="B121" s="81">
        <v>1449.8154999999999</v>
      </c>
      <c r="C121" s="81">
        <v>1.2434000000000001</v>
      </c>
      <c r="D121" s="81">
        <v>13.033200000000001</v>
      </c>
      <c r="E121" s="81">
        <v>0</v>
      </c>
      <c r="F121" s="81">
        <v>0</v>
      </c>
      <c r="G121" s="81">
        <v>78638.847200000004</v>
      </c>
      <c r="H121" s="81">
        <v>541.54740000000004</v>
      </c>
    </row>
    <row r="122" spans="1:8">
      <c r="A122" s="81" t="s">
        <v>453</v>
      </c>
      <c r="B122" s="81">
        <v>1467.5681999999999</v>
      </c>
      <c r="C122" s="81">
        <v>1.2584</v>
      </c>
      <c r="D122" s="81">
        <v>13.2323</v>
      </c>
      <c r="E122" s="81">
        <v>0</v>
      </c>
      <c r="F122" s="81">
        <v>0</v>
      </c>
      <c r="G122" s="81">
        <v>79840.325400000002</v>
      </c>
      <c r="H122" s="81">
        <v>548.29920000000004</v>
      </c>
    </row>
    <row r="123" spans="1:8">
      <c r="A123" s="81" t="s">
        <v>454</v>
      </c>
      <c r="B123" s="81">
        <v>1542.4772</v>
      </c>
      <c r="C123" s="81">
        <v>1.3226</v>
      </c>
      <c r="D123" s="81">
        <v>13.925000000000001</v>
      </c>
      <c r="E123" s="81">
        <v>0</v>
      </c>
      <c r="F123" s="81">
        <v>0</v>
      </c>
      <c r="G123" s="81">
        <v>84019.481400000004</v>
      </c>
      <c r="H123" s="81">
        <v>576.33849999999995</v>
      </c>
    </row>
    <row r="124" spans="1:8">
      <c r="A124" s="81" t="s">
        <v>455</v>
      </c>
      <c r="B124" s="81">
        <v>1714.617</v>
      </c>
      <c r="C124" s="81">
        <v>1.47</v>
      </c>
      <c r="D124" s="81">
        <v>15.5213</v>
      </c>
      <c r="E124" s="81">
        <v>0</v>
      </c>
      <c r="F124" s="81">
        <v>0</v>
      </c>
      <c r="G124" s="81">
        <v>93651.478300000002</v>
      </c>
      <c r="H124" s="81">
        <v>640.7867</v>
      </c>
    </row>
    <row r="125" spans="1:8">
      <c r="A125" s="81" t="s">
        <v>456</v>
      </c>
      <c r="B125" s="81">
        <v>1556.5853</v>
      </c>
      <c r="C125" s="81">
        <v>1.3346</v>
      </c>
      <c r="D125" s="81">
        <v>14.0671</v>
      </c>
      <c r="E125" s="81">
        <v>0</v>
      </c>
      <c r="F125" s="81">
        <v>0</v>
      </c>
      <c r="G125" s="81">
        <v>84877.055200000003</v>
      </c>
      <c r="H125" s="81">
        <v>581.6549</v>
      </c>
    </row>
    <row r="126" spans="1:8">
      <c r="A126" s="81" t="s">
        <v>457</v>
      </c>
      <c r="B126" s="81">
        <v>1522.8457000000001</v>
      </c>
      <c r="C126" s="81">
        <v>1.3058000000000001</v>
      </c>
      <c r="D126" s="81">
        <v>13.7349</v>
      </c>
      <c r="E126" s="81">
        <v>0</v>
      </c>
      <c r="F126" s="81">
        <v>0</v>
      </c>
      <c r="G126" s="81">
        <v>82872.938399999999</v>
      </c>
      <c r="H126" s="81">
        <v>568.96420000000001</v>
      </c>
    </row>
    <row r="127" spans="1:8">
      <c r="A127" s="81" t="s">
        <v>458</v>
      </c>
      <c r="B127" s="81">
        <v>1423.2255</v>
      </c>
      <c r="C127" s="81">
        <v>1.2210000000000001</v>
      </c>
      <c r="D127" s="81">
        <v>12.7317</v>
      </c>
      <c r="E127" s="81">
        <v>0</v>
      </c>
      <c r="F127" s="81">
        <v>0</v>
      </c>
      <c r="G127" s="81">
        <v>76819.009099999996</v>
      </c>
      <c r="H127" s="81">
        <v>531.42449999999997</v>
      </c>
    </row>
    <row r="128" spans="1:8">
      <c r="A128" s="81" t="s">
        <v>459</v>
      </c>
      <c r="B128" s="81">
        <v>1451.5464999999999</v>
      </c>
      <c r="C128" s="81">
        <v>1.2473000000000001</v>
      </c>
      <c r="D128" s="81">
        <v>12.632300000000001</v>
      </c>
      <c r="E128" s="81">
        <v>0</v>
      </c>
      <c r="F128" s="81">
        <v>0</v>
      </c>
      <c r="G128" s="81">
        <v>76218.041899999997</v>
      </c>
      <c r="H128" s="81">
        <v>540.92319999999995</v>
      </c>
    </row>
    <row r="129" spans="1:19">
      <c r="A129" s="81"/>
      <c r="B129" s="81"/>
      <c r="C129" s="81"/>
      <c r="D129" s="81"/>
      <c r="E129" s="81"/>
      <c r="F129" s="81"/>
      <c r="G129" s="81"/>
      <c r="H129" s="81"/>
    </row>
    <row r="130" spans="1:19">
      <c r="A130" s="81" t="s">
        <v>460</v>
      </c>
      <c r="B130" s="81">
        <v>17806.0167</v>
      </c>
      <c r="C130" s="81">
        <v>15.2804</v>
      </c>
      <c r="D130" s="81">
        <v>158.4709</v>
      </c>
      <c r="E130" s="81">
        <v>0</v>
      </c>
      <c r="F130" s="81">
        <v>1E-4</v>
      </c>
      <c r="G130" s="81">
        <v>956163.45810000005</v>
      </c>
      <c r="H130" s="81">
        <v>6646.1809000000003</v>
      </c>
    </row>
    <row r="131" spans="1:19">
      <c r="A131" s="81" t="s">
        <v>461</v>
      </c>
      <c r="B131" s="81">
        <v>1320.1744000000001</v>
      </c>
      <c r="C131" s="81">
        <v>1.1346000000000001</v>
      </c>
      <c r="D131" s="81">
        <v>11.454700000000001</v>
      </c>
      <c r="E131" s="81">
        <v>0</v>
      </c>
      <c r="F131" s="81">
        <v>0</v>
      </c>
      <c r="G131" s="81">
        <v>69112.874599999996</v>
      </c>
      <c r="H131" s="81">
        <v>491.86239999999998</v>
      </c>
    </row>
    <row r="132" spans="1:19">
      <c r="A132" s="81" t="s">
        <v>462</v>
      </c>
      <c r="B132" s="81">
        <v>1714.617</v>
      </c>
      <c r="C132" s="81">
        <v>1.47</v>
      </c>
      <c r="D132" s="81">
        <v>15.5213</v>
      </c>
      <c r="E132" s="81">
        <v>0</v>
      </c>
      <c r="F132" s="81">
        <v>0</v>
      </c>
      <c r="G132" s="81">
        <v>93651.478300000002</v>
      </c>
      <c r="H132" s="81">
        <v>640.7867</v>
      </c>
    </row>
    <row r="134" spans="1:19">
      <c r="A134" s="77"/>
      <c r="B134" s="81" t="s">
        <v>463</v>
      </c>
      <c r="C134" s="81" t="s">
        <v>464</v>
      </c>
      <c r="D134" s="81" t="s">
        <v>465</v>
      </c>
      <c r="E134" s="81" t="s">
        <v>466</v>
      </c>
      <c r="F134" s="81" t="s">
        <v>467</v>
      </c>
      <c r="G134" s="81" t="s">
        <v>468</v>
      </c>
      <c r="H134" s="81" t="s">
        <v>469</v>
      </c>
      <c r="I134" s="81" t="s">
        <v>470</v>
      </c>
      <c r="J134" s="81" t="s">
        <v>471</v>
      </c>
      <c r="K134" s="81" t="s">
        <v>472</v>
      </c>
      <c r="L134" s="81" t="s">
        <v>473</v>
      </c>
      <c r="M134" s="81" t="s">
        <v>474</v>
      </c>
      <c r="N134" s="81" t="s">
        <v>475</v>
      </c>
      <c r="O134" s="81" t="s">
        <v>476</v>
      </c>
      <c r="P134" s="81" t="s">
        <v>477</v>
      </c>
      <c r="Q134" s="81" t="s">
        <v>478</v>
      </c>
      <c r="R134" s="81" t="s">
        <v>479</v>
      </c>
      <c r="S134" s="81" t="s">
        <v>480</v>
      </c>
    </row>
    <row r="135" spans="1:19">
      <c r="A135" s="81" t="s">
        <v>449</v>
      </c>
      <c r="B135" s="82">
        <v>15778200000</v>
      </c>
      <c r="C135" s="81">
        <v>12841.462</v>
      </c>
      <c r="D135" s="81" t="s">
        <v>528</v>
      </c>
      <c r="E135" s="81">
        <v>4950.0479999999998</v>
      </c>
      <c r="F135" s="81">
        <v>3712.5360000000001</v>
      </c>
      <c r="G135" s="81">
        <v>2050.614</v>
      </c>
      <c r="H135" s="81">
        <v>0</v>
      </c>
      <c r="I135" s="81">
        <v>2128.2640000000001</v>
      </c>
      <c r="J135" s="81">
        <v>0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1">
        <v>0</v>
      </c>
      <c r="S135" s="81">
        <v>0</v>
      </c>
    </row>
    <row r="136" spans="1:19">
      <c r="A136" s="81" t="s">
        <v>450</v>
      </c>
      <c r="B136" s="82">
        <v>14170700000</v>
      </c>
      <c r="C136" s="81">
        <v>12498.688</v>
      </c>
      <c r="D136" s="81" t="s">
        <v>529</v>
      </c>
      <c r="E136" s="81">
        <v>4950.0479999999998</v>
      </c>
      <c r="F136" s="81">
        <v>3712.5360000000001</v>
      </c>
      <c r="G136" s="81">
        <v>2050.614</v>
      </c>
      <c r="H136" s="81">
        <v>0</v>
      </c>
      <c r="I136" s="81">
        <v>1785.489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81">
        <v>0</v>
      </c>
      <c r="S136" s="81">
        <v>0</v>
      </c>
    </row>
    <row r="137" spans="1:19">
      <c r="A137" s="81" t="s">
        <v>451</v>
      </c>
      <c r="B137" s="82">
        <v>16340500000</v>
      </c>
      <c r="C137" s="81">
        <v>12858.162</v>
      </c>
      <c r="D137" s="81" t="s">
        <v>530</v>
      </c>
      <c r="E137" s="81">
        <v>4950.0479999999998</v>
      </c>
      <c r="F137" s="81">
        <v>3712.5360000000001</v>
      </c>
      <c r="G137" s="81">
        <v>2050.614</v>
      </c>
      <c r="H137" s="81">
        <v>0</v>
      </c>
      <c r="I137" s="81">
        <v>2144.9639999999999</v>
      </c>
      <c r="J137" s="81">
        <v>0</v>
      </c>
      <c r="K137" s="81">
        <v>0</v>
      </c>
      <c r="L137" s="81">
        <v>0</v>
      </c>
      <c r="M137" s="81">
        <v>0</v>
      </c>
      <c r="N137" s="81">
        <v>0</v>
      </c>
      <c r="O137" s="81">
        <v>0</v>
      </c>
      <c r="P137" s="81">
        <v>0</v>
      </c>
      <c r="Q137" s="81">
        <v>0</v>
      </c>
      <c r="R137" s="81">
        <v>0</v>
      </c>
      <c r="S137" s="81">
        <v>0</v>
      </c>
    </row>
    <row r="138" spans="1:19">
      <c r="A138" s="81" t="s">
        <v>452</v>
      </c>
      <c r="B138" s="82">
        <v>15063100000</v>
      </c>
      <c r="C138" s="81">
        <v>13320.486999999999</v>
      </c>
      <c r="D138" s="81" t="s">
        <v>531</v>
      </c>
      <c r="E138" s="81">
        <v>4950.0479999999998</v>
      </c>
      <c r="F138" s="81">
        <v>3712.5360000000001</v>
      </c>
      <c r="G138" s="81">
        <v>2050.614</v>
      </c>
      <c r="H138" s="81">
        <v>0</v>
      </c>
      <c r="I138" s="81">
        <v>2607.2890000000002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1">
        <v>0</v>
      </c>
      <c r="S138" s="81">
        <v>0</v>
      </c>
    </row>
    <row r="139" spans="1:19">
      <c r="A139" s="81" t="s">
        <v>288</v>
      </c>
      <c r="B139" s="82">
        <v>16123900000</v>
      </c>
      <c r="C139" s="81">
        <v>13628.718999999999</v>
      </c>
      <c r="D139" s="81" t="s">
        <v>514</v>
      </c>
      <c r="E139" s="81">
        <v>4950.0479999999998</v>
      </c>
      <c r="F139" s="81">
        <v>3712.5360000000001</v>
      </c>
      <c r="G139" s="81">
        <v>2050.614</v>
      </c>
      <c r="H139" s="81">
        <v>0</v>
      </c>
      <c r="I139" s="81">
        <v>2915.5210000000002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1">
        <v>0</v>
      </c>
      <c r="S139" s="81">
        <v>0</v>
      </c>
    </row>
    <row r="140" spans="1:19">
      <c r="A140" s="81" t="s">
        <v>453</v>
      </c>
      <c r="B140" s="82">
        <v>16370300000</v>
      </c>
      <c r="C140" s="81">
        <v>13811.133</v>
      </c>
      <c r="D140" s="81" t="s">
        <v>653</v>
      </c>
      <c r="E140" s="81">
        <v>4950.0479999999998</v>
      </c>
      <c r="F140" s="81">
        <v>3712.5360000000001</v>
      </c>
      <c r="G140" s="81">
        <v>2050.614</v>
      </c>
      <c r="H140" s="81">
        <v>0</v>
      </c>
      <c r="I140" s="81">
        <v>3097.9349999999999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v>0</v>
      </c>
    </row>
    <row r="141" spans="1:19">
      <c r="A141" s="81" t="s">
        <v>454</v>
      </c>
      <c r="B141" s="82">
        <v>17227200000</v>
      </c>
      <c r="C141" s="81">
        <v>14410.397999999999</v>
      </c>
      <c r="D141" s="81" t="s">
        <v>532</v>
      </c>
      <c r="E141" s="81">
        <v>4950.0479999999998</v>
      </c>
      <c r="F141" s="81">
        <v>3712.5360000000001</v>
      </c>
      <c r="G141" s="81">
        <v>2050.614</v>
      </c>
      <c r="H141" s="81">
        <v>0</v>
      </c>
      <c r="I141" s="81">
        <v>3697.2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1">
        <v>0</v>
      </c>
      <c r="S141" s="81">
        <v>0</v>
      </c>
    </row>
    <row r="142" spans="1:19">
      <c r="A142" s="81" t="s">
        <v>455</v>
      </c>
      <c r="B142" s="82">
        <v>19202100000</v>
      </c>
      <c r="C142" s="81">
        <v>15015.517</v>
      </c>
      <c r="D142" s="81" t="s">
        <v>654</v>
      </c>
      <c r="E142" s="81">
        <v>4950.0479999999998</v>
      </c>
      <c r="F142" s="81">
        <v>3712.5360000000001</v>
      </c>
      <c r="G142" s="81">
        <v>2050.614</v>
      </c>
      <c r="H142" s="81">
        <v>0</v>
      </c>
      <c r="I142" s="81">
        <v>4302.3190000000004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</row>
    <row r="143" spans="1:19">
      <c r="A143" s="81" t="s">
        <v>456</v>
      </c>
      <c r="B143" s="82">
        <v>17403000000</v>
      </c>
      <c r="C143" s="81">
        <v>15329.938</v>
      </c>
      <c r="D143" s="81" t="s">
        <v>655</v>
      </c>
      <c r="E143" s="81">
        <v>4950.0479999999998</v>
      </c>
      <c r="F143" s="81">
        <v>3712.5360000000001</v>
      </c>
      <c r="G143" s="81">
        <v>2050.614</v>
      </c>
      <c r="H143" s="81">
        <v>0</v>
      </c>
      <c r="I143" s="81">
        <v>4616.74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1">
        <v>0</v>
      </c>
      <c r="S143" s="81">
        <v>0</v>
      </c>
    </row>
    <row r="144" spans="1:19">
      <c r="A144" s="81" t="s">
        <v>457</v>
      </c>
      <c r="B144" s="82">
        <v>16992100000</v>
      </c>
      <c r="C144" s="81">
        <v>14145.171</v>
      </c>
      <c r="D144" s="81" t="s">
        <v>533</v>
      </c>
      <c r="E144" s="81">
        <v>4950.0479999999998</v>
      </c>
      <c r="F144" s="81">
        <v>3712.5360000000001</v>
      </c>
      <c r="G144" s="81">
        <v>2050.614</v>
      </c>
      <c r="H144" s="81">
        <v>0</v>
      </c>
      <c r="I144" s="81">
        <v>3431.973</v>
      </c>
      <c r="J144" s="81">
        <v>0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1">
        <v>0</v>
      </c>
      <c r="S144" s="81">
        <v>0</v>
      </c>
    </row>
    <row r="145" spans="1:19">
      <c r="A145" s="81" t="s">
        <v>458</v>
      </c>
      <c r="B145" s="82">
        <v>15750800000</v>
      </c>
      <c r="C145" s="81">
        <v>13897.168</v>
      </c>
      <c r="D145" s="81" t="s">
        <v>534</v>
      </c>
      <c r="E145" s="81">
        <v>4950.0479999999998</v>
      </c>
      <c r="F145" s="81">
        <v>3712.5360000000001</v>
      </c>
      <c r="G145" s="81">
        <v>2050.614</v>
      </c>
      <c r="H145" s="81">
        <v>0</v>
      </c>
      <c r="I145" s="81">
        <v>1669.88</v>
      </c>
      <c r="J145" s="81">
        <v>1514.0889999999999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</row>
    <row r="146" spans="1:19">
      <c r="A146" s="81" t="s">
        <v>459</v>
      </c>
      <c r="B146" s="82">
        <v>15627600000</v>
      </c>
      <c r="C146" s="81">
        <v>13306.509</v>
      </c>
      <c r="D146" s="81" t="s">
        <v>656</v>
      </c>
      <c r="E146" s="81">
        <v>4950.0479999999998</v>
      </c>
      <c r="F146" s="81">
        <v>3712.5360000000001</v>
      </c>
      <c r="G146" s="81">
        <v>2050.614</v>
      </c>
      <c r="H146" s="81">
        <v>0</v>
      </c>
      <c r="I146" s="81">
        <v>1079.221</v>
      </c>
      <c r="J146" s="81">
        <v>1514.0889999999999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1">
        <v>0</v>
      </c>
      <c r="S146" s="81">
        <v>0</v>
      </c>
    </row>
    <row r="147" spans="1:19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</row>
    <row r="148" spans="1:19">
      <c r="A148" s="81" t="s">
        <v>460</v>
      </c>
      <c r="B148" s="82">
        <v>196049000000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81">
        <v>0</v>
      </c>
      <c r="S148" s="81">
        <v>0</v>
      </c>
    </row>
    <row r="149" spans="1:19">
      <c r="A149" s="81" t="s">
        <v>461</v>
      </c>
      <c r="B149" s="82">
        <v>14170700000</v>
      </c>
      <c r="C149" s="81">
        <v>12498.688</v>
      </c>
      <c r="D149" s="81"/>
      <c r="E149" s="81">
        <v>4950.0479999999998</v>
      </c>
      <c r="F149" s="81">
        <v>3712.5360000000001</v>
      </c>
      <c r="G149" s="81">
        <v>2050.614</v>
      </c>
      <c r="H149" s="81">
        <v>0</v>
      </c>
      <c r="I149" s="81">
        <v>1079.221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81">
        <v>0</v>
      </c>
      <c r="S149" s="81">
        <v>0</v>
      </c>
    </row>
    <row r="150" spans="1:19">
      <c r="A150" s="81" t="s">
        <v>462</v>
      </c>
      <c r="B150" s="82">
        <v>19202100000</v>
      </c>
      <c r="C150" s="81">
        <v>15329.938</v>
      </c>
      <c r="D150" s="81"/>
      <c r="E150" s="81">
        <v>4950.0479999999998</v>
      </c>
      <c r="F150" s="81">
        <v>3712.5360000000001</v>
      </c>
      <c r="G150" s="81">
        <v>2050.614</v>
      </c>
      <c r="H150" s="81">
        <v>0</v>
      </c>
      <c r="I150" s="81">
        <v>4616.74</v>
      </c>
      <c r="J150" s="81">
        <v>1514.0889999999999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1">
        <v>0</v>
      </c>
      <c r="S150" s="81">
        <v>0</v>
      </c>
    </row>
    <row r="152" spans="1:19">
      <c r="A152" s="77"/>
      <c r="B152" s="81" t="s">
        <v>493</v>
      </c>
      <c r="C152" s="81" t="s">
        <v>494</v>
      </c>
      <c r="D152" s="81" t="s">
        <v>495</v>
      </c>
      <c r="E152" s="81" t="s">
        <v>251</v>
      </c>
    </row>
    <row r="153" spans="1:19">
      <c r="A153" s="81" t="s">
        <v>496</v>
      </c>
      <c r="B153" s="81">
        <v>7004.81</v>
      </c>
      <c r="C153" s="81">
        <v>133.44</v>
      </c>
      <c r="D153" s="81">
        <v>0</v>
      </c>
      <c r="E153" s="81">
        <v>7138.24</v>
      </c>
    </row>
    <row r="154" spans="1:19">
      <c r="A154" s="81" t="s">
        <v>497</v>
      </c>
      <c r="B154" s="81">
        <v>13.7</v>
      </c>
      <c r="C154" s="81">
        <v>0.26</v>
      </c>
      <c r="D154" s="81">
        <v>0</v>
      </c>
      <c r="E154" s="81">
        <v>13.96</v>
      </c>
    </row>
    <row r="155" spans="1:19">
      <c r="A155" s="81" t="s">
        <v>498</v>
      </c>
      <c r="B155" s="81">
        <v>13.7</v>
      </c>
      <c r="C155" s="81">
        <v>0.26</v>
      </c>
      <c r="D155" s="81">
        <v>0</v>
      </c>
      <c r="E155" s="81">
        <v>13.96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55"/>
  <sheetViews>
    <sheetView workbookViewId="0"/>
  </sheetViews>
  <sheetFormatPr defaultRowHeight="10.5"/>
  <cols>
    <col min="1" max="1" width="43.16406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352</v>
      </c>
      <c r="C1" s="81" t="s">
        <v>353</v>
      </c>
      <c r="D1" s="81" t="s">
        <v>354</v>
      </c>
    </row>
    <row r="2" spans="1:7">
      <c r="A2" s="81" t="s">
        <v>298</v>
      </c>
      <c r="B2" s="81">
        <v>257.64</v>
      </c>
      <c r="C2" s="81">
        <v>504.04</v>
      </c>
      <c r="D2" s="81">
        <v>504.04</v>
      </c>
    </row>
    <row r="3" spans="1:7">
      <c r="A3" s="81" t="s">
        <v>299</v>
      </c>
      <c r="B3" s="81">
        <v>257.64</v>
      </c>
      <c r="C3" s="81">
        <v>504.04</v>
      </c>
      <c r="D3" s="81">
        <v>504.04</v>
      </c>
    </row>
    <row r="4" spans="1:7">
      <c r="A4" s="81" t="s">
        <v>300</v>
      </c>
      <c r="B4" s="81">
        <v>845.4</v>
      </c>
      <c r="C4" s="81">
        <v>1653.89</v>
      </c>
      <c r="D4" s="81">
        <v>1653.89</v>
      </c>
    </row>
    <row r="5" spans="1:7">
      <c r="A5" s="81" t="s">
        <v>301</v>
      </c>
      <c r="B5" s="81">
        <v>845.4</v>
      </c>
      <c r="C5" s="81">
        <v>1653.89</v>
      </c>
      <c r="D5" s="81">
        <v>1653.89</v>
      </c>
    </row>
    <row r="7" spans="1:7">
      <c r="A7" s="77"/>
      <c r="B7" s="81" t="s">
        <v>355</v>
      </c>
    </row>
    <row r="8" spans="1:7">
      <c r="A8" s="81" t="s">
        <v>302</v>
      </c>
      <c r="B8" s="81">
        <v>511.16</v>
      </c>
    </row>
    <row r="9" spans="1:7">
      <c r="A9" s="81" t="s">
        <v>303</v>
      </c>
      <c r="B9" s="81">
        <v>511.16</v>
      </c>
    </row>
    <row r="10" spans="1:7">
      <c r="A10" s="81" t="s">
        <v>356</v>
      </c>
      <c r="B10" s="81">
        <v>0</v>
      </c>
    </row>
    <row r="12" spans="1:7">
      <c r="A12" s="77"/>
      <c r="B12" s="81" t="s">
        <v>373</v>
      </c>
      <c r="C12" s="81" t="s">
        <v>374</v>
      </c>
      <c r="D12" s="81" t="s">
        <v>375</v>
      </c>
      <c r="E12" s="81" t="s">
        <v>376</v>
      </c>
      <c r="F12" s="81" t="s">
        <v>377</v>
      </c>
      <c r="G12" s="81" t="s">
        <v>378</v>
      </c>
    </row>
    <row r="13" spans="1:7">
      <c r="A13" s="81" t="s">
        <v>73</v>
      </c>
      <c r="B13" s="81">
        <v>0</v>
      </c>
      <c r="C13" s="81">
        <v>19.52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34.979999999999997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56.69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23.78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65.790000000000006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45.73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11.14</v>
      </c>
      <c r="D24" s="81">
        <v>0</v>
      </c>
      <c r="E24" s="81">
        <v>0</v>
      </c>
      <c r="F24" s="81">
        <v>0</v>
      </c>
      <c r="G24" s="81">
        <v>17.649999999999999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226.98</v>
      </c>
      <c r="C28" s="81">
        <v>30.66</v>
      </c>
      <c r="D28" s="81">
        <v>0</v>
      </c>
      <c r="E28" s="81">
        <v>0</v>
      </c>
      <c r="F28" s="81">
        <v>0</v>
      </c>
      <c r="G28" s="81">
        <v>17.649999999999999</v>
      </c>
    </row>
    <row r="30" spans="1:10">
      <c r="A30" s="77"/>
      <c r="B30" s="81" t="s">
        <v>355</v>
      </c>
      <c r="C30" s="81" t="s">
        <v>2</v>
      </c>
      <c r="D30" s="81" t="s">
        <v>379</v>
      </c>
      <c r="E30" s="81" t="s">
        <v>380</v>
      </c>
      <c r="F30" s="81" t="s">
        <v>381</v>
      </c>
      <c r="G30" s="81" t="s">
        <v>382</v>
      </c>
      <c r="H30" s="81" t="s">
        <v>383</v>
      </c>
      <c r="I30" s="81" t="s">
        <v>384</v>
      </c>
      <c r="J30" s="81" t="s">
        <v>385</v>
      </c>
    </row>
    <row r="31" spans="1:10">
      <c r="A31" s="81" t="s">
        <v>386</v>
      </c>
      <c r="B31" s="81">
        <v>149.66</v>
      </c>
      <c r="C31" s="81" t="s">
        <v>3</v>
      </c>
      <c r="D31" s="81">
        <v>456.46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8.07</v>
      </c>
    </row>
    <row r="32" spans="1:10">
      <c r="A32" s="81" t="s">
        <v>387</v>
      </c>
      <c r="B32" s="81">
        <v>113.45</v>
      </c>
      <c r="C32" s="81" t="s">
        <v>3</v>
      </c>
      <c r="D32" s="81">
        <v>346.02</v>
      </c>
      <c r="E32" s="81">
        <v>1</v>
      </c>
      <c r="F32" s="81">
        <v>84.45</v>
      </c>
      <c r="G32" s="81">
        <v>20.64</v>
      </c>
      <c r="H32" s="81">
        <v>10.76</v>
      </c>
      <c r="I32" s="81">
        <v>18.59</v>
      </c>
      <c r="J32" s="81">
        <v>8.07</v>
      </c>
    </row>
    <row r="33" spans="1:10">
      <c r="A33" s="81" t="s">
        <v>388</v>
      </c>
      <c r="B33" s="81">
        <v>67.3</v>
      </c>
      <c r="C33" s="81" t="s">
        <v>3</v>
      </c>
      <c r="D33" s="81">
        <v>205.26</v>
      </c>
      <c r="E33" s="81">
        <v>1</v>
      </c>
      <c r="F33" s="81">
        <v>56.3</v>
      </c>
      <c r="G33" s="81">
        <v>11.16</v>
      </c>
      <c r="H33" s="81">
        <v>10.76</v>
      </c>
      <c r="I33" s="81">
        <v>18.59</v>
      </c>
      <c r="J33" s="81">
        <v>8.07</v>
      </c>
    </row>
    <row r="34" spans="1:10">
      <c r="A34" s="81" t="s">
        <v>389</v>
      </c>
      <c r="B34" s="81">
        <v>113.45</v>
      </c>
      <c r="C34" s="81" t="s">
        <v>3</v>
      </c>
      <c r="D34" s="81">
        <v>346.02</v>
      </c>
      <c r="E34" s="81">
        <v>1</v>
      </c>
      <c r="F34" s="81">
        <v>84.45</v>
      </c>
      <c r="G34" s="81">
        <v>16.73</v>
      </c>
      <c r="H34" s="81">
        <v>10.76</v>
      </c>
      <c r="I34" s="81">
        <v>18.59</v>
      </c>
      <c r="J34" s="81">
        <v>8.07</v>
      </c>
    </row>
    <row r="35" spans="1:10">
      <c r="A35" s="81" t="s">
        <v>390</v>
      </c>
      <c r="B35" s="81">
        <v>67.3</v>
      </c>
      <c r="C35" s="81" t="s">
        <v>3</v>
      </c>
      <c r="D35" s="81">
        <v>205.26</v>
      </c>
      <c r="E35" s="81">
        <v>1</v>
      </c>
      <c r="F35" s="81">
        <v>56.3</v>
      </c>
      <c r="G35" s="81">
        <v>11.16</v>
      </c>
      <c r="H35" s="81">
        <v>10.76</v>
      </c>
      <c r="I35" s="81">
        <v>18.59</v>
      </c>
      <c r="J35" s="81">
        <v>8.07</v>
      </c>
    </row>
    <row r="36" spans="1:10">
      <c r="A36" s="81" t="s">
        <v>391</v>
      </c>
      <c r="B36" s="81">
        <v>567.98</v>
      </c>
      <c r="C36" s="81" t="s">
        <v>67</v>
      </c>
      <c r="D36" s="81">
        <v>720.19</v>
      </c>
      <c r="E36" s="81">
        <v>1</v>
      </c>
      <c r="F36" s="81">
        <v>0</v>
      </c>
      <c r="G36" s="81">
        <v>0</v>
      </c>
      <c r="H36" s="81">
        <v>0</v>
      </c>
      <c r="I36" s="81"/>
      <c r="J36" s="81">
        <v>0</v>
      </c>
    </row>
    <row r="37" spans="1:10">
      <c r="A37" s="81" t="s">
        <v>251</v>
      </c>
      <c r="B37" s="81">
        <v>1079.1300000000001</v>
      </c>
      <c r="C37" s="81"/>
      <c r="D37" s="81">
        <v>2279.2199999999998</v>
      </c>
      <c r="E37" s="81"/>
      <c r="F37" s="81">
        <v>281.51</v>
      </c>
      <c r="G37" s="81">
        <v>59.68</v>
      </c>
      <c r="H37" s="81">
        <v>5.0967000000000002</v>
      </c>
      <c r="I37" s="81">
        <v>39.24</v>
      </c>
      <c r="J37" s="81">
        <v>3.8224999999999998</v>
      </c>
    </row>
    <row r="38" spans="1:10">
      <c r="A38" s="81" t="s">
        <v>392</v>
      </c>
      <c r="B38" s="81">
        <v>511.16</v>
      </c>
      <c r="C38" s="81"/>
      <c r="D38" s="81">
        <v>1559.03</v>
      </c>
      <c r="E38" s="81"/>
      <c r="F38" s="81">
        <v>281.51</v>
      </c>
      <c r="G38" s="81">
        <v>59.68</v>
      </c>
      <c r="H38" s="81">
        <v>10.76</v>
      </c>
      <c r="I38" s="81">
        <v>18.59</v>
      </c>
      <c r="J38" s="81">
        <v>8.07</v>
      </c>
    </row>
    <row r="39" spans="1:10">
      <c r="A39" s="81" t="s">
        <v>393</v>
      </c>
      <c r="B39" s="81">
        <v>567.98</v>
      </c>
      <c r="C39" s="81"/>
      <c r="D39" s="81">
        <v>720.19</v>
      </c>
      <c r="E39" s="81"/>
      <c r="F39" s="81">
        <v>0</v>
      </c>
      <c r="G39" s="81">
        <v>0</v>
      </c>
      <c r="H39" s="81">
        <v>0</v>
      </c>
      <c r="I39" s="81"/>
      <c r="J39" s="81">
        <v>0</v>
      </c>
    </row>
    <row r="41" spans="1:10">
      <c r="A41" s="77"/>
      <c r="B41" s="81" t="s">
        <v>52</v>
      </c>
      <c r="C41" s="81" t="s">
        <v>304</v>
      </c>
      <c r="D41" s="81" t="s">
        <v>357</v>
      </c>
      <c r="E41" s="81" t="s">
        <v>358</v>
      </c>
      <c r="F41" s="81" t="s">
        <v>359</v>
      </c>
      <c r="G41" s="81" t="s">
        <v>360</v>
      </c>
      <c r="H41" s="81" t="s">
        <v>361</v>
      </c>
      <c r="I41" s="81" t="s">
        <v>305</v>
      </c>
    </row>
    <row r="42" spans="1:10">
      <c r="A42" s="81" t="s">
        <v>306</v>
      </c>
      <c r="B42" s="81" t="s">
        <v>307</v>
      </c>
      <c r="C42" s="81">
        <v>0.3</v>
      </c>
      <c r="D42" s="81">
        <v>1.8620000000000001</v>
      </c>
      <c r="E42" s="81">
        <v>3.4</v>
      </c>
      <c r="F42" s="81">
        <v>149.66</v>
      </c>
      <c r="G42" s="81">
        <v>270</v>
      </c>
      <c r="H42" s="81">
        <v>180</v>
      </c>
      <c r="I42" s="81"/>
    </row>
    <row r="43" spans="1:10">
      <c r="A43" s="81" t="s">
        <v>308</v>
      </c>
      <c r="B43" s="81" t="s">
        <v>309</v>
      </c>
      <c r="C43" s="81">
        <v>0.08</v>
      </c>
      <c r="D43" s="81">
        <v>0.85599999999999998</v>
      </c>
      <c r="E43" s="81">
        <v>0.98</v>
      </c>
      <c r="F43" s="81">
        <v>84.45</v>
      </c>
      <c r="G43" s="81">
        <v>180</v>
      </c>
      <c r="H43" s="81">
        <v>90</v>
      </c>
      <c r="I43" s="81" t="s">
        <v>310</v>
      </c>
    </row>
    <row r="44" spans="1:10">
      <c r="A44" s="81" t="s">
        <v>311</v>
      </c>
      <c r="B44" s="81" t="s">
        <v>307</v>
      </c>
      <c r="C44" s="81">
        <v>0.3</v>
      </c>
      <c r="D44" s="81">
        <v>1.8620000000000001</v>
      </c>
      <c r="E44" s="81">
        <v>3.4</v>
      </c>
      <c r="F44" s="81">
        <v>113.45</v>
      </c>
      <c r="G44" s="81">
        <v>135</v>
      </c>
      <c r="H44" s="81">
        <v>180</v>
      </c>
      <c r="I44" s="81"/>
    </row>
    <row r="45" spans="1:10">
      <c r="A45" s="81" t="s">
        <v>312</v>
      </c>
      <c r="B45" s="81" t="s">
        <v>309</v>
      </c>
      <c r="C45" s="81">
        <v>0.08</v>
      </c>
      <c r="D45" s="81">
        <v>0.85599999999999998</v>
      </c>
      <c r="E45" s="81">
        <v>0.98</v>
      </c>
      <c r="F45" s="81">
        <v>56.3</v>
      </c>
      <c r="G45" s="81">
        <v>90</v>
      </c>
      <c r="H45" s="81">
        <v>90</v>
      </c>
      <c r="I45" s="81" t="s">
        <v>313</v>
      </c>
    </row>
    <row r="46" spans="1:10">
      <c r="A46" s="81" t="s">
        <v>314</v>
      </c>
      <c r="B46" s="81" t="s">
        <v>307</v>
      </c>
      <c r="C46" s="81">
        <v>0.3</v>
      </c>
      <c r="D46" s="81">
        <v>1.8620000000000001</v>
      </c>
      <c r="E46" s="81">
        <v>3.4</v>
      </c>
      <c r="F46" s="81">
        <v>67.3</v>
      </c>
      <c r="G46" s="81">
        <v>270</v>
      </c>
      <c r="H46" s="81">
        <v>180</v>
      </c>
      <c r="I46" s="81"/>
    </row>
    <row r="47" spans="1:10">
      <c r="A47" s="81" t="s">
        <v>315</v>
      </c>
      <c r="B47" s="81" t="s">
        <v>309</v>
      </c>
      <c r="C47" s="81">
        <v>0.08</v>
      </c>
      <c r="D47" s="81">
        <v>0.85599999999999998</v>
      </c>
      <c r="E47" s="81">
        <v>0.98</v>
      </c>
      <c r="F47" s="81">
        <v>84.45</v>
      </c>
      <c r="G47" s="81">
        <v>0</v>
      </c>
      <c r="H47" s="81">
        <v>90</v>
      </c>
      <c r="I47" s="81" t="s">
        <v>316</v>
      </c>
    </row>
    <row r="48" spans="1:10">
      <c r="A48" s="81" t="s">
        <v>317</v>
      </c>
      <c r="B48" s="81" t="s">
        <v>307</v>
      </c>
      <c r="C48" s="81">
        <v>0.3</v>
      </c>
      <c r="D48" s="81">
        <v>1.8620000000000001</v>
      </c>
      <c r="E48" s="81">
        <v>3.4</v>
      </c>
      <c r="F48" s="81">
        <v>113.45</v>
      </c>
      <c r="G48" s="81">
        <v>180</v>
      </c>
      <c r="H48" s="81">
        <v>180</v>
      </c>
      <c r="I48" s="81"/>
    </row>
    <row r="49" spans="1:11">
      <c r="A49" s="81" t="s">
        <v>318</v>
      </c>
      <c r="B49" s="81" t="s">
        <v>309</v>
      </c>
      <c r="C49" s="81">
        <v>0.08</v>
      </c>
      <c r="D49" s="81">
        <v>0.85599999999999998</v>
      </c>
      <c r="E49" s="81">
        <v>0.98</v>
      </c>
      <c r="F49" s="81">
        <v>56.3</v>
      </c>
      <c r="G49" s="81">
        <v>270</v>
      </c>
      <c r="H49" s="81">
        <v>90</v>
      </c>
      <c r="I49" s="81" t="s">
        <v>319</v>
      </c>
    </row>
    <row r="50" spans="1:11">
      <c r="A50" s="81" t="s">
        <v>320</v>
      </c>
      <c r="B50" s="81" t="s">
        <v>307</v>
      </c>
      <c r="C50" s="81">
        <v>0.3</v>
      </c>
      <c r="D50" s="81">
        <v>1.8620000000000001</v>
      </c>
      <c r="E50" s="81">
        <v>3.4</v>
      </c>
      <c r="F50" s="81">
        <v>67.3</v>
      </c>
      <c r="G50" s="81">
        <v>90</v>
      </c>
      <c r="H50" s="81">
        <v>180</v>
      </c>
      <c r="I50" s="81"/>
    </row>
    <row r="51" spans="1:11">
      <c r="A51" s="81" t="s">
        <v>321</v>
      </c>
      <c r="B51" s="81" t="s">
        <v>322</v>
      </c>
      <c r="C51" s="81">
        <v>0.3</v>
      </c>
      <c r="D51" s="81">
        <v>0.60799999999999998</v>
      </c>
      <c r="E51" s="81">
        <v>0.71</v>
      </c>
      <c r="F51" s="81">
        <v>11.44</v>
      </c>
      <c r="G51" s="81">
        <v>270</v>
      </c>
      <c r="H51" s="81">
        <v>180</v>
      </c>
      <c r="I51" s="81"/>
    </row>
    <row r="52" spans="1:11">
      <c r="A52" s="81" t="s">
        <v>323</v>
      </c>
      <c r="B52" s="81" t="s">
        <v>322</v>
      </c>
      <c r="C52" s="81">
        <v>0.3</v>
      </c>
      <c r="D52" s="81">
        <v>0.60799999999999998</v>
      </c>
      <c r="E52" s="81">
        <v>0.71</v>
      </c>
      <c r="F52" s="81">
        <v>16.97</v>
      </c>
      <c r="G52" s="81">
        <v>225</v>
      </c>
      <c r="H52" s="81">
        <v>180</v>
      </c>
      <c r="I52" s="81"/>
    </row>
    <row r="53" spans="1:11">
      <c r="A53" s="81" t="s">
        <v>324</v>
      </c>
      <c r="B53" s="81" t="s">
        <v>322</v>
      </c>
      <c r="C53" s="81">
        <v>0.3</v>
      </c>
      <c r="D53" s="81">
        <v>0.60799999999999998</v>
      </c>
      <c r="E53" s="81">
        <v>0.71</v>
      </c>
      <c r="F53" s="81">
        <v>11.44</v>
      </c>
      <c r="G53" s="81">
        <v>45</v>
      </c>
      <c r="H53" s="81">
        <v>180</v>
      </c>
      <c r="I53" s="81"/>
    </row>
    <row r="54" spans="1:11">
      <c r="A54" s="81" t="s">
        <v>325</v>
      </c>
      <c r="B54" s="81" t="s">
        <v>322</v>
      </c>
      <c r="C54" s="81">
        <v>0.3</v>
      </c>
      <c r="D54" s="81">
        <v>0.60799999999999998</v>
      </c>
      <c r="E54" s="81">
        <v>0.71</v>
      </c>
      <c r="F54" s="81">
        <v>16.97</v>
      </c>
      <c r="G54" s="81">
        <v>315</v>
      </c>
      <c r="H54" s="81">
        <v>180</v>
      </c>
      <c r="I54" s="81"/>
    </row>
    <row r="55" spans="1:11">
      <c r="A55" s="81" t="s">
        <v>326</v>
      </c>
      <c r="B55" s="81" t="s">
        <v>327</v>
      </c>
      <c r="C55" s="81">
        <v>0.22</v>
      </c>
      <c r="D55" s="81">
        <v>0.19400000000000001</v>
      </c>
      <c r="E55" s="81">
        <v>0.2</v>
      </c>
      <c r="F55" s="81">
        <v>197.51</v>
      </c>
      <c r="G55" s="81">
        <v>0</v>
      </c>
      <c r="H55" s="81">
        <v>18.45</v>
      </c>
      <c r="I55" s="81"/>
    </row>
    <row r="56" spans="1:11">
      <c r="A56" s="81" t="s">
        <v>328</v>
      </c>
      <c r="B56" s="81" t="s">
        <v>327</v>
      </c>
      <c r="C56" s="81">
        <v>0.22</v>
      </c>
      <c r="D56" s="81">
        <v>0.19400000000000001</v>
      </c>
      <c r="E56" s="81">
        <v>0.2</v>
      </c>
      <c r="F56" s="81">
        <v>101.87</v>
      </c>
      <c r="G56" s="81">
        <v>270</v>
      </c>
      <c r="H56" s="81">
        <v>18.45</v>
      </c>
      <c r="I56" s="81"/>
    </row>
    <row r="57" spans="1:11">
      <c r="A57" s="81" t="s">
        <v>329</v>
      </c>
      <c r="B57" s="81" t="s">
        <v>327</v>
      </c>
      <c r="C57" s="81">
        <v>0.22</v>
      </c>
      <c r="D57" s="81">
        <v>0.19400000000000001</v>
      </c>
      <c r="E57" s="81">
        <v>0.2</v>
      </c>
      <c r="F57" s="81">
        <v>101.87</v>
      </c>
      <c r="G57" s="81">
        <v>90</v>
      </c>
      <c r="H57" s="81">
        <v>18.45</v>
      </c>
      <c r="I57" s="81"/>
    </row>
    <row r="58" spans="1:11">
      <c r="A58" s="81" t="s">
        <v>330</v>
      </c>
      <c r="B58" s="81" t="s">
        <v>327</v>
      </c>
      <c r="C58" s="81">
        <v>0.22</v>
      </c>
      <c r="D58" s="81">
        <v>0.19400000000000001</v>
      </c>
      <c r="E58" s="81">
        <v>0.2</v>
      </c>
      <c r="F58" s="81">
        <v>197.51</v>
      </c>
      <c r="G58" s="81">
        <v>180</v>
      </c>
      <c r="H58" s="81">
        <v>18.45</v>
      </c>
      <c r="I58" s="81"/>
    </row>
    <row r="60" spans="1:11">
      <c r="A60" s="77"/>
      <c r="B60" s="81" t="s">
        <v>52</v>
      </c>
      <c r="C60" s="81" t="s">
        <v>394</v>
      </c>
      <c r="D60" s="81" t="s">
        <v>395</v>
      </c>
      <c r="E60" s="81" t="s">
        <v>396</v>
      </c>
      <c r="F60" s="81" t="s">
        <v>46</v>
      </c>
      <c r="G60" s="81" t="s">
        <v>397</v>
      </c>
      <c r="H60" s="81" t="s">
        <v>398</v>
      </c>
      <c r="I60" s="81" t="s">
        <v>399</v>
      </c>
      <c r="J60" s="81" t="s">
        <v>360</v>
      </c>
      <c r="K60" s="81" t="s">
        <v>305</v>
      </c>
    </row>
    <row r="61" spans="1:11">
      <c r="A61" s="81" t="s">
        <v>400</v>
      </c>
      <c r="B61" s="81" t="s">
        <v>401</v>
      </c>
      <c r="C61" s="81">
        <v>2.79</v>
      </c>
      <c r="D61" s="81">
        <v>2.79</v>
      </c>
      <c r="E61" s="81">
        <v>3.18</v>
      </c>
      <c r="F61" s="81">
        <v>0.40200000000000002</v>
      </c>
      <c r="G61" s="81">
        <v>0.495</v>
      </c>
      <c r="H61" s="81" t="s">
        <v>67</v>
      </c>
      <c r="I61" s="81" t="s">
        <v>308</v>
      </c>
      <c r="J61" s="81">
        <v>180</v>
      </c>
      <c r="K61" s="81" t="s">
        <v>310</v>
      </c>
    </row>
    <row r="62" spans="1:11">
      <c r="A62" s="81" t="s">
        <v>402</v>
      </c>
      <c r="B62" s="81" t="s">
        <v>401</v>
      </c>
      <c r="C62" s="81">
        <v>2.79</v>
      </c>
      <c r="D62" s="81">
        <v>2.79</v>
      </c>
      <c r="E62" s="81">
        <v>3.18</v>
      </c>
      <c r="F62" s="81">
        <v>0.40200000000000002</v>
      </c>
      <c r="G62" s="81">
        <v>0.495</v>
      </c>
      <c r="H62" s="81" t="s">
        <v>67</v>
      </c>
      <c r="I62" s="81" t="s">
        <v>308</v>
      </c>
      <c r="J62" s="81">
        <v>180</v>
      </c>
      <c r="K62" s="81" t="s">
        <v>310</v>
      </c>
    </row>
    <row r="63" spans="1:11">
      <c r="A63" s="81" t="s">
        <v>403</v>
      </c>
      <c r="B63" s="81" t="s">
        <v>401</v>
      </c>
      <c r="C63" s="81">
        <v>2.79</v>
      </c>
      <c r="D63" s="81">
        <v>2.79</v>
      </c>
      <c r="E63" s="81">
        <v>3.18</v>
      </c>
      <c r="F63" s="81">
        <v>0.40200000000000002</v>
      </c>
      <c r="G63" s="81">
        <v>0.495</v>
      </c>
      <c r="H63" s="81" t="s">
        <v>67</v>
      </c>
      <c r="I63" s="81" t="s">
        <v>308</v>
      </c>
      <c r="J63" s="81">
        <v>180</v>
      </c>
      <c r="K63" s="81" t="s">
        <v>310</v>
      </c>
    </row>
    <row r="64" spans="1:11">
      <c r="A64" s="81" t="s">
        <v>404</v>
      </c>
      <c r="B64" s="81" t="s">
        <v>401</v>
      </c>
      <c r="C64" s="81">
        <v>2.79</v>
      </c>
      <c r="D64" s="81">
        <v>2.79</v>
      </c>
      <c r="E64" s="81">
        <v>3.18</v>
      </c>
      <c r="F64" s="81">
        <v>0.40200000000000002</v>
      </c>
      <c r="G64" s="81">
        <v>0.495</v>
      </c>
      <c r="H64" s="81" t="s">
        <v>67</v>
      </c>
      <c r="I64" s="81" t="s">
        <v>308</v>
      </c>
      <c r="J64" s="81">
        <v>180</v>
      </c>
      <c r="K64" s="81" t="s">
        <v>310</v>
      </c>
    </row>
    <row r="65" spans="1:11">
      <c r="A65" s="81" t="s">
        <v>405</v>
      </c>
      <c r="B65" s="81" t="s">
        <v>401</v>
      </c>
      <c r="C65" s="81">
        <v>2.79</v>
      </c>
      <c r="D65" s="81">
        <v>2.79</v>
      </c>
      <c r="E65" s="81">
        <v>3.18</v>
      </c>
      <c r="F65" s="81">
        <v>0.40200000000000002</v>
      </c>
      <c r="G65" s="81">
        <v>0.495</v>
      </c>
      <c r="H65" s="81" t="s">
        <v>67</v>
      </c>
      <c r="I65" s="81" t="s">
        <v>308</v>
      </c>
      <c r="J65" s="81">
        <v>180</v>
      </c>
      <c r="K65" s="81" t="s">
        <v>310</v>
      </c>
    </row>
    <row r="66" spans="1:11">
      <c r="A66" s="81" t="s">
        <v>406</v>
      </c>
      <c r="B66" s="81" t="s">
        <v>401</v>
      </c>
      <c r="C66" s="81">
        <v>2.79</v>
      </c>
      <c r="D66" s="81">
        <v>2.79</v>
      </c>
      <c r="E66" s="81">
        <v>3.18</v>
      </c>
      <c r="F66" s="81">
        <v>0.40200000000000002</v>
      </c>
      <c r="G66" s="81">
        <v>0.495</v>
      </c>
      <c r="H66" s="81" t="s">
        <v>67</v>
      </c>
      <c r="I66" s="81" t="s">
        <v>308</v>
      </c>
      <c r="J66" s="81">
        <v>180</v>
      </c>
      <c r="K66" s="81" t="s">
        <v>310</v>
      </c>
    </row>
    <row r="67" spans="1:11">
      <c r="A67" s="81" t="s">
        <v>407</v>
      </c>
      <c r="B67" s="81" t="s">
        <v>401</v>
      </c>
      <c r="C67" s="81">
        <v>3.91</v>
      </c>
      <c r="D67" s="81">
        <v>3.91</v>
      </c>
      <c r="E67" s="81">
        <v>3.18</v>
      </c>
      <c r="F67" s="81">
        <v>0.40200000000000002</v>
      </c>
      <c r="G67" s="81">
        <v>0.495</v>
      </c>
      <c r="H67" s="81" t="s">
        <v>67</v>
      </c>
      <c r="I67" s="81" t="s">
        <v>308</v>
      </c>
      <c r="J67" s="81">
        <v>180</v>
      </c>
      <c r="K67" s="81" t="s">
        <v>310</v>
      </c>
    </row>
    <row r="68" spans="1:11">
      <c r="A68" s="81" t="s">
        <v>408</v>
      </c>
      <c r="B68" s="81" t="s">
        <v>409</v>
      </c>
      <c r="C68" s="81">
        <v>2.79</v>
      </c>
      <c r="D68" s="81">
        <v>2.79</v>
      </c>
      <c r="E68" s="81">
        <v>3.18</v>
      </c>
      <c r="F68" s="81">
        <v>0.40200000000000002</v>
      </c>
      <c r="G68" s="81">
        <v>0.495</v>
      </c>
      <c r="H68" s="81" t="s">
        <v>67</v>
      </c>
      <c r="I68" s="81" t="s">
        <v>312</v>
      </c>
      <c r="J68" s="81">
        <v>90</v>
      </c>
      <c r="K68" s="81" t="s">
        <v>313</v>
      </c>
    </row>
    <row r="69" spans="1:11">
      <c r="A69" s="81" t="s">
        <v>410</v>
      </c>
      <c r="B69" s="81" t="s">
        <v>409</v>
      </c>
      <c r="C69" s="81">
        <v>2.79</v>
      </c>
      <c r="D69" s="81">
        <v>2.79</v>
      </c>
      <c r="E69" s="81">
        <v>3.18</v>
      </c>
      <c r="F69" s="81">
        <v>0.40200000000000002</v>
      </c>
      <c r="G69" s="81">
        <v>0.495</v>
      </c>
      <c r="H69" s="81" t="s">
        <v>67</v>
      </c>
      <c r="I69" s="81" t="s">
        <v>312</v>
      </c>
      <c r="J69" s="81">
        <v>90</v>
      </c>
      <c r="K69" s="81" t="s">
        <v>313</v>
      </c>
    </row>
    <row r="70" spans="1:11">
      <c r="A70" s="81" t="s">
        <v>411</v>
      </c>
      <c r="B70" s="81" t="s">
        <v>409</v>
      </c>
      <c r="C70" s="81">
        <v>2.79</v>
      </c>
      <c r="D70" s="81">
        <v>2.79</v>
      </c>
      <c r="E70" s="81">
        <v>3.18</v>
      </c>
      <c r="F70" s="81">
        <v>0.40200000000000002</v>
      </c>
      <c r="G70" s="81">
        <v>0.495</v>
      </c>
      <c r="H70" s="81" t="s">
        <v>67</v>
      </c>
      <c r="I70" s="81" t="s">
        <v>312</v>
      </c>
      <c r="J70" s="81">
        <v>90</v>
      </c>
      <c r="K70" s="81" t="s">
        <v>313</v>
      </c>
    </row>
    <row r="71" spans="1:11">
      <c r="A71" s="81" t="s">
        <v>412</v>
      </c>
      <c r="B71" s="81" t="s">
        <v>409</v>
      </c>
      <c r="C71" s="81">
        <v>2.79</v>
      </c>
      <c r="D71" s="81">
        <v>2.79</v>
      </c>
      <c r="E71" s="81">
        <v>3.18</v>
      </c>
      <c r="F71" s="81">
        <v>0.40200000000000002</v>
      </c>
      <c r="G71" s="81">
        <v>0.495</v>
      </c>
      <c r="H71" s="81" t="s">
        <v>67</v>
      </c>
      <c r="I71" s="81" t="s">
        <v>312</v>
      </c>
      <c r="J71" s="81">
        <v>90</v>
      </c>
      <c r="K71" s="81" t="s">
        <v>313</v>
      </c>
    </row>
    <row r="72" spans="1:11">
      <c r="A72" s="81" t="s">
        <v>413</v>
      </c>
      <c r="B72" s="81" t="s">
        <v>414</v>
      </c>
      <c r="C72" s="81">
        <v>2.79</v>
      </c>
      <c r="D72" s="81">
        <v>2.79</v>
      </c>
      <c r="E72" s="81">
        <v>3.18</v>
      </c>
      <c r="F72" s="81">
        <v>0.501</v>
      </c>
      <c r="G72" s="81">
        <v>0.622</v>
      </c>
      <c r="H72" s="81" t="s">
        <v>67</v>
      </c>
      <c r="I72" s="81" t="s">
        <v>315</v>
      </c>
      <c r="J72" s="81">
        <v>0</v>
      </c>
      <c r="K72" s="81" t="s">
        <v>316</v>
      </c>
    </row>
    <row r="73" spans="1:11">
      <c r="A73" s="81" t="s">
        <v>415</v>
      </c>
      <c r="B73" s="81" t="s">
        <v>414</v>
      </c>
      <c r="C73" s="81">
        <v>2.79</v>
      </c>
      <c r="D73" s="81">
        <v>2.79</v>
      </c>
      <c r="E73" s="81">
        <v>3.18</v>
      </c>
      <c r="F73" s="81">
        <v>0.501</v>
      </c>
      <c r="G73" s="81">
        <v>0.622</v>
      </c>
      <c r="H73" s="81" t="s">
        <v>67</v>
      </c>
      <c r="I73" s="81" t="s">
        <v>315</v>
      </c>
      <c r="J73" s="81">
        <v>0</v>
      </c>
      <c r="K73" s="81" t="s">
        <v>316</v>
      </c>
    </row>
    <row r="74" spans="1:11">
      <c r="A74" s="81" t="s">
        <v>416</v>
      </c>
      <c r="B74" s="81" t="s">
        <v>414</v>
      </c>
      <c r="C74" s="81">
        <v>2.79</v>
      </c>
      <c r="D74" s="81">
        <v>2.79</v>
      </c>
      <c r="E74" s="81">
        <v>3.18</v>
      </c>
      <c r="F74" s="81">
        <v>0.501</v>
      </c>
      <c r="G74" s="81">
        <v>0.622</v>
      </c>
      <c r="H74" s="81" t="s">
        <v>67</v>
      </c>
      <c r="I74" s="81" t="s">
        <v>315</v>
      </c>
      <c r="J74" s="81">
        <v>0</v>
      </c>
      <c r="K74" s="81" t="s">
        <v>316</v>
      </c>
    </row>
    <row r="75" spans="1:11">
      <c r="A75" s="81" t="s">
        <v>417</v>
      </c>
      <c r="B75" s="81" t="s">
        <v>414</v>
      </c>
      <c r="C75" s="81">
        <v>2.79</v>
      </c>
      <c r="D75" s="81">
        <v>2.79</v>
      </c>
      <c r="E75" s="81">
        <v>3.18</v>
      </c>
      <c r="F75" s="81">
        <v>0.501</v>
      </c>
      <c r="G75" s="81">
        <v>0.622</v>
      </c>
      <c r="H75" s="81" t="s">
        <v>67</v>
      </c>
      <c r="I75" s="81" t="s">
        <v>315</v>
      </c>
      <c r="J75" s="81">
        <v>0</v>
      </c>
      <c r="K75" s="81" t="s">
        <v>316</v>
      </c>
    </row>
    <row r="76" spans="1:11">
      <c r="A76" s="81" t="s">
        <v>418</v>
      </c>
      <c r="B76" s="81" t="s">
        <v>414</v>
      </c>
      <c r="C76" s="81">
        <v>2.79</v>
      </c>
      <c r="D76" s="81">
        <v>2.79</v>
      </c>
      <c r="E76" s="81">
        <v>3.18</v>
      </c>
      <c r="F76" s="81">
        <v>0.501</v>
      </c>
      <c r="G76" s="81">
        <v>0.622</v>
      </c>
      <c r="H76" s="81" t="s">
        <v>67</v>
      </c>
      <c r="I76" s="81" t="s">
        <v>315</v>
      </c>
      <c r="J76" s="81">
        <v>0</v>
      </c>
      <c r="K76" s="81" t="s">
        <v>316</v>
      </c>
    </row>
    <row r="77" spans="1:11">
      <c r="A77" s="81" t="s">
        <v>419</v>
      </c>
      <c r="B77" s="81" t="s">
        <v>414</v>
      </c>
      <c r="C77" s="81">
        <v>2.79</v>
      </c>
      <c r="D77" s="81">
        <v>2.79</v>
      </c>
      <c r="E77" s="81">
        <v>3.18</v>
      </c>
      <c r="F77" s="81">
        <v>0.501</v>
      </c>
      <c r="G77" s="81">
        <v>0.622</v>
      </c>
      <c r="H77" s="81" t="s">
        <v>67</v>
      </c>
      <c r="I77" s="81" t="s">
        <v>315</v>
      </c>
      <c r="J77" s="81">
        <v>0</v>
      </c>
      <c r="K77" s="81" t="s">
        <v>316</v>
      </c>
    </row>
    <row r="78" spans="1:11">
      <c r="A78" s="81" t="s">
        <v>420</v>
      </c>
      <c r="B78" s="81" t="s">
        <v>421</v>
      </c>
      <c r="C78" s="81">
        <v>2.79</v>
      </c>
      <c r="D78" s="81">
        <v>2.79</v>
      </c>
      <c r="E78" s="81">
        <v>3.18</v>
      </c>
      <c r="F78" s="81">
        <v>0.40200000000000002</v>
      </c>
      <c r="G78" s="81">
        <v>0.495</v>
      </c>
      <c r="H78" s="81" t="s">
        <v>67</v>
      </c>
      <c r="I78" s="81" t="s">
        <v>318</v>
      </c>
      <c r="J78" s="81">
        <v>270</v>
      </c>
      <c r="K78" s="81" t="s">
        <v>319</v>
      </c>
    </row>
    <row r="79" spans="1:11">
      <c r="A79" s="81" t="s">
        <v>422</v>
      </c>
      <c r="B79" s="81" t="s">
        <v>421</v>
      </c>
      <c r="C79" s="81">
        <v>2.79</v>
      </c>
      <c r="D79" s="81">
        <v>2.79</v>
      </c>
      <c r="E79" s="81">
        <v>3.18</v>
      </c>
      <c r="F79" s="81">
        <v>0.40200000000000002</v>
      </c>
      <c r="G79" s="81">
        <v>0.495</v>
      </c>
      <c r="H79" s="81" t="s">
        <v>67</v>
      </c>
      <c r="I79" s="81" t="s">
        <v>318</v>
      </c>
      <c r="J79" s="81">
        <v>270</v>
      </c>
      <c r="K79" s="81" t="s">
        <v>319</v>
      </c>
    </row>
    <row r="80" spans="1:11">
      <c r="A80" s="81" t="s">
        <v>423</v>
      </c>
      <c r="B80" s="81" t="s">
        <v>421</v>
      </c>
      <c r="C80" s="81">
        <v>2.79</v>
      </c>
      <c r="D80" s="81">
        <v>2.79</v>
      </c>
      <c r="E80" s="81">
        <v>3.18</v>
      </c>
      <c r="F80" s="81">
        <v>0.40200000000000002</v>
      </c>
      <c r="G80" s="81">
        <v>0.495</v>
      </c>
      <c r="H80" s="81" t="s">
        <v>67</v>
      </c>
      <c r="I80" s="81" t="s">
        <v>318</v>
      </c>
      <c r="J80" s="81">
        <v>270</v>
      </c>
      <c r="K80" s="81" t="s">
        <v>319</v>
      </c>
    </row>
    <row r="81" spans="1:11">
      <c r="A81" s="81" t="s">
        <v>424</v>
      </c>
      <c r="B81" s="81" t="s">
        <v>421</v>
      </c>
      <c r="C81" s="81">
        <v>2.79</v>
      </c>
      <c r="D81" s="81">
        <v>2.79</v>
      </c>
      <c r="E81" s="81">
        <v>3.18</v>
      </c>
      <c r="F81" s="81">
        <v>0.40200000000000002</v>
      </c>
      <c r="G81" s="81">
        <v>0.495</v>
      </c>
      <c r="H81" s="81" t="s">
        <v>67</v>
      </c>
      <c r="I81" s="81" t="s">
        <v>318</v>
      </c>
      <c r="J81" s="81">
        <v>270</v>
      </c>
      <c r="K81" s="81" t="s">
        <v>319</v>
      </c>
    </row>
    <row r="82" spans="1:11">
      <c r="A82" s="81" t="s">
        <v>425</v>
      </c>
      <c r="B82" s="81"/>
      <c r="C82" s="81"/>
      <c r="D82" s="81">
        <v>59.68</v>
      </c>
      <c r="E82" s="81">
        <v>3.18</v>
      </c>
      <c r="F82" s="81">
        <v>0.43</v>
      </c>
      <c r="G82" s="81">
        <v>0.53100000000000003</v>
      </c>
      <c r="H82" s="81"/>
      <c r="I82" s="81"/>
      <c r="J82" s="81"/>
      <c r="K82" s="81"/>
    </row>
    <row r="83" spans="1:11">
      <c r="A83" s="81" t="s">
        <v>426</v>
      </c>
      <c r="B83" s="81"/>
      <c r="C83" s="81"/>
      <c r="D83" s="81">
        <v>16.73</v>
      </c>
      <c r="E83" s="81">
        <v>3.18</v>
      </c>
      <c r="F83" s="81">
        <v>0.501</v>
      </c>
      <c r="G83" s="81">
        <v>0.622</v>
      </c>
      <c r="H83" s="81"/>
      <c r="I83" s="81"/>
      <c r="J83" s="81"/>
      <c r="K83" s="81"/>
    </row>
    <row r="84" spans="1:11">
      <c r="A84" s="81" t="s">
        <v>427</v>
      </c>
      <c r="B84" s="81"/>
      <c r="C84" s="81"/>
      <c r="D84" s="81">
        <v>42.95</v>
      </c>
      <c r="E84" s="81">
        <v>3.18</v>
      </c>
      <c r="F84" s="81">
        <v>0.40200000000000002</v>
      </c>
      <c r="G84" s="81">
        <v>0.495</v>
      </c>
      <c r="H84" s="81"/>
      <c r="I84" s="81"/>
      <c r="J84" s="81"/>
      <c r="K84" s="81"/>
    </row>
    <row r="86" spans="1:11">
      <c r="A86" s="77"/>
      <c r="B86" s="81" t="s">
        <v>118</v>
      </c>
      <c r="C86" s="81" t="s">
        <v>346</v>
      </c>
      <c r="D86" s="81" t="s">
        <v>362</v>
      </c>
    </row>
    <row r="87" spans="1:11">
      <c r="A87" s="81" t="s">
        <v>36</v>
      </c>
      <c r="B87" s="81"/>
      <c r="C87" s="81"/>
      <c r="D87" s="81"/>
    </row>
    <row r="89" spans="1:11">
      <c r="A89" s="77"/>
      <c r="B89" s="81" t="s">
        <v>118</v>
      </c>
      <c r="C89" s="81" t="s">
        <v>363</v>
      </c>
      <c r="D89" s="81" t="s">
        <v>364</v>
      </c>
      <c r="E89" s="81" t="s">
        <v>365</v>
      </c>
      <c r="F89" s="81" t="s">
        <v>366</v>
      </c>
      <c r="G89" s="81" t="s">
        <v>362</v>
      </c>
    </row>
    <row r="90" spans="1:11">
      <c r="A90" s="81" t="s">
        <v>331</v>
      </c>
      <c r="B90" s="81" t="s">
        <v>332</v>
      </c>
      <c r="C90" s="81">
        <v>7951.28</v>
      </c>
      <c r="D90" s="81">
        <v>6350.33</v>
      </c>
      <c r="E90" s="81">
        <v>1600.95</v>
      </c>
      <c r="F90" s="81">
        <v>0.8</v>
      </c>
      <c r="G90" s="81">
        <v>4.05</v>
      </c>
    </row>
    <row r="91" spans="1:11">
      <c r="A91" s="81" t="s">
        <v>333</v>
      </c>
      <c r="B91" s="81" t="s">
        <v>332</v>
      </c>
      <c r="C91" s="81">
        <v>7878.23</v>
      </c>
      <c r="D91" s="81">
        <v>6291.99</v>
      </c>
      <c r="E91" s="81">
        <v>1586.24</v>
      </c>
      <c r="F91" s="81">
        <v>0.8</v>
      </c>
      <c r="G91" s="81">
        <v>4.07</v>
      </c>
    </row>
    <row r="92" spans="1:11">
      <c r="A92" s="81" t="s">
        <v>334</v>
      </c>
      <c r="B92" s="81" t="s">
        <v>332</v>
      </c>
      <c r="C92" s="81">
        <v>6943.38</v>
      </c>
      <c r="D92" s="81">
        <v>5545.36</v>
      </c>
      <c r="E92" s="81">
        <v>1398.01</v>
      </c>
      <c r="F92" s="81">
        <v>0.8</v>
      </c>
      <c r="G92" s="81">
        <v>4.07</v>
      </c>
    </row>
    <row r="93" spans="1:11">
      <c r="A93" s="81" t="s">
        <v>335</v>
      </c>
      <c r="B93" s="81" t="s">
        <v>332</v>
      </c>
      <c r="C93" s="81">
        <v>8254.41</v>
      </c>
      <c r="D93" s="81">
        <v>6592.43</v>
      </c>
      <c r="E93" s="81">
        <v>1661.98</v>
      </c>
      <c r="F93" s="81">
        <v>0.8</v>
      </c>
      <c r="G93" s="81">
        <v>4.04</v>
      </c>
    </row>
    <row r="94" spans="1:11">
      <c r="A94" s="81" t="s">
        <v>336</v>
      </c>
      <c r="B94" s="81" t="s">
        <v>332</v>
      </c>
      <c r="C94" s="81">
        <v>7186.46</v>
      </c>
      <c r="D94" s="81">
        <v>5739.5</v>
      </c>
      <c r="E94" s="81">
        <v>1446.96</v>
      </c>
      <c r="F94" s="81">
        <v>0.8</v>
      </c>
      <c r="G94" s="81">
        <v>4.05</v>
      </c>
    </row>
    <row r="96" spans="1:11">
      <c r="A96" s="77"/>
      <c r="B96" s="81" t="s">
        <v>118</v>
      </c>
      <c r="C96" s="81" t="s">
        <v>363</v>
      </c>
      <c r="D96" s="81" t="s">
        <v>362</v>
      </c>
    </row>
    <row r="97" spans="1:8">
      <c r="A97" s="81" t="s">
        <v>347</v>
      </c>
      <c r="B97" s="81" t="s">
        <v>367</v>
      </c>
      <c r="C97" s="81">
        <v>5103.8</v>
      </c>
      <c r="D97" s="81">
        <v>0.8</v>
      </c>
    </row>
    <row r="98" spans="1:8">
      <c r="A98" s="81" t="s">
        <v>348</v>
      </c>
      <c r="B98" s="81" t="s">
        <v>367</v>
      </c>
      <c r="C98" s="81">
        <v>4581.7299999999996</v>
      </c>
      <c r="D98" s="81">
        <v>0.8</v>
      </c>
    </row>
    <row r="99" spans="1:8">
      <c r="A99" s="81" t="s">
        <v>349</v>
      </c>
      <c r="B99" s="81" t="s">
        <v>367</v>
      </c>
      <c r="C99" s="81">
        <v>3591.87</v>
      </c>
      <c r="D99" s="81">
        <v>0.8</v>
      </c>
    </row>
    <row r="100" spans="1:8">
      <c r="A100" s="81" t="s">
        <v>350</v>
      </c>
      <c r="B100" s="81" t="s">
        <v>367</v>
      </c>
      <c r="C100" s="81">
        <v>4726.55</v>
      </c>
      <c r="D100" s="81">
        <v>0.8</v>
      </c>
    </row>
    <row r="101" spans="1:8">
      <c r="A101" s="81" t="s">
        <v>351</v>
      </c>
      <c r="B101" s="81" t="s">
        <v>367</v>
      </c>
      <c r="C101" s="81">
        <v>3685.46</v>
      </c>
      <c r="D101" s="81">
        <v>0.8</v>
      </c>
    </row>
    <row r="103" spans="1:8">
      <c r="A103" s="77"/>
      <c r="B103" s="81" t="s">
        <v>118</v>
      </c>
      <c r="C103" s="81" t="s">
        <v>368</v>
      </c>
      <c r="D103" s="81" t="s">
        <v>369</v>
      </c>
      <c r="E103" s="81" t="s">
        <v>370</v>
      </c>
      <c r="F103" s="81" t="s">
        <v>371</v>
      </c>
      <c r="G103" s="81" t="s">
        <v>337</v>
      </c>
      <c r="H103" s="81" t="s">
        <v>338</v>
      </c>
    </row>
    <row r="104" spans="1:8">
      <c r="A104" s="81" t="s">
        <v>339</v>
      </c>
      <c r="B104" s="81" t="s">
        <v>340</v>
      </c>
      <c r="C104" s="81">
        <v>0.54</v>
      </c>
      <c r="D104" s="81">
        <v>622</v>
      </c>
      <c r="E104" s="81">
        <v>0.48</v>
      </c>
      <c r="F104" s="81">
        <v>557.15</v>
      </c>
      <c r="G104" s="81">
        <v>1</v>
      </c>
      <c r="H104" s="81" t="s">
        <v>341</v>
      </c>
    </row>
    <row r="105" spans="1:8">
      <c r="A105" s="81" t="s">
        <v>342</v>
      </c>
      <c r="B105" s="81" t="s">
        <v>340</v>
      </c>
      <c r="C105" s="81">
        <v>0.54</v>
      </c>
      <c r="D105" s="81">
        <v>622</v>
      </c>
      <c r="E105" s="81">
        <v>0.48</v>
      </c>
      <c r="F105" s="81">
        <v>552.03</v>
      </c>
      <c r="G105" s="81">
        <v>1</v>
      </c>
      <c r="H105" s="81" t="s">
        <v>341</v>
      </c>
    </row>
    <row r="106" spans="1:8">
      <c r="A106" s="81" t="s">
        <v>343</v>
      </c>
      <c r="B106" s="81" t="s">
        <v>340</v>
      </c>
      <c r="C106" s="81">
        <v>0.54</v>
      </c>
      <c r="D106" s="81">
        <v>622</v>
      </c>
      <c r="E106" s="81">
        <v>0.42</v>
      </c>
      <c r="F106" s="81">
        <v>486.52</v>
      </c>
      <c r="G106" s="81">
        <v>1</v>
      </c>
      <c r="H106" s="81" t="s">
        <v>341</v>
      </c>
    </row>
    <row r="107" spans="1:8">
      <c r="A107" s="81" t="s">
        <v>344</v>
      </c>
      <c r="B107" s="81" t="s">
        <v>340</v>
      </c>
      <c r="C107" s="81">
        <v>0.54</v>
      </c>
      <c r="D107" s="81">
        <v>622</v>
      </c>
      <c r="E107" s="81">
        <v>0.5</v>
      </c>
      <c r="F107" s="81">
        <v>578.39</v>
      </c>
      <c r="G107" s="81">
        <v>1</v>
      </c>
      <c r="H107" s="81" t="s">
        <v>341</v>
      </c>
    </row>
    <row r="108" spans="1:8">
      <c r="A108" s="81" t="s">
        <v>345</v>
      </c>
      <c r="B108" s="81" t="s">
        <v>340</v>
      </c>
      <c r="C108" s="81">
        <v>0.54</v>
      </c>
      <c r="D108" s="81">
        <v>622</v>
      </c>
      <c r="E108" s="81">
        <v>0.43</v>
      </c>
      <c r="F108" s="81">
        <v>503.55</v>
      </c>
      <c r="G108" s="81">
        <v>1</v>
      </c>
      <c r="H108" s="81" t="s">
        <v>341</v>
      </c>
    </row>
    <row r="110" spans="1:8">
      <c r="A110" s="77"/>
      <c r="B110" s="81" t="s">
        <v>118</v>
      </c>
      <c r="C110" s="81" t="s">
        <v>428</v>
      </c>
      <c r="D110" s="81" t="s">
        <v>429</v>
      </c>
      <c r="E110" s="81" t="s">
        <v>430</v>
      </c>
      <c r="F110" s="81" t="s">
        <v>431</v>
      </c>
    </row>
    <row r="111" spans="1:8">
      <c r="A111" s="81" t="s">
        <v>432</v>
      </c>
      <c r="B111" s="81" t="s">
        <v>433</v>
      </c>
      <c r="C111" s="81" t="s">
        <v>434</v>
      </c>
      <c r="D111" s="81">
        <v>0</v>
      </c>
      <c r="E111" s="81">
        <v>0</v>
      </c>
      <c r="F111" s="81">
        <v>1</v>
      </c>
    </row>
    <row r="113" spans="1:8">
      <c r="A113" s="77"/>
      <c r="B113" s="81" t="s">
        <v>118</v>
      </c>
      <c r="C113" s="81" t="s">
        <v>435</v>
      </c>
      <c r="D113" s="81" t="s">
        <v>436</v>
      </c>
      <c r="E113" s="81" t="s">
        <v>437</v>
      </c>
      <c r="F113" s="81" t="s">
        <v>438</v>
      </c>
      <c r="G113" s="81" t="s">
        <v>439</v>
      </c>
    </row>
    <row r="114" spans="1:8">
      <c r="A114" s="81" t="s">
        <v>440</v>
      </c>
      <c r="B114" s="81" t="s">
        <v>441</v>
      </c>
      <c r="C114" s="81">
        <v>0.15</v>
      </c>
      <c r="D114" s="81">
        <v>845000</v>
      </c>
      <c r="E114" s="81">
        <v>0.8</v>
      </c>
      <c r="F114" s="81">
        <v>4.51</v>
      </c>
      <c r="G114" s="81">
        <v>0.57999999999999996</v>
      </c>
    </row>
    <row r="116" spans="1:8">
      <c r="A116" s="77"/>
      <c r="B116" s="81" t="s">
        <v>442</v>
      </c>
      <c r="C116" s="81" t="s">
        <v>443</v>
      </c>
      <c r="D116" s="81" t="s">
        <v>444</v>
      </c>
      <c r="E116" s="81" t="s">
        <v>445</v>
      </c>
      <c r="F116" s="81" t="s">
        <v>446</v>
      </c>
      <c r="G116" s="81" t="s">
        <v>447</v>
      </c>
      <c r="H116" s="81" t="s">
        <v>448</v>
      </c>
    </row>
    <row r="117" spans="1:8">
      <c r="A117" s="81" t="s">
        <v>449</v>
      </c>
      <c r="B117" s="81">
        <v>4176.0708999999997</v>
      </c>
      <c r="C117" s="81">
        <v>6.5075000000000003</v>
      </c>
      <c r="D117" s="81">
        <v>25.5518</v>
      </c>
      <c r="E117" s="81">
        <v>0</v>
      </c>
      <c r="F117" s="81">
        <v>0</v>
      </c>
      <c r="G117" s="81">
        <v>127421.64479999999</v>
      </c>
      <c r="H117" s="81">
        <v>1727.7254</v>
      </c>
    </row>
    <row r="118" spans="1:8">
      <c r="A118" s="81" t="s">
        <v>450</v>
      </c>
      <c r="B118" s="81">
        <v>3491.9785000000002</v>
      </c>
      <c r="C118" s="81">
        <v>5.6048999999999998</v>
      </c>
      <c r="D118" s="81">
        <v>22.9023</v>
      </c>
      <c r="E118" s="81">
        <v>0</v>
      </c>
      <c r="F118" s="81">
        <v>0</v>
      </c>
      <c r="G118" s="81">
        <v>114215.76330000001</v>
      </c>
      <c r="H118" s="81">
        <v>1461.6903</v>
      </c>
    </row>
    <row r="119" spans="1:8">
      <c r="A119" s="81" t="s">
        <v>451</v>
      </c>
      <c r="B119" s="81">
        <v>4005.2494000000002</v>
      </c>
      <c r="C119" s="81">
        <v>6.4476000000000004</v>
      </c>
      <c r="D119" s="81">
        <v>26.445599999999999</v>
      </c>
      <c r="E119" s="81">
        <v>0</v>
      </c>
      <c r="F119" s="81">
        <v>0</v>
      </c>
      <c r="G119" s="81">
        <v>131887.4007</v>
      </c>
      <c r="H119" s="81">
        <v>1678.4954</v>
      </c>
    </row>
    <row r="120" spans="1:8">
      <c r="A120" s="81" t="s">
        <v>452</v>
      </c>
      <c r="B120" s="81">
        <v>3860.6678000000002</v>
      </c>
      <c r="C120" s="81">
        <v>6.2949999999999999</v>
      </c>
      <c r="D120" s="81">
        <v>26.2441</v>
      </c>
      <c r="E120" s="81">
        <v>0</v>
      </c>
      <c r="F120" s="81">
        <v>0</v>
      </c>
      <c r="G120" s="81">
        <v>130885.1902</v>
      </c>
      <c r="H120" s="81">
        <v>1626.2327</v>
      </c>
    </row>
    <row r="121" spans="1:8">
      <c r="A121" s="81" t="s">
        <v>288</v>
      </c>
      <c r="B121" s="81">
        <v>4390.2474000000002</v>
      </c>
      <c r="C121" s="81">
        <v>7.1638000000000002</v>
      </c>
      <c r="D121" s="81">
        <v>29.893999999999998</v>
      </c>
      <c r="E121" s="81">
        <v>0</v>
      </c>
      <c r="F121" s="81">
        <v>1E-4</v>
      </c>
      <c r="G121" s="81">
        <v>149088.32699999999</v>
      </c>
      <c r="H121" s="81">
        <v>1849.8602000000001</v>
      </c>
    </row>
    <row r="122" spans="1:8">
      <c r="A122" s="81" t="s">
        <v>453</v>
      </c>
      <c r="B122" s="81">
        <v>5027.6837999999998</v>
      </c>
      <c r="C122" s="81">
        <v>8.2113999999999994</v>
      </c>
      <c r="D122" s="81">
        <v>34.304699999999997</v>
      </c>
      <c r="E122" s="81">
        <v>0</v>
      </c>
      <c r="F122" s="81">
        <v>1E-4</v>
      </c>
      <c r="G122" s="81">
        <v>171085.84469999999</v>
      </c>
      <c r="H122" s="81">
        <v>2119.2256000000002</v>
      </c>
    </row>
    <row r="123" spans="1:8">
      <c r="A123" s="81" t="s">
        <v>454</v>
      </c>
      <c r="B123" s="81">
        <v>5110.3774999999996</v>
      </c>
      <c r="C123" s="81">
        <v>8.3469999999999995</v>
      </c>
      <c r="D123" s="81">
        <v>34.874000000000002</v>
      </c>
      <c r="E123" s="81">
        <v>0</v>
      </c>
      <c r="F123" s="81">
        <v>1E-4</v>
      </c>
      <c r="G123" s="81">
        <v>173925.16949999999</v>
      </c>
      <c r="H123" s="81">
        <v>2154.1381000000001</v>
      </c>
    </row>
    <row r="124" spans="1:8">
      <c r="A124" s="81" t="s">
        <v>455</v>
      </c>
      <c r="B124" s="81">
        <v>5417.2906000000003</v>
      </c>
      <c r="C124" s="81">
        <v>8.8497000000000003</v>
      </c>
      <c r="D124" s="81">
        <v>36.981400000000001</v>
      </c>
      <c r="E124" s="81">
        <v>0</v>
      </c>
      <c r="F124" s="81">
        <v>1E-4</v>
      </c>
      <c r="G124" s="81">
        <v>184435.1459</v>
      </c>
      <c r="H124" s="81">
        <v>2283.6518999999998</v>
      </c>
    </row>
    <row r="125" spans="1:8">
      <c r="A125" s="81" t="s">
        <v>456</v>
      </c>
      <c r="B125" s="81">
        <v>4612.7763000000004</v>
      </c>
      <c r="C125" s="81">
        <v>7.5311000000000003</v>
      </c>
      <c r="D125" s="81">
        <v>31.448399999999999</v>
      </c>
      <c r="E125" s="81">
        <v>0</v>
      </c>
      <c r="F125" s="81">
        <v>1E-4</v>
      </c>
      <c r="G125" s="81">
        <v>156840.54389999999</v>
      </c>
      <c r="H125" s="81">
        <v>1944.0571</v>
      </c>
    </row>
    <row r="126" spans="1:8">
      <c r="A126" s="81" t="s">
        <v>457</v>
      </c>
      <c r="B126" s="81">
        <v>4154.5884999999998</v>
      </c>
      <c r="C126" s="81">
        <v>6.7770000000000001</v>
      </c>
      <c r="D126" s="81">
        <v>28.267800000000001</v>
      </c>
      <c r="E126" s="81">
        <v>0</v>
      </c>
      <c r="F126" s="81">
        <v>1E-4</v>
      </c>
      <c r="G126" s="81">
        <v>140977.967</v>
      </c>
      <c r="H126" s="81">
        <v>1750.3253</v>
      </c>
    </row>
    <row r="127" spans="1:8">
      <c r="A127" s="81" t="s">
        <v>458</v>
      </c>
      <c r="B127" s="81">
        <v>3742.7136999999998</v>
      </c>
      <c r="C127" s="81">
        <v>6.048</v>
      </c>
      <c r="D127" s="81">
        <v>24.928599999999999</v>
      </c>
      <c r="E127" s="81">
        <v>0</v>
      </c>
      <c r="F127" s="81">
        <v>0</v>
      </c>
      <c r="G127" s="81">
        <v>124322.68799999999</v>
      </c>
      <c r="H127" s="81">
        <v>1570.8669</v>
      </c>
    </row>
    <row r="128" spans="1:8">
      <c r="A128" s="81" t="s">
        <v>459</v>
      </c>
      <c r="B128" s="81">
        <v>3975.0363000000002</v>
      </c>
      <c r="C128" s="81">
        <v>6.2656999999999998</v>
      </c>
      <c r="D128" s="81">
        <v>24.992999999999999</v>
      </c>
      <c r="E128" s="81">
        <v>0</v>
      </c>
      <c r="F128" s="81">
        <v>0</v>
      </c>
      <c r="G128" s="81">
        <v>124638.25109999999</v>
      </c>
      <c r="H128" s="81">
        <v>1651.9770000000001</v>
      </c>
    </row>
    <row r="129" spans="1:19">
      <c r="A129" s="81"/>
      <c r="B129" s="81"/>
      <c r="C129" s="81"/>
      <c r="D129" s="81"/>
      <c r="E129" s="81"/>
      <c r="F129" s="81"/>
      <c r="G129" s="81"/>
      <c r="H129" s="81"/>
    </row>
    <row r="130" spans="1:19">
      <c r="A130" s="81" t="s">
        <v>460</v>
      </c>
      <c r="B130" s="81">
        <v>51964.680699999997</v>
      </c>
      <c r="C130" s="81">
        <v>84.048900000000003</v>
      </c>
      <c r="D130" s="81">
        <v>346.83569999999997</v>
      </c>
      <c r="E130" s="81">
        <v>0</v>
      </c>
      <c r="F130" s="81">
        <v>6.9999999999999999E-4</v>
      </c>
      <c r="G130" s="82">
        <v>1729720</v>
      </c>
      <c r="H130" s="81">
        <v>21818.245699999999</v>
      </c>
    </row>
    <row r="131" spans="1:19">
      <c r="A131" s="81" t="s">
        <v>461</v>
      </c>
      <c r="B131" s="81">
        <v>3491.9785000000002</v>
      </c>
      <c r="C131" s="81">
        <v>5.6048999999999998</v>
      </c>
      <c r="D131" s="81">
        <v>22.9023</v>
      </c>
      <c r="E131" s="81">
        <v>0</v>
      </c>
      <c r="F131" s="81">
        <v>0</v>
      </c>
      <c r="G131" s="81">
        <v>114215.76330000001</v>
      </c>
      <c r="H131" s="81">
        <v>1461.6903</v>
      </c>
    </row>
    <row r="132" spans="1:19">
      <c r="A132" s="81" t="s">
        <v>462</v>
      </c>
      <c r="B132" s="81">
        <v>5417.2906000000003</v>
      </c>
      <c r="C132" s="81">
        <v>8.8497000000000003</v>
      </c>
      <c r="D132" s="81">
        <v>36.981400000000001</v>
      </c>
      <c r="E132" s="81">
        <v>0</v>
      </c>
      <c r="F132" s="81">
        <v>1E-4</v>
      </c>
      <c r="G132" s="81">
        <v>184435.1459</v>
      </c>
      <c r="H132" s="81">
        <v>2283.6518999999998</v>
      </c>
    </row>
    <row r="134" spans="1:19">
      <c r="A134" s="77"/>
      <c r="B134" s="81" t="s">
        <v>463</v>
      </c>
      <c r="C134" s="81" t="s">
        <v>464</v>
      </c>
      <c r="D134" s="81" t="s">
        <v>465</v>
      </c>
      <c r="E134" s="81" t="s">
        <v>466</v>
      </c>
      <c r="F134" s="81" t="s">
        <v>467</v>
      </c>
      <c r="G134" s="81" t="s">
        <v>468</v>
      </c>
      <c r="H134" s="81" t="s">
        <v>469</v>
      </c>
      <c r="I134" s="81" t="s">
        <v>470</v>
      </c>
      <c r="J134" s="81" t="s">
        <v>471</v>
      </c>
      <c r="K134" s="81" t="s">
        <v>472</v>
      </c>
      <c r="L134" s="81" t="s">
        <v>473</v>
      </c>
      <c r="M134" s="81" t="s">
        <v>474</v>
      </c>
      <c r="N134" s="81" t="s">
        <v>475</v>
      </c>
      <c r="O134" s="81" t="s">
        <v>476</v>
      </c>
      <c r="P134" s="81" t="s">
        <v>477</v>
      </c>
      <c r="Q134" s="81" t="s">
        <v>478</v>
      </c>
      <c r="R134" s="81" t="s">
        <v>479</v>
      </c>
      <c r="S134" s="81" t="s">
        <v>480</v>
      </c>
    </row>
    <row r="135" spans="1:19">
      <c r="A135" s="81" t="s">
        <v>449</v>
      </c>
      <c r="B135" s="82">
        <v>16720800000</v>
      </c>
      <c r="C135" s="81">
        <v>12983.102000000001</v>
      </c>
      <c r="D135" s="81" t="s">
        <v>657</v>
      </c>
      <c r="E135" s="81">
        <v>4950.0479999999998</v>
      </c>
      <c r="F135" s="81">
        <v>3712.5360000000001</v>
      </c>
      <c r="G135" s="81">
        <v>2677.636</v>
      </c>
      <c r="H135" s="81">
        <v>0</v>
      </c>
      <c r="I135" s="81">
        <v>128.792</v>
      </c>
      <c r="J135" s="81">
        <v>1514.0889999999999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1">
        <v>0</v>
      </c>
      <c r="S135" s="81">
        <v>0</v>
      </c>
    </row>
    <row r="136" spans="1:19">
      <c r="A136" s="81" t="s">
        <v>450</v>
      </c>
      <c r="B136" s="82">
        <v>14987900000</v>
      </c>
      <c r="C136" s="81">
        <v>12260.28</v>
      </c>
      <c r="D136" s="81" t="s">
        <v>658</v>
      </c>
      <c r="E136" s="81">
        <v>4950.0479999999998</v>
      </c>
      <c r="F136" s="81">
        <v>3712.5360000000001</v>
      </c>
      <c r="G136" s="81">
        <v>2677.636</v>
      </c>
      <c r="H136" s="81">
        <v>0</v>
      </c>
      <c r="I136" s="81">
        <v>920.06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81">
        <v>0</v>
      </c>
      <c r="S136" s="81">
        <v>0</v>
      </c>
    </row>
    <row r="137" spans="1:19">
      <c r="A137" s="81" t="s">
        <v>451</v>
      </c>
      <c r="B137" s="82">
        <v>17306800000</v>
      </c>
      <c r="C137" s="81">
        <v>13480.74</v>
      </c>
      <c r="D137" s="81" t="s">
        <v>659</v>
      </c>
      <c r="E137" s="81">
        <v>4950.0479999999998</v>
      </c>
      <c r="F137" s="81">
        <v>3712.5360000000001</v>
      </c>
      <c r="G137" s="81">
        <v>2677.636</v>
      </c>
      <c r="H137" s="81">
        <v>0</v>
      </c>
      <c r="I137" s="81">
        <v>2140.5189999999998</v>
      </c>
      <c r="J137" s="81">
        <v>0</v>
      </c>
      <c r="K137" s="81">
        <v>0</v>
      </c>
      <c r="L137" s="81">
        <v>0</v>
      </c>
      <c r="M137" s="81">
        <v>0</v>
      </c>
      <c r="N137" s="81">
        <v>0</v>
      </c>
      <c r="O137" s="81">
        <v>0</v>
      </c>
      <c r="P137" s="81">
        <v>0</v>
      </c>
      <c r="Q137" s="81">
        <v>0</v>
      </c>
      <c r="R137" s="81">
        <v>0</v>
      </c>
      <c r="S137" s="81">
        <v>0</v>
      </c>
    </row>
    <row r="138" spans="1:19">
      <c r="A138" s="81" t="s">
        <v>452</v>
      </c>
      <c r="B138" s="82">
        <v>17175300000</v>
      </c>
      <c r="C138" s="81">
        <v>15561.633</v>
      </c>
      <c r="D138" s="81" t="s">
        <v>660</v>
      </c>
      <c r="E138" s="81">
        <v>4950.0479999999998</v>
      </c>
      <c r="F138" s="81">
        <v>3712.5360000000001</v>
      </c>
      <c r="G138" s="81">
        <v>2677.636</v>
      </c>
      <c r="H138" s="81">
        <v>0</v>
      </c>
      <c r="I138" s="81">
        <v>4221.4120000000003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1">
        <v>0</v>
      </c>
      <c r="S138" s="81">
        <v>0</v>
      </c>
    </row>
    <row r="139" spans="1:19">
      <c r="A139" s="81" t="s">
        <v>288</v>
      </c>
      <c r="B139" s="82">
        <v>19564000000</v>
      </c>
      <c r="C139" s="81">
        <v>17140.956999999999</v>
      </c>
      <c r="D139" s="81" t="s">
        <v>537</v>
      </c>
      <c r="E139" s="81">
        <v>4950.0479999999998</v>
      </c>
      <c r="F139" s="81">
        <v>3712.5360000000001</v>
      </c>
      <c r="G139" s="81">
        <v>2677.636</v>
      </c>
      <c r="H139" s="81">
        <v>0</v>
      </c>
      <c r="I139" s="81">
        <v>5800.7359999999999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1">
        <v>0</v>
      </c>
      <c r="S139" s="81">
        <v>0</v>
      </c>
    </row>
    <row r="140" spans="1:19">
      <c r="A140" s="81" t="s">
        <v>453</v>
      </c>
      <c r="B140" s="82">
        <v>22450600000</v>
      </c>
      <c r="C140" s="81">
        <v>20466.696</v>
      </c>
      <c r="D140" s="81" t="s">
        <v>538</v>
      </c>
      <c r="E140" s="81">
        <v>4950.0479999999998</v>
      </c>
      <c r="F140" s="81">
        <v>3712.5360000000001</v>
      </c>
      <c r="G140" s="81">
        <v>2677.636</v>
      </c>
      <c r="H140" s="81">
        <v>0</v>
      </c>
      <c r="I140" s="81">
        <v>9126.4750000000004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v>0</v>
      </c>
    </row>
    <row r="141" spans="1:19">
      <c r="A141" s="81" t="s">
        <v>454</v>
      </c>
      <c r="B141" s="82">
        <v>22823200000</v>
      </c>
      <c r="C141" s="81">
        <v>20099.196</v>
      </c>
      <c r="D141" s="81" t="s">
        <v>539</v>
      </c>
      <c r="E141" s="81">
        <v>4950.0479999999998</v>
      </c>
      <c r="F141" s="81">
        <v>3712.5360000000001</v>
      </c>
      <c r="G141" s="81">
        <v>2677.636</v>
      </c>
      <c r="H141" s="81">
        <v>0</v>
      </c>
      <c r="I141" s="81">
        <v>8758.9750000000004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1">
        <v>0</v>
      </c>
      <c r="S141" s="81">
        <v>0</v>
      </c>
    </row>
    <row r="142" spans="1:19">
      <c r="A142" s="81" t="s">
        <v>455</v>
      </c>
      <c r="B142" s="82">
        <v>24202300000</v>
      </c>
      <c r="C142" s="81">
        <v>19348.737000000001</v>
      </c>
      <c r="D142" s="81" t="s">
        <v>540</v>
      </c>
      <c r="E142" s="81">
        <v>4950.0479999999998</v>
      </c>
      <c r="F142" s="81">
        <v>3712.5360000000001</v>
      </c>
      <c r="G142" s="81">
        <v>2677.636</v>
      </c>
      <c r="H142" s="81">
        <v>0</v>
      </c>
      <c r="I142" s="81">
        <v>8008.5169999999998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</row>
    <row r="143" spans="1:19">
      <c r="A143" s="81" t="s">
        <v>456</v>
      </c>
      <c r="B143" s="82">
        <v>20581200000</v>
      </c>
      <c r="C143" s="81">
        <v>18894.906999999999</v>
      </c>
      <c r="D143" s="81" t="s">
        <v>541</v>
      </c>
      <c r="E143" s="81">
        <v>4950.0479999999998</v>
      </c>
      <c r="F143" s="81">
        <v>3712.5360000000001</v>
      </c>
      <c r="G143" s="81">
        <v>2677.636</v>
      </c>
      <c r="H143" s="81">
        <v>0</v>
      </c>
      <c r="I143" s="81">
        <v>7554.6859999999997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1">
        <v>0</v>
      </c>
      <c r="S143" s="81">
        <v>0</v>
      </c>
    </row>
    <row r="144" spans="1:19">
      <c r="A144" s="81" t="s">
        <v>457</v>
      </c>
      <c r="B144" s="82">
        <v>18499700000</v>
      </c>
      <c r="C144" s="81">
        <v>16204.903</v>
      </c>
      <c r="D144" s="81" t="s">
        <v>542</v>
      </c>
      <c r="E144" s="81">
        <v>4950.0479999999998</v>
      </c>
      <c r="F144" s="81">
        <v>3712.5360000000001</v>
      </c>
      <c r="G144" s="81">
        <v>2677.636</v>
      </c>
      <c r="H144" s="81">
        <v>0</v>
      </c>
      <c r="I144" s="81">
        <v>4864.683</v>
      </c>
      <c r="J144" s="81">
        <v>0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1">
        <v>0</v>
      </c>
      <c r="S144" s="81">
        <v>0</v>
      </c>
    </row>
    <row r="145" spans="1:19">
      <c r="A145" s="81" t="s">
        <v>458</v>
      </c>
      <c r="B145" s="82">
        <v>16314100000</v>
      </c>
      <c r="C145" s="81">
        <v>14212.044</v>
      </c>
      <c r="D145" s="81" t="s">
        <v>543</v>
      </c>
      <c r="E145" s="81">
        <v>4950.0479999999998</v>
      </c>
      <c r="F145" s="81">
        <v>3712.5360000000001</v>
      </c>
      <c r="G145" s="81">
        <v>2677.636</v>
      </c>
      <c r="H145" s="81">
        <v>0</v>
      </c>
      <c r="I145" s="81">
        <v>1357.7349999999999</v>
      </c>
      <c r="J145" s="81">
        <v>1514.0889999999999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</row>
    <row r="146" spans="1:19">
      <c r="A146" s="81" t="s">
        <v>459</v>
      </c>
      <c r="B146" s="82">
        <v>16355500000</v>
      </c>
      <c r="C146" s="81">
        <v>13153.538</v>
      </c>
      <c r="D146" s="81" t="s">
        <v>544</v>
      </c>
      <c r="E146" s="81">
        <v>4950.0479999999998</v>
      </c>
      <c r="F146" s="81">
        <v>3712.5360000000001</v>
      </c>
      <c r="G146" s="81">
        <v>2677.636</v>
      </c>
      <c r="H146" s="81">
        <v>0</v>
      </c>
      <c r="I146" s="81">
        <v>299.22800000000001</v>
      </c>
      <c r="J146" s="81">
        <v>1514.0889999999999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1">
        <v>0</v>
      </c>
      <c r="S146" s="81">
        <v>0</v>
      </c>
    </row>
    <row r="147" spans="1:19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</row>
    <row r="148" spans="1:19">
      <c r="A148" s="81" t="s">
        <v>460</v>
      </c>
      <c r="B148" s="82">
        <v>226981000000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81">
        <v>0</v>
      </c>
      <c r="S148" s="81">
        <v>0</v>
      </c>
    </row>
    <row r="149" spans="1:19">
      <c r="A149" s="81" t="s">
        <v>461</v>
      </c>
      <c r="B149" s="82">
        <v>14987900000</v>
      </c>
      <c r="C149" s="81">
        <v>12260.28</v>
      </c>
      <c r="D149" s="81"/>
      <c r="E149" s="81">
        <v>4950.0479999999998</v>
      </c>
      <c r="F149" s="81">
        <v>3712.5360000000001</v>
      </c>
      <c r="G149" s="81">
        <v>2677.636</v>
      </c>
      <c r="H149" s="81">
        <v>0</v>
      </c>
      <c r="I149" s="81">
        <v>128.792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81">
        <v>0</v>
      </c>
      <c r="S149" s="81">
        <v>0</v>
      </c>
    </row>
    <row r="150" spans="1:19">
      <c r="A150" s="81" t="s">
        <v>462</v>
      </c>
      <c r="B150" s="82">
        <v>24202300000</v>
      </c>
      <c r="C150" s="81">
        <v>20466.696</v>
      </c>
      <c r="D150" s="81"/>
      <c r="E150" s="81">
        <v>4950.0479999999998</v>
      </c>
      <c r="F150" s="81">
        <v>3712.5360000000001</v>
      </c>
      <c r="G150" s="81">
        <v>2677.636</v>
      </c>
      <c r="H150" s="81">
        <v>0</v>
      </c>
      <c r="I150" s="81">
        <v>9126.4750000000004</v>
      </c>
      <c r="J150" s="81">
        <v>1514.0889999999999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1">
        <v>0</v>
      </c>
      <c r="S150" s="81">
        <v>0</v>
      </c>
    </row>
    <row r="152" spans="1:19">
      <c r="A152" s="77"/>
      <c r="B152" s="81" t="s">
        <v>493</v>
      </c>
      <c r="C152" s="81" t="s">
        <v>494</v>
      </c>
      <c r="D152" s="81" t="s">
        <v>495</v>
      </c>
      <c r="E152" s="81" t="s">
        <v>251</v>
      </c>
    </row>
    <row r="153" spans="1:19">
      <c r="A153" s="81" t="s">
        <v>496</v>
      </c>
      <c r="B153" s="81">
        <v>6401.07</v>
      </c>
      <c r="C153" s="81">
        <v>239.04</v>
      </c>
      <c r="D153" s="81">
        <v>0</v>
      </c>
      <c r="E153" s="81">
        <v>6640.11</v>
      </c>
    </row>
    <row r="154" spans="1:19">
      <c r="A154" s="81" t="s">
        <v>497</v>
      </c>
      <c r="B154" s="81">
        <v>12.52</v>
      </c>
      <c r="C154" s="81">
        <v>0.47</v>
      </c>
      <c r="D154" s="81">
        <v>0</v>
      </c>
      <c r="E154" s="81">
        <v>12.99</v>
      </c>
    </row>
    <row r="155" spans="1:19">
      <c r="A155" s="81" t="s">
        <v>498</v>
      </c>
      <c r="B155" s="81">
        <v>12.52</v>
      </c>
      <c r="C155" s="81">
        <v>0.47</v>
      </c>
      <c r="D155" s="81">
        <v>0</v>
      </c>
      <c r="E155" s="81">
        <v>12.99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OccSch</vt:lpstr>
      <vt:lpstr>HeatSch</vt:lpstr>
      <vt:lpstr>CoolSch</vt:lpstr>
      <vt:lpstr>Schedules!Print_Area</vt:lpstr>
      <vt:lpstr>BuildingSummary!Print_Titles</vt:lpstr>
      <vt:lpstr>LocationSummary!Print_Titles</vt:lpstr>
      <vt:lpstr>Schedules!Print_Titles</vt:lpstr>
      <vt:lpstr>Miami!smoff01miami</vt:lpstr>
      <vt:lpstr>Houston!smoff02houston</vt:lpstr>
      <vt:lpstr>Phoenix!smoff03phoenix</vt:lpstr>
      <vt:lpstr>Atlanta!smoff04atlanta</vt:lpstr>
      <vt:lpstr>LosAngeles!smoff05losangeles</vt:lpstr>
      <vt:lpstr>LasVegas!smoff06lasvegas</vt:lpstr>
      <vt:lpstr>SanFrancisco!smoff07sanfrancisco</vt:lpstr>
      <vt:lpstr>Baltimore!smoff08baltimore</vt:lpstr>
      <vt:lpstr>Albuquerque!smoff09albuquerque</vt:lpstr>
      <vt:lpstr>Seattle!smoff10seattle</vt:lpstr>
      <vt:lpstr>Chicago!smoff11chicago</vt:lpstr>
      <vt:lpstr>Boulder!smoff12boulder</vt:lpstr>
      <vt:lpstr>Minneapolis!smoff13minneapolis</vt:lpstr>
      <vt:lpstr>Helena!smoff14helena</vt:lpstr>
      <vt:lpstr>Duluth!smoff15duluth</vt:lpstr>
      <vt:lpstr>Fairbanks!smoff16fairbanks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mderu</cp:lastModifiedBy>
  <cp:lastPrinted>2008-10-24T15:39:16Z</cp:lastPrinted>
  <dcterms:created xsi:type="dcterms:W3CDTF">2007-11-14T19:26:56Z</dcterms:created>
  <dcterms:modified xsi:type="dcterms:W3CDTF">2009-05-06T23:00:34Z</dcterms:modified>
</cp:coreProperties>
</file>