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queryTables/queryTable1.xml" ContentType="application/vnd.openxmlformats-officedocument.spreadsheetml.queryTable+xml"/>
  <Override PartName="/xl/charts/chart6.xml" ContentType="application/vnd.openxmlformats-officedocument.drawingml.char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drawings/drawing8.xml" ContentType="application/vnd.openxmlformats-officedocument.drawing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Override PartName="/xl/charts/chart2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sheets/sheet5.xml" ContentType="application/vnd.openxmlformats-officedocument.spreadsheetml.worksheet+xml"/>
  <Override PartName="/xl/queryTables/queryTable15.xml" ContentType="application/vnd.openxmlformats-officedocument.spreadsheetml.queryTable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chartsheets/sheet6.xml" ContentType="application/vnd.openxmlformats-officedocument.spreadsheetml.chartsheet+xml"/>
  <Override PartName="/xl/chartsheets/sheet8.xml" ContentType="application/vnd.openxmlformats-officedocument.spreadsheetml.chartsheet+xml"/>
  <Override PartName="/xl/connections.xml" ContentType="application/vnd.openxmlformats-officedocument.spreadsheetml.connections+xml"/>
  <Override PartName="/xl/queryTables/queryTable13.xml" ContentType="application/vnd.openxmlformats-officedocument.spreadsheetml.queryTable+xml"/>
  <Override PartName="/xl/worksheets/sheet1.xml" ContentType="application/vnd.openxmlformats-officedocument.spreadsheetml.worksheet+xml"/>
  <Override PartName="/xl/chartsheets/sheet4.xml" ContentType="application/vnd.openxmlformats-officedocument.spreadsheetml.chartsheet+xml"/>
  <Override PartName="/xl/queryTables/queryTable8.xml" ContentType="application/vnd.openxmlformats-officedocument.spreadsheetml.queryTable+xml"/>
  <Override PartName="/xl/queryTables/queryTable11.xml" ContentType="application/vnd.openxmlformats-officedocument.spreadsheetml.queryTable+xml"/>
  <Override PartName="/xl/drawings/drawing11.xml" ContentType="application/vnd.openxmlformats-officedocument.drawing+xml"/>
  <Override PartName="/xl/worksheets/sheet19.xml" ContentType="application/vnd.openxmlformats-officedocument.spreadsheetml.work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sharedStrings.xml" ContentType="application/vnd.openxmlformats-officedocument.spreadsheetml.sharedStrings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drawings/drawing10.xml" ContentType="application/vnd.openxmlformats-officedocument.drawing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chartsheets/sheet1.xml" ContentType="application/vnd.openxmlformats-officedocument.spreadsheetml.chartsheet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queryTables/queryTable2.xml" ContentType="application/vnd.openxmlformats-officedocument.spreadsheetml.queryTable+xml"/>
  <Default Extension="png" ContentType="image/png"/>
  <Override PartName="/xl/charts/chart7.xml" ContentType="application/vnd.openxmlformats-officedocument.drawingml.chart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worksheets/sheet14.xml" ContentType="application/vnd.openxmlformats-officedocument.spreadsheetml.worksheet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queryTables/queryTable16.xml" ContentType="application/vnd.openxmlformats-officedocument.spreadsheetml.queryTable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chartsheets/sheet9.xml" ContentType="application/vnd.openxmlformats-officedocument.spreadsheetml.chartsheet+xml"/>
  <Override PartName="/xl/queryTables/queryTable14.xml" ContentType="application/vnd.openxmlformats-officedocument.spreadsheetml.queryTable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chartsheets/sheet7.xml" ContentType="application/vnd.openxmlformats-officedocument.spreadsheetml.chartsheet+xml"/>
  <Override PartName="/xl/chartsheets/sheet10.xml" ContentType="application/vnd.openxmlformats-officedocument.spreadsheetml.chartsheet+xml"/>
  <Override PartName="/xl/queryTables/queryTable9.xml" ContentType="application/vnd.openxmlformats-officedocument.spreadsheetml.queryTable+xml"/>
  <Override PartName="/xl/queryTables/queryTable12.xml" ContentType="application/vnd.openxmlformats-officedocument.spreadsheetml.queryTable+xml"/>
  <Override PartName="/xl/drawings/drawing1.xml" ContentType="application/vnd.openxmlformats-officedocument.drawing+xml"/>
  <Override PartName="/xl/chartsheets/sheet5.xml" ContentType="application/vnd.openxmlformats-officedocument.spreadsheetml.chartsheet+xml"/>
  <Override PartName="/xl/queryTables/queryTable7.xml" ContentType="application/vnd.openxmlformats-officedocument.spreadsheetml.queryTable+xml"/>
  <Override PartName="/xl/queryTables/queryTable10.xml" ContentType="application/vnd.openxmlformats-officedocument.spreadsheetml.query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-30" yWindow="60" windowWidth="19065" windowHeight="6795" tabRatio="788"/>
  </bookViews>
  <sheets>
    <sheet name="BuildingSummary" sheetId="8" r:id="rId1"/>
    <sheet name="ZoneSummary" sheetId="10" r:id="rId2"/>
    <sheet name="LocationSummary" sheetId="7" r:id="rId3"/>
    <sheet name="Miami" sheetId="35" state="hidden" r:id="rId4"/>
    <sheet name="Houston" sheetId="34" state="veryHidden" r:id="rId5"/>
    <sheet name="Phoenix" sheetId="33" state="veryHidden" r:id="rId6"/>
    <sheet name="Atlanta" sheetId="32" state="veryHidden" r:id="rId7"/>
    <sheet name="LosAngeles" sheetId="31" state="veryHidden" r:id="rId8"/>
    <sheet name="LasVegas" sheetId="30" state="veryHidden" r:id="rId9"/>
    <sheet name="SanFrancisco" sheetId="29" state="veryHidden" r:id="rId10"/>
    <sheet name="Baltimore" sheetId="28" state="veryHidden" r:id="rId11"/>
    <sheet name="Albuquerque" sheetId="27" state="veryHidden" r:id="rId12"/>
    <sheet name="Seattle" sheetId="26" state="veryHidden" r:id="rId13"/>
    <sheet name="Chicago" sheetId="25" state="veryHidden" r:id="rId14"/>
    <sheet name="Boulder" sheetId="24" state="veryHidden" r:id="rId15"/>
    <sheet name="Minneapolis" sheetId="23" state="veryHidden" r:id="rId16"/>
    <sheet name="Helena" sheetId="22" state="veryHidden" r:id="rId17"/>
    <sheet name="Duluth" sheetId="21" state="veryHidden" r:id="rId18"/>
    <sheet name="Fairbanks" sheetId="20" state="veryHidden" r:id="rId19"/>
    <sheet name="Picture" sheetId="3" r:id="rId20"/>
    <sheet name="Electricity" sheetId="4" r:id="rId21"/>
    <sheet name="Gas" sheetId="11" r:id="rId22"/>
    <sheet name="EUI" sheetId="17" r:id="rId23"/>
    <sheet name="Water" sheetId="37" r:id="rId24"/>
    <sheet name="Carbon" sheetId="36" r:id="rId25"/>
    <sheet name="Schedules" sheetId="2" r:id="rId26"/>
    <sheet name="LghtSch" sheetId="12" r:id="rId27"/>
    <sheet name="EqpSch" sheetId="13" r:id="rId28"/>
    <sheet name="OccSch" sheetId="14" r:id="rId29"/>
    <sheet name="HeatSch" sheetId="15" r:id="rId30"/>
    <sheet name="CoolSch" sheetId="16" r:id="rId31"/>
  </sheets>
  <definedNames>
    <definedName name="_xlnm._FilterDatabase" localSheetId="2" hidden="1">LocationSummary!$C$40:$C$40</definedName>
    <definedName name="_xlnm.Print_Area" localSheetId="25">Schedules!$A$1:$AB$83</definedName>
    <definedName name="_xlnm.Print_Titles" localSheetId="0">BuildingSummary!$A:$B,BuildingSummary!$1:$1</definedName>
    <definedName name="_xlnm.Print_Titles" localSheetId="2">LocationSummary!$A:$B,LocationSummary!$2:$2</definedName>
    <definedName name="_xlnm.Print_Titles" localSheetId="25">Schedules!$1:$1</definedName>
    <definedName name="retail01miami" localSheetId="3">Miami!$A$1:$S$138</definedName>
    <definedName name="retail02houston" localSheetId="4">Houston!$A$1:$S$138</definedName>
    <definedName name="retail03phoenix" localSheetId="5">Phoenix!$A$1:$S$138</definedName>
    <definedName name="retail04atlanta" localSheetId="6">Atlanta!$A$1:$S$138</definedName>
    <definedName name="retail05losangeles" localSheetId="7">LosAngeles!$A$1:$S$138</definedName>
    <definedName name="retail06lasvegas" localSheetId="8">LasVegas!$A$1:$S$138</definedName>
    <definedName name="retail07sanfrancisco" localSheetId="9">SanFrancisco!$A$1:$S$138</definedName>
    <definedName name="retail08baltimore" localSheetId="10">Baltimore!$A$1:$S$138</definedName>
    <definedName name="retail09albuquerque" localSheetId="11">Albuquerque!$A$1:$S$138</definedName>
    <definedName name="retail10seattle" localSheetId="12">Seattle!$A$1:$S$138</definedName>
    <definedName name="retail11chicago" localSheetId="13">Chicago!$A$1:$S$138</definedName>
    <definedName name="retail12boulder" localSheetId="14">Boulder!$A$1:$S$138</definedName>
    <definedName name="retail13minneapolis" localSheetId="15">Minneapolis!$A$1:$S$138</definedName>
    <definedName name="retail14helena" localSheetId="16">Helena!$A$1:$S$138</definedName>
    <definedName name="retail15duluth" localSheetId="17">Duluth!$A$1:$S$138</definedName>
    <definedName name="retail16fairbanks" localSheetId="18">Fairbanks!$A$1:$S$138</definedName>
  </definedNames>
  <calcPr calcId="125725"/>
</workbook>
</file>

<file path=xl/calcChain.xml><?xml version="1.0" encoding="utf-8"?>
<calcChain xmlns="http://schemas.openxmlformats.org/spreadsheetml/2006/main">
  <c r="B53" i="7"/>
  <c r="B54"/>
  <c r="B55"/>
  <c r="B52"/>
  <c r="C219"/>
  <c r="D219"/>
  <c r="E219"/>
  <c r="F219"/>
  <c r="G219"/>
  <c r="H219"/>
  <c r="I219"/>
  <c r="J219"/>
  <c r="K219"/>
  <c r="L219"/>
  <c r="M219"/>
  <c r="N219"/>
  <c r="O219"/>
  <c r="P219"/>
  <c r="Q219"/>
  <c r="R219"/>
  <c r="C220"/>
  <c r="D220"/>
  <c r="E220"/>
  <c r="F220"/>
  <c r="G220"/>
  <c r="H220"/>
  <c r="I220"/>
  <c r="J220"/>
  <c r="K220"/>
  <c r="L220"/>
  <c r="M220"/>
  <c r="N220"/>
  <c r="O220"/>
  <c r="P220"/>
  <c r="Q220"/>
  <c r="R220"/>
  <c r="C221"/>
  <c r="D221"/>
  <c r="E221"/>
  <c r="F221"/>
  <c r="G221"/>
  <c r="H221"/>
  <c r="I221"/>
  <c r="J221"/>
  <c r="K221"/>
  <c r="L221"/>
  <c r="M221"/>
  <c r="N221"/>
  <c r="O221"/>
  <c r="P221"/>
  <c r="Q221"/>
  <c r="R221"/>
  <c r="C222"/>
  <c r="D222"/>
  <c r="E222"/>
  <c r="F222"/>
  <c r="G222"/>
  <c r="H222"/>
  <c r="I222"/>
  <c r="J222"/>
  <c r="K222"/>
  <c r="L222"/>
  <c r="M222"/>
  <c r="N222"/>
  <c r="O222"/>
  <c r="P222"/>
  <c r="Q222"/>
  <c r="R222"/>
  <c r="C223"/>
  <c r="D223"/>
  <c r="E223"/>
  <c r="F223"/>
  <c r="G223"/>
  <c r="H223"/>
  <c r="I223"/>
  <c r="J223"/>
  <c r="K223"/>
  <c r="L223"/>
  <c r="M223"/>
  <c r="N223"/>
  <c r="O223"/>
  <c r="P223"/>
  <c r="Q223"/>
  <c r="R223"/>
  <c r="C224"/>
  <c r="D224"/>
  <c r="E224"/>
  <c r="F224"/>
  <c r="G224"/>
  <c r="H224"/>
  <c r="I224"/>
  <c r="J224"/>
  <c r="K224"/>
  <c r="L224"/>
  <c r="M224"/>
  <c r="N224"/>
  <c r="O224"/>
  <c r="P224"/>
  <c r="Q224"/>
  <c r="R224"/>
  <c r="C225"/>
  <c r="D225"/>
  <c r="E225"/>
  <c r="F225"/>
  <c r="G225"/>
  <c r="H225"/>
  <c r="I225"/>
  <c r="J225"/>
  <c r="K225"/>
  <c r="L225"/>
  <c r="M225"/>
  <c r="N225"/>
  <c r="O225"/>
  <c r="P225"/>
  <c r="Q225"/>
  <c r="R225"/>
  <c r="C226"/>
  <c r="D226"/>
  <c r="E226"/>
  <c r="F226"/>
  <c r="G226"/>
  <c r="H226"/>
  <c r="I226"/>
  <c r="J226"/>
  <c r="K226"/>
  <c r="L226"/>
  <c r="M226"/>
  <c r="N226"/>
  <c r="O226"/>
  <c r="P226"/>
  <c r="Q226"/>
  <c r="R226"/>
  <c r="C227"/>
  <c r="D227"/>
  <c r="E227"/>
  <c r="F227"/>
  <c r="G227"/>
  <c r="H227"/>
  <c r="I227"/>
  <c r="J227"/>
  <c r="K227"/>
  <c r="L227"/>
  <c r="M227"/>
  <c r="N227"/>
  <c r="O227"/>
  <c r="P227"/>
  <c r="Q227"/>
  <c r="R227"/>
  <c r="C228"/>
  <c r="D228"/>
  <c r="E228"/>
  <c r="F228"/>
  <c r="G228"/>
  <c r="H228"/>
  <c r="I228"/>
  <c r="J228"/>
  <c r="K228"/>
  <c r="L228"/>
  <c r="M228"/>
  <c r="N228"/>
  <c r="O228"/>
  <c r="P228"/>
  <c r="Q228"/>
  <c r="R228"/>
  <c r="C229"/>
  <c r="D229"/>
  <c r="E229"/>
  <c r="F229"/>
  <c r="G229"/>
  <c r="H229"/>
  <c r="I229"/>
  <c r="J229"/>
  <c r="K229"/>
  <c r="L229"/>
  <c r="M229"/>
  <c r="N229"/>
  <c r="O229"/>
  <c r="P229"/>
  <c r="Q229"/>
  <c r="R229"/>
  <c r="C206"/>
  <c r="D206"/>
  <c r="E206"/>
  <c r="F206"/>
  <c r="G206"/>
  <c r="H206"/>
  <c r="I206"/>
  <c r="J206"/>
  <c r="K206"/>
  <c r="L206"/>
  <c r="M206"/>
  <c r="N206"/>
  <c r="O206"/>
  <c r="P206"/>
  <c r="Q206"/>
  <c r="R206"/>
  <c r="C207"/>
  <c r="D207"/>
  <c r="E207"/>
  <c r="F207"/>
  <c r="G207"/>
  <c r="H207"/>
  <c r="I207"/>
  <c r="J207"/>
  <c r="K207"/>
  <c r="L207"/>
  <c r="M207"/>
  <c r="N207"/>
  <c r="O207"/>
  <c r="P207"/>
  <c r="Q207"/>
  <c r="R207"/>
  <c r="C208"/>
  <c r="D208"/>
  <c r="E208"/>
  <c r="F208"/>
  <c r="G208"/>
  <c r="H208"/>
  <c r="I208"/>
  <c r="J208"/>
  <c r="K208"/>
  <c r="L208"/>
  <c r="M208"/>
  <c r="N208"/>
  <c r="O208"/>
  <c r="P208"/>
  <c r="Q208"/>
  <c r="R208"/>
  <c r="C209"/>
  <c r="D209"/>
  <c r="E209"/>
  <c r="F209"/>
  <c r="G209"/>
  <c r="H209"/>
  <c r="I209"/>
  <c r="J209"/>
  <c r="K209"/>
  <c r="L209"/>
  <c r="M209"/>
  <c r="N209"/>
  <c r="O209"/>
  <c r="P209"/>
  <c r="Q209"/>
  <c r="R209"/>
  <c r="C210"/>
  <c r="D210"/>
  <c r="E210"/>
  <c r="F210"/>
  <c r="G210"/>
  <c r="H210"/>
  <c r="I210"/>
  <c r="J210"/>
  <c r="K210"/>
  <c r="L210"/>
  <c r="M210"/>
  <c r="N210"/>
  <c r="O210"/>
  <c r="P210"/>
  <c r="Q210"/>
  <c r="R210"/>
  <c r="C211"/>
  <c r="D211"/>
  <c r="E211"/>
  <c r="F211"/>
  <c r="G211"/>
  <c r="H211"/>
  <c r="I211"/>
  <c r="J211"/>
  <c r="K211"/>
  <c r="L211"/>
  <c r="M211"/>
  <c r="N211"/>
  <c r="O211"/>
  <c r="P211"/>
  <c r="Q211"/>
  <c r="R211"/>
  <c r="C212"/>
  <c r="D212"/>
  <c r="E212"/>
  <c r="F212"/>
  <c r="G212"/>
  <c r="H212"/>
  <c r="I212"/>
  <c r="J212"/>
  <c r="K212"/>
  <c r="L212"/>
  <c r="M212"/>
  <c r="N212"/>
  <c r="O212"/>
  <c r="P212"/>
  <c r="Q212"/>
  <c r="R212"/>
  <c r="C213"/>
  <c r="D213"/>
  <c r="E213"/>
  <c r="F213"/>
  <c r="G213"/>
  <c r="H213"/>
  <c r="I213"/>
  <c r="J213"/>
  <c r="K213"/>
  <c r="L213"/>
  <c r="M213"/>
  <c r="N213"/>
  <c r="O213"/>
  <c r="P213"/>
  <c r="Q213"/>
  <c r="R213"/>
  <c r="C214"/>
  <c r="D214"/>
  <c r="E214"/>
  <c r="F214"/>
  <c r="G214"/>
  <c r="H214"/>
  <c r="I214"/>
  <c r="J214"/>
  <c r="K214"/>
  <c r="L214"/>
  <c r="M214"/>
  <c r="N214"/>
  <c r="O214"/>
  <c r="P214"/>
  <c r="Q214"/>
  <c r="R214"/>
  <c r="C215"/>
  <c r="D215"/>
  <c r="E215"/>
  <c r="F215"/>
  <c r="G215"/>
  <c r="H215"/>
  <c r="I215"/>
  <c r="J215"/>
  <c r="K215"/>
  <c r="L215"/>
  <c r="M215"/>
  <c r="N215"/>
  <c r="O215"/>
  <c r="P215"/>
  <c r="Q215"/>
  <c r="R215"/>
  <c r="C216"/>
  <c r="D216"/>
  <c r="E216"/>
  <c r="F216"/>
  <c r="G216"/>
  <c r="H216"/>
  <c r="I216"/>
  <c r="J216"/>
  <c r="K216"/>
  <c r="L216"/>
  <c r="M216"/>
  <c r="N216"/>
  <c r="O216"/>
  <c r="P216"/>
  <c r="Q216"/>
  <c r="R216"/>
  <c r="R236"/>
  <c r="Q236"/>
  <c r="P236"/>
  <c r="O236"/>
  <c r="N236"/>
  <c r="M236"/>
  <c r="K236"/>
  <c r="E236"/>
  <c r="D236"/>
  <c r="R242"/>
  <c r="Q242"/>
  <c r="P242"/>
  <c r="O242"/>
  <c r="N242"/>
  <c r="M242"/>
  <c r="K242"/>
  <c r="E242"/>
  <c r="D242"/>
  <c r="R241"/>
  <c r="Q241"/>
  <c r="P241"/>
  <c r="O241"/>
  <c r="N241"/>
  <c r="M241"/>
  <c r="K241"/>
  <c r="E241"/>
  <c r="D241"/>
  <c r="R240"/>
  <c r="Q240"/>
  <c r="P240"/>
  <c r="O240"/>
  <c r="N240"/>
  <c r="M240"/>
  <c r="K240"/>
  <c r="E240"/>
  <c r="D240"/>
  <c r="R239"/>
  <c r="Q239"/>
  <c r="P239"/>
  <c r="O239"/>
  <c r="N239"/>
  <c r="M239"/>
  <c r="K239"/>
  <c r="E239"/>
  <c r="D239"/>
  <c r="R238"/>
  <c r="Q238"/>
  <c r="P238"/>
  <c r="O238"/>
  <c r="N238"/>
  <c r="M238"/>
  <c r="K238"/>
  <c r="E238"/>
  <c r="D238"/>
  <c r="R237"/>
  <c r="Q237"/>
  <c r="P237"/>
  <c r="O237"/>
  <c r="N237"/>
  <c r="M237"/>
  <c r="K237"/>
  <c r="E237"/>
  <c r="D237"/>
  <c r="R218"/>
  <c r="Q218"/>
  <c r="P218"/>
  <c r="O218"/>
  <c r="N218"/>
  <c r="M218"/>
  <c r="L218"/>
  <c r="K218"/>
  <c r="J218"/>
  <c r="I218"/>
  <c r="H218"/>
  <c r="G218"/>
  <c r="F218"/>
  <c r="E218"/>
  <c r="D218"/>
  <c r="C218"/>
  <c r="R205"/>
  <c r="Q205"/>
  <c r="P205"/>
  <c r="O205"/>
  <c r="N205"/>
  <c r="M205"/>
  <c r="L205"/>
  <c r="K205"/>
  <c r="J205"/>
  <c r="I205"/>
  <c r="H205"/>
  <c r="G205"/>
  <c r="F205"/>
  <c r="E205"/>
  <c r="D205"/>
  <c r="C205"/>
  <c r="R68"/>
  <c r="Q68"/>
  <c r="P68"/>
  <c r="O68"/>
  <c r="N68"/>
  <c r="M68"/>
  <c r="L68"/>
  <c r="K68"/>
  <c r="J68"/>
  <c r="I68"/>
  <c r="H68"/>
  <c r="G68"/>
  <c r="F68"/>
  <c r="E68"/>
  <c r="D68"/>
  <c r="C68"/>
  <c r="R65"/>
  <c r="Q65"/>
  <c r="P65"/>
  <c r="O65"/>
  <c r="N65"/>
  <c r="M65"/>
  <c r="L65"/>
  <c r="K65"/>
  <c r="J65"/>
  <c r="I65"/>
  <c r="H65"/>
  <c r="G65"/>
  <c r="F65"/>
  <c r="E65"/>
  <c r="D65"/>
  <c r="C65"/>
  <c r="R70"/>
  <c r="Q70"/>
  <c r="P70"/>
  <c r="O70"/>
  <c r="N70"/>
  <c r="M70"/>
  <c r="L70"/>
  <c r="K70"/>
  <c r="J70"/>
  <c r="I70"/>
  <c r="H70"/>
  <c r="G70"/>
  <c r="F70"/>
  <c r="E70"/>
  <c r="D70"/>
  <c r="C70"/>
  <c r="R67"/>
  <c r="Q67"/>
  <c r="P67"/>
  <c r="O67"/>
  <c r="N67"/>
  <c r="M67"/>
  <c r="L67"/>
  <c r="K67"/>
  <c r="J67"/>
  <c r="I67"/>
  <c r="H67"/>
  <c r="G67"/>
  <c r="F67"/>
  <c r="E67"/>
  <c r="D67"/>
  <c r="C67"/>
  <c r="R64"/>
  <c r="Q64"/>
  <c r="P64"/>
  <c r="O64"/>
  <c r="N64"/>
  <c r="M64"/>
  <c r="L64"/>
  <c r="K64"/>
  <c r="J64"/>
  <c r="I64"/>
  <c r="H64"/>
  <c r="G64"/>
  <c r="F64"/>
  <c r="E64"/>
  <c r="D64"/>
  <c r="C64"/>
  <c r="R234"/>
  <c r="R233"/>
  <c r="R232"/>
  <c r="R231"/>
  <c r="R202"/>
  <c r="R201"/>
  <c r="R200"/>
  <c r="R199"/>
  <c r="R198"/>
  <c r="R197"/>
  <c r="R196"/>
  <c r="R195"/>
  <c r="R194"/>
  <c r="R193"/>
  <c r="R192"/>
  <c r="R191"/>
  <c r="R190"/>
  <c r="R189"/>
  <c r="R188"/>
  <c r="R187"/>
  <c r="R185"/>
  <c r="R184"/>
  <c r="R183"/>
  <c r="R182"/>
  <c r="R181"/>
  <c r="R180"/>
  <c r="R179"/>
  <c r="R178"/>
  <c r="R177"/>
  <c r="R176"/>
  <c r="R175"/>
  <c r="R174"/>
  <c r="R173"/>
  <c r="R172"/>
  <c r="R171"/>
  <c r="R169"/>
  <c r="R168"/>
  <c r="R167"/>
  <c r="R166"/>
  <c r="R165"/>
  <c r="R164"/>
  <c r="R163"/>
  <c r="R162"/>
  <c r="R161"/>
  <c r="R160"/>
  <c r="R159"/>
  <c r="R158"/>
  <c r="R157"/>
  <c r="R156"/>
  <c r="R155"/>
  <c r="R153"/>
  <c r="R152"/>
  <c r="R151"/>
  <c r="R150"/>
  <c r="R149"/>
  <c r="R148"/>
  <c r="R147"/>
  <c r="R146"/>
  <c r="R145"/>
  <c r="R144"/>
  <c r="R143"/>
  <c r="R142"/>
  <c r="R141"/>
  <c r="R140"/>
  <c r="R139"/>
  <c r="R136"/>
  <c r="R135"/>
  <c r="R134"/>
  <c r="R133"/>
  <c r="R132"/>
  <c r="R131"/>
  <c r="R130"/>
  <c r="R129"/>
  <c r="R128"/>
  <c r="R127"/>
  <c r="R126"/>
  <c r="R125"/>
  <c r="R124"/>
  <c r="R123"/>
  <c r="R122"/>
  <c r="R121"/>
  <c r="R119"/>
  <c r="R118"/>
  <c r="R117"/>
  <c r="R116"/>
  <c r="R115"/>
  <c r="R114"/>
  <c r="R113"/>
  <c r="R112"/>
  <c r="R111"/>
  <c r="R110"/>
  <c r="R109"/>
  <c r="R108"/>
  <c r="R107"/>
  <c r="R106"/>
  <c r="R105"/>
  <c r="R103"/>
  <c r="R102"/>
  <c r="R101"/>
  <c r="R100"/>
  <c r="R99"/>
  <c r="R98"/>
  <c r="R97"/>
  <c r="R96"/>
  <c r="R95"/>
  <c r="R94"/>
  <c r="R93"/>
  <c r="R92"/>
  <c r="R91"/>
  <c r="R90"/>
  <c r="R89"/>
  <c r="R87"/>
  <c r="R86"/>
  <c r="R85"/>
  <c r="R84"/>
  <c r="R83"/>
  <c r="R82"/>
  <c r="R81"/>
  <c r="R80"/>
  <c r="R79"/>
  <c r="R78"/>
  <c r="R77"/>
  <c r="R76"/>
  <c r="R75"/>
  <c r="R74"/>
  <c r="R73"/>
  <c r="R61"/>
  <c r="R60"/>
  <c r="R59"/>
  <c r="R58"/>
  <c r="R57"/>
  <c r="R50"/>
  <c r="R49"/>
  <c r="R48"/>
  <c r="R47"/>
  <c r="R46"/>
  <c r="R44"/>
  <c r="R43"/>
  <c r="R42"/>
  <c r="R41"/>
  <c r="R38"/>
  <c r="R37"/>
  <c r="R36"/>
  <c r="R35"/>
  <c r="R34"/>
  <c r="R32"/>
  <c r="R31"/>
  <c r="R30"/>
  <c r="R29"/>
  <c r="R25"/>
  <c r="R17"/>
  <c r="R16"/>
  <c r="R15"/>
  <c r="R13"/>
  <c r="R10"/>
  <c r="Q234"/>
  <c r="Q233"/>
  <c r="Q232"/>
  <c r="Q231"/>
  <c r="Q202"/>
  <c r="Q201"/>
  <c r="Q200"/>
  <c r="Q199"/>
  <c r="Q198"/>
  <c r="Q197"/>
  <c r="Q196"/>
  <c r="Q195"/>
  <c r="Q194"/>
  <c r="Q193"/>
  <c r="Q192"/>
  <c r="Q191"/>
  <c r="Q190"/>
  <c r="Q189"/>
  <c r="Q188"/>
  <c r="Q187"/>
  <c r="Q185"/>
  <c r="Q184"/>
  <c r="Q183"/>
  <c r="Q182"/>
  <c r="Q181"/>
  <c r="Q180"/>
  <c r="Q179"/>
  <c r="Q178"/>
  <c r="Q177"/>
  <c r="Q176"/>
  <c r="Q175"/>
  <c r="Q174"/>
  <c r="Q173"/>
  <c r="Q172"/>
  <c r="Q171"/>
  <c r="Q169"/>
  <c r="Q168"/>
  <c r="Q167"/>
  <c r="Q166"/>
  <c r="Q165"/>
  <c r="Q164"/>
  <c r="Q163"/>
  <c r="Q162"/>
  <c r="Q161"/>
  <c r="Q160"/>
  <c r="Q159"/>
  <c r="Q158"/>
  <c r="Q157"/>
  <c r="Q156"/>
  <c r="Q155"/>
  <c r="Q153"/>
  <c r="Q152"/>
  <c r="Q151"/>
  <c r="Q150"/>
  <c r="Q149"/>
  <c r="Q148"/>
  <c r="Q147"/>
  <c r="Q146"/>
  <c r="Q145"/>
  <c r="Q144"/>
  <c r="Q143"/>
  <c r="Q142"/>
  <c r="Q141"/>
  <c r="Q140"/>
  <c r="Q139"/>
  <c r="Q136"/>
  <c r="Q135"/>
  <c r="Q134"/>
  <c r="Q133"/>
  <c r="Q132"/>
  <c r="Q131"/>
  <c r="Q130"/>
  <c r="Q129"/>
  <c r="Q128"/>
  <c r="Q127"/>
  <c r="Q126"/>
  <c r="Q125"/>
  <c r="Q124"/>
  <c r="Q123"/>
  <c r="Q122"/>
  <c r="Q121"/>
  <c r="Q119"/>
  <c r="Q118"/>
  <c r="Q117"/>
  <c r="Q116"/>
  <c r="Q115"/>
  <c r="Q114"/>
  <c r="Q113"/>
  <c r="Q112"/>
  <c r="Q111"/>
  <c r="Q110"/>
  <c r="Q109"/>
  <c r="Q108"/>
  <c r="Q107"/>
  <c r="Q106"/>
  <c r="Q105"/>
  <c r="Q103"/>
  <c r="Q102"/>
  <c r="Q101"/>
  <c r="Q100"/>
  <c r="Q99"/>
  <c r="Q98"/>
  <c r="Q97"/>
  <c r="Q96"/>
  <c r="Q95"/>
  <c r="Q94"/>
  <c r="Q93"/>
  <c r="Q92"/>
  <c r="Q91"/>
  <c r="Q90"/>
  <c r="Q89"/>
  <c r="Q87"/>
  <c r="Q86"/>
  <c r="Q85"/>
  <c r="Q84"/>
  <c r="Q83"/>
  <c r="Q82"/>
  <c r="Q81"/>
  <c r="Q80"/>
  <c r="Q79"/>
  <c r="Q78"/>
  <c r="Q77"/>
  <c r="Q76"/>
  <c r="Q75"/>
  <c r="Q74"/>
  <c r="Q73"/>
  <c r="Q61"/>
  <c r="Q60"/>
  <c r="Q59"/>
  <c r="Q58"/>
  <c r="Q57"/>
  <c r="Q50"/>
  <c r="Q49"/>
  <c r="Q48"/>
  <c r="Q47"/>
  <c r="Q46"/>
  <c r="Q44"/>
  <c r="Q43"/>
  <c r="Q42"/>
  <c r="Q41"/>
  <c r="Q38"/>
  <c r="Q37"/>
  <c r="Q36"/>
  <c r="Q35"/>
  <c r="Q34"/>
  <c r="Q32"/>
  <c r="Q31"/>
  <c r="Q30"/>
  <c r="Q29"/>
  <c r="Q25"/>
  <c r="Q17"/>
  <c r="Q16"/>
  <c r="Q15"/>
  <c r="Q13"/>
  <c r="Q10"/>
  <c r="P234"/>
  <c r="P233"/>
  <c r="P232"/>
  <c r="P231"/>
  <c r="P202"/>
  <c r="P201"/>
  <c r="P200"/>
  <c r="P199"/>
  <c r="P198"/>
  <c r="P197"/>
  <c r="P196"/>
  <c r="P195"/>
  <c r="P194"/>
  <c r="P193"/>
  <c r="P192"/>
  <c r="P191"/>
  <c r="P190"/>
  <c r="P189"/>
  <c r="P188"/>
  <c r="P187"/>
  <c r="P185"/>
  <c r="P184"/>
  <c r="P183"/>
  <c r="P182"/>
  <c r="P181"/>
  <c r="P180"/>
  <c r="P179"/>
  <c r="P178"/>
  <c r="P177"/>
  <c r="P176"/>
  <c r="P175"/>
  <c r="P174"/>
  <c r="P173"/>
  <c r="P172"/>
  <c r="P171"/>
  <c r="P169"/>
  <c r="P168"/>
  <c r="P167"/>
  <c r="P166"/>
  <c r="P165"/>
  <c r="P164"/>
  <c r="P163"/>
  <c r="P162"/>
  <c r="P161"/>
  <c r="P160"/>
  <c r="P159"/>
  <c r="P158"/>
  <c r="P157"/>
  <c r="P156"/>
  <c r="P155"/>
  <c r="P153"/>
  <c r="P152"/>
  <c r="P151"/>
  <c r="P150"/>
  <c r="P149"/>
  <c r="P148"/>
  <c r="P147"/>
  <c r="P146"/>
  <c r="P145"/>
  <c r="P144"/>
  <c r="P143"/>
  <c r="P142"/>
  <c r="P141"/>
  <c r="P140"/>
  <c r="P139"/>
  <c r="P136"/>
  <c r="P135"/>
  <c r="P134"/>
  <c r="P133"/>
  <c r="P132"/>
  <c r="P131"/>
  <c r="P130"/>
  <c r="P129"/>
  <c r="P128"/>
  <c r="P127"/>
  <c r="P126"/>
  <c r="P125"/>
  <c r="P124"/>
  <c r="P123"/>
  <c r="P122"/>
  <c r="P121"/>
  <c r="P119"/>
  <c r="P118"/>
  <c r="P117"/>
  <c r="P116"/>
  <c r="P115"/>
  <c r="P114"/>
  <c r="P113"/>
  <c r="P112"/>
  <c r="P111"/>
  <c r="P110"/>
  <c r="P109"/>
  <c r="P108"/>
  <c r="P107"/>
  <c r="P106"/>
  <c r="P105"/>
  <c r="P103"/>
  <c r="P102"/>
  <c r="P101"/>
  <c r="P100"/>
  <c r="P99"/>
  <c r="P98"/>
  <c r="P97"/>
  <c r="P96"/>
  <c r="P95"/>
  <c r="P94"/>
  <c r="P93"/>
  <c r="P92"/>
  <c r="P91"/>
  <c r="P90"/>
  <c r="P89"/>
  <c r="P87"/>
  <c r="P86"/>
  <c r="P85"/>
  <c r="P84"/>
  <c r="P83"/>
  <c r="P82"/>
  <c r="P81"/>
  <c r="P80"/>
  <c r="P79"/>
  <c r="P78"/>
  <c r="P77"/>
  <c r="P76"/>
  <c r="P75"/>
  <c r="P74"/>
  <c r="P73"/>
  <c r="P61"/>
  <c r="P60"/>
  <c r="P59"/>
  <c r="P58"/>
  <c r="P57"/>
  <c r="P50"/>
  <c r="P49"/>
  <c r="P48"/>
  <c r="P47"/>
  <c r="P46"/>
  <c r="P44"/>
  <c r="P43"/>
  <c r="P42"/>
  <c r="P41"/>
  <c r="P38"/>
  <c r="P37"/>
  <c r="P36"/>
  <c r="P35"/>
  <c r="P34"/>
  <c r="P32"/>
  <c r="P31"/>
  <c r="P30"/>
  <c r="P29"/>
  <c r="P25"/>
  <c r="P17"/>
  <c r="P16"/>
  <c r="P15"/>
  <c r="P13"/>
  <c r="P10"/>
  <c r="O234"/>
  <c r="O233"/>
  <c r="O232"/>
  <c r="O231"/>
  <c r="O202"/>
  <c r="O201"/>
  <c r="O200"/>
  <c r="O199"/>
  <c r="O198"/>
  <c r="O197"/>
  <c r="O196"/>
  <c r="O195"/>
  <c r="O194"/>
  <c r="O193"/>
  <c r="O192"/>
  <c r="O191"/>
  <c r="O190"/>
  <c r="O189"/>
  <c r="O188"/>
  <c r="O187"/>
  <c r="O185"/>
  <c r="O184"/>
  <c r="O183"/>
  <c r="O182"/>
  <c r="O181"/>
  <c r="O180"/>
  <c r="O179"/>
  <c r="O178"/>
  <c r="O177"/>
  <c r="O176"/>
  <c r="O175"/>
  <c r="O174"/>
  <c r="O173"/>
  <c r="O172"/>
  <c r="O171"/>
  <c r="O169"/>
  <c r="O168"/>
  <c r="O167"/>
  <c r="O166"/>
  <c r="O165"/>
  <c r="O164"/>
  <c r="O163"/>
  <c r="O162"/>
  <c r="O161"/>
  <c r="O160"/>
  <c r="O159"/>
  <c r="O158"/>
  <c r="O157"/>
  <c r="O156"/>
  <c r="O155"/>
  <c r="O153"/>
  <c r="O152"/>
  <c r="O151"/>
  <c r="O150"/>
  <c r="O149"/>
  <c r="O148"/>
  <c r="O147"/>
  <c r="O146"/>
  <c r="O145"/>
  <c r="O144"/>
  <c r="O143"/>
  <c r="O142"/>
  <c r="O141"/>
  <c r="O140"/>
  <c r="O139"/>
  <c r="O136"/>
  <c r="O135"/>
  <c r="O134"/>
  <c r="O133"/>
  <c r="O132"/>
  <c r="O131"/>
  <c r="O130"/>
  <c r="O129"/>
  <c r="O128"/>
  <c r="O127"/>
  <c r="O126"/>
  <c r="O125"/>
  <c r="O124"/>
  <c r="O123"/>
  <c r="O122"/>
  <c r="O121"/>
  <c r="O119"/>
  <c r="O118"/>
  <c r="O117"/>
  <c r="O116"/>
  <c r="O115"/>
  <c r="O114"/>
  <c r="O113"/>
  <c r="O112"/>
  <c r="O111"/>
  <c r="O110"/>
  <c r="O109"/>
  <c r="O108"/>
  <c r="O107"/>
  <c r="O106"/>
  <c r="O105"/>
  <c r="O103"/>
  <c r="O102"/>
  <c r="O101"/>
  <c r="O100"/>
  <c r="O99"/>
  <c r="O98"/>
  <c r="O97"/>
  <c r="O96"/>
  <c r="O95"/>
  <c r="O94"/>
  <c r="O93"/>
  <c r="O92"/>
  <c r="O91"/>
  <c r="O90"/>
  <c r="O89"/>
  <c r="O87"/>
  <c r="O86"/>
  <c r="O85"/>
  <c r="O84"/>
  <c r="O83"/>
  <c r="O82"/>
  <c r="O81"/>
  <c r="O80"/>
  <c r="O79"/>
  <c r="O78"/>
  <c r="O77"/>
  <c r="O76"/>
  <c r="O75"/>
  <c r="O74"/>
  <c r="O73"/>
  <c r="O61"/>
  <c r="O60"/>
  <c r="O59"/>
  <c r="O58"/>
  <c r="O57"/>
  <c r="O50"/>
  <c r="O49"/>
  <c r="O48"/>
  <c r="O47"/>
  <c r="O46"/>
  <c r="O44"/>
  <c r="O43"/>
  <c r="O42"/>
  <c r="O41"/>
  <c r="O38"/>
  <c r="O37"/>
  <c r="O36"/>
  <c r="O35"/>
  <c r="O34"/>
  <c r="O32"/>
  <c r="O31"/>
  <c r="O30"/>
  <c r="O29"/>
  <c r="O25"/>
  <c r="O17"/>
  <c r="O16"/>
  <c r="O15"/>
  <c r="O13"/>
  <c r="O10"/>
  <c r="N234"/>
  <c r="N233"/>
  <c r="N232"/>
  <c r="N231"/>
  <c r="N202"/>
  <c r="N201"/>
  <c r="N200"/>
  <c r="N199"/>
  <c r="N198"/>
  <c r="N197"/>
  <c r="N196"/>
  <c r="N195"/>
  <c r="N194"/>
  <c r="N193"/>
  <c r="N192"/>
  <c r="N191"/>
  <c r="N190"/>
  <c r="N189"/>
  <c r="N188"/>
  <c r="N187"/>
  <c r="N185"/>
  <c r="N184"/>
  <c r="N183"/>
  <c r="N182"/>
  <c r="N181"/>
  <c r="N180"/>
  <c r="N179"/>
  <c r="N178"/>
  <c r="N177"/>
  <c r="N176"/>
  <c r="N175"/>
  <c r="N174"/>
  <c r="N173"/>
  <c r="N172"/>
  <c r="N171"/>
  <c r="N169"/>
  <c r="N168"/>
  <c r="N167"/>
  <c r="N166"/>
  <c r="N165"/>
  <c r="N164"/>
  <c r="N163"/>
  <c r="N162"/>
  <c r="N161"/>
  <c r="N160"/>
  <c r="N159"/>
  <c r="N158"/>
  <c r="N157"/>
  <c r="N156"/>
  <c r="N155"/>
  <c r="N153"/>
  <c r="N152"/>
  <c r="N151"/>
  <c r="N150"/>
  <c r="N149"/>
  <c r="N148"/>
  <c r="N147"/>
  <c r="N146"/>
  <c r="N145"/>
  <c r="N144"/>
  <c r="N143"/>
  <c r="N142"/>
  <c r="N141"/>
  <c r="N140"/>
  <c r="N139"/>
  <c r="N136"/>
  <c r="N135"/>
  <c r="N134"/>
  <c r="N133"/>
  <c r="N132"/>
  <c r="N131"/>
  <c r="N130"/>
  <c r="N129"/>
  <c r="N128"/>
  <c r="N127"/>
  <c r="N126"/>
  <c r="N125"/>
  <c r="N124"/>
  <c r="N123"/>
  <c r="N122"/>
  <c r="N121"/>
  <c r="N119"/>
  <c r="N118"/>
  <c r="N117"/>
  <c r="N116"/>
  <c r="N115"/>
  <c r="N114"/>
  <c r="N113"/>
  <c r="N112"/>
  <c r="N111"/>
  <c r="N110"/>
  <c r="N109"/>
  <c r="N108"/>
  <c r="N107"/>
  <c r="N106"/>
  <c r="N105"/>
  <c r="N103"/>
  <c r="N102"/>
  <c r="N101"/>
  <c r="N100"/>
  <c r="N99"/>
  <c r="N98"/>
  <c r="N97"/>
  <c r="N96"/>
  <c r="N95"/>
  <c r="N94"/>
  <c r="N93"/>
  <c r="N92"/>
  <c r="N91"/>
  <c r="N90"/>
  <c r="N89"/>
  <c r="N87"/>
  <c r="N86"/>
  <c r="N85"/>
  <c r="N84"/>
  <c r="N83"/>
  <c r="N82"/>
  <c r="N81"/>
  <c r="N80"/>
  <c r="N79"/>
  <c r="N78"/>
  <c r="N77"/>
  <c r="N76"/>
  <c r="N75"/>
  <c r="N74"/>
  <c r="N73"/>
  <c r="N61"/>
  <c r="N60"/>
  <c r="N59"/>
  <c r="N58"/>
  <c r="N57"/>
  <c r="N50"/>
  <c r="N49"/>
  <c r="N48"/>
  <c r="N47"/>
  <c r="N46"/>
  <c r="N44"/>
  <c r="N43"/>
  <c r="N42"/>
  <c r="N41"/>
  <c r="N38"/>
  <c r="N37"/>
  <c r="N36"/>
  <c r="N35"/>
  <c r="N34"/>
  <c r="N32"/>
  <c r="N31"/>
  <c r="N30"/>
  <c r="N29"/>
  <c r="N25"/>
  <c r="N17"/>
  <c r="N16"/>
  <c r="N15"/>
  <c r="N13"/>
  <c r="N10"/>
  <c r="M234"/>
  <c r="M233"/>
  <c r="M232"/>
  <c r="M231"/>
  <c r="M202"/>
  <c r="M201"/>
  <c r="M200"/>
  <c r="M199"/>
  <c r="M198"/>
  <c r="M197"/>
  <c r="M196"/>
  <c r="M195"/>
  <c r="M194"/>
  <c r="M193"/>
  <c r="M192"/>
  <c r="M191"/>
  <c r="M190"/>
  <c r="M189"/>
  <c r="M188"/>
  <c r="M187"/>
  <c r="M185"/>
  <c r="M184"/>
  <c r="M183"/>
  <c r="M182"/>
  <c r="M181"/>
  <c r="M180"/>
  <c r="M179"/>
  <c r="M178"/>
  <c r="M177"/>
  <c r="M176"/>
  <c r="M175"/>
  <c r="M174"/>
  <c r="M173"/>
  <c r="M172"/>
  <c r="M171"/>
  <c r="M169"/>
  <c r="M168"/>
  <c r="M167"/>
  <c r="M166"/>
  <c r="M165"/>
  <c r="M164"/>
  <c r="M163"/>
  <c r="M162"/>
  <c r="M161"/>
  <c r="M160"/>
  <c r="M159"/>
  <c r="M158"/>
  <c r="M157"/>
  <c r="M156"/>
  <c r="M155"/>
  <c r="M153"/>
  <c r="M152"/>
  <c r="M151"/>
  <c r="M150"/>
  <c r="M149"/>
  <c r="M148"/>
  <c r="M147"/>
  <c r="M146"/>
  <c r="M145"/>
  <c r="M144"/>
  <c r="M143"/>
  <c r="M142"/>
  <c r="M141"/>
  <c r="M140"/>
  <c r="M139"/>
  <c r="M136"/>
  <c r="M135"/>
  <c r="M134"/>
  <c r="M133"/>
  <c r="M132"/>
  <c r="M131"/>
  <c r="M130"/>
  <c r="M129"/>
  <c r="M128"/>
  <c r="M127"/>
  <c r="M126"/>
  <c r="M125"/>
  <c r="M124"/>
  <c r="M123"/>
  <c r="M122"/>
  <c r="M121"/>
  <c r="M119"/>
  <c r="M118"/>
  <c r="M117"/>
  <c r="M116"/>
  <c r="M115"/>
  <c r="M114"/>
  <c r="M113"/>
  <c r="M112"/>
  <c r="M111"/>
  <c r="M110"/>
  <c r="M109"/>
  <c r="M108"/>
  <c r="M107"/>
  <c r="M106"/>
  <c r="M105"/>
  <c r="M103"/>
  <c r="M102"/>
  <c r="M101"/>
  <c r="M100"/>
  <c r="M99"/>
  <c r="M98"/>
  <c r="M97"/>
  <c r="M96"/>
  <c r="M95"/>
  <c r="M94"/>
  <c r="M93"/>
  <c r="M92"/>
  <c r="M91"/>
  <c r="M90"/>
  <c r="M89"/>
  <c r="M87"/>
  <c r="M86"/>
  <c r="M85"/>
  <c r="M84"/>
  <c r="M83"/>
  <c r="M82"/>
  <c r="M81"/>
  <c r="M80"/>
  <c r="M79"/>
  <c r="M78"/>
  <c r="M77"/>
  <c r="M76"/>
  <c r="M75"/>
  <c r="M74"/>
  <c r="M73"/>
  <c r="M61"/>
  <c r="M60"/>
  <c r="M59"/>
  <c r="M58"/>
  <c r="M57"/>
  <c r="M50"/>
  <c r="M49"/>
  <c r="M48"/>
  <c r="M47"/>
  <c r="M46"/>
  <c r="M44"/>
  <c r="M43"/>
  <c r="M42"/>
  <c r="M41"/>
  <c r="M38"/>
  <c r="M37"/>
  <c r="M36"/>
  <c r="M35"/>
  <c r="M34"/>
  <c r="M32"/>
  <c r="M31"/>
  <c r="M30"/>
  <c r="M29"/>
  <c r="M25"/>
  <c r="M17"/>
  <c r="M16"/>
  <c r="M15"/>
  <c r="M13"/>
  <c r="M10"/>
  <c r="L242"/>
  <c r="L241"/>
  <c r="L240"/>
  <c r="L239"/>
  <c r="L238"/>
  <c r="L237"/>
  <c r="L236"/>
  <c r="L234"/>
  <c r="L233"/>
  <c r="L232"/>
  <c r="L231"/>
  <c r="L202"/>
  <c r="L201"/>
  <c r="L200"/>
  <c r="L199"/>
  <c r="L198"/>
  <c r="L197"/>
  <c r="L196"/>
  <c r="L195"/>
  <c r="L194"/>
  <c r="L193"/>
  <c r="L192"/>
  <c r="L191"/>
  <c r="L190"/>
  <c r="L189"/>
  <c r="L188"/>
  <c r="L187"/>
  <c r="L185"/>
  <c r="L184"/>
  <c r="L183"/>
  <c r="L182"/>
  <c r="L181"/>
  <c r="L180"/>
  <c r="L179"/>
  <c r="L178"/>
  <c r="L177"/>
  <c r="L176"/>
  <c r="L175"/>
  <c r="L174"/>
  <c r="L173"/>
  <c r="L172"/>
  <c r="L171"/>
  <c r="L169"/>
  <c r="L168"/>
  <c r="L167"/>
  <c r="L166"/>
  <c r="L165"/>
  <c r="L164"/>
  <c r="L163"/>
  <c r="L162"/>
  <c r="L161"/>
  <c r="L160"/>
  <c r="L159"/>
  <c r="L158"/>
  <c r="L157"/>
  <c r="L156"/>
  <c r="L155"/>
  <c r="L153"/>
  <c r="L152"/>
  <c r="L151"/>
  <c r="L150"/>
  <c r="L149"/>
  <c r="L148"/>
  <c r="L147"/>
  <c r="L146"/>
  <c r="L145"/>
  <c r="L144"/>
  <c r="L143"/>
  <c r="L142"/>
  <c r="L141"/>
  <c r="L140"/>
  <c r="L139"/>
  <c r="L136"/>
  <c r="L135"/>
  <c r="L134"/>
  <c r="L133"/>
  <c r="L132"/>
  <c r="L131"/>
  <c r="L130"/>
  <c r="L129"/>
  <c r="L128"/>
  <c r="L127"/>
  <c r="L126"/>
  <c r="L125"/>
  <c r="L124"/>
  <c r="L123"/>
  <c r="L122"/>
  <c r="L121"/>
  <c r="L119"/>
  <c r="L118"/>
  <c r="L117"/>
  <c r="L116"/>
  <c r="L115"/>
  <c r="L114"/>
  <c r="L113"/>
  <c r="L112"/>
  <c r="L111"/>
  <c r="L110"/>
  <c r="L109"/>
  <c r="L108"/>
  <c r="L107"/>
  <c r="L106"/>
  <c r="L105"/>
  <c r="L103"/>
  <c r="L102"/>
  <c r="L101"/>
  <c r="L100"/>
  <c r="L99"/>
  <c r="L98"/>
  <c r="L97"/>
  <c r="L96"/>
  <c r="L95"/>
  <c r="L94"/>
  <c r="L93"/>
  <c r="L92"/>
  <c r="L91"/>
  <c r="L90"/>
  <c r="L89"/>
  <c r="L87"/>
  <c r="L86"/>
  <c r="L85"/>
  <c r="L84"/>
  <c r="L83"/>
  <c r="L82"/>
  <c r="L81"/>
  <c r="L80"/>
  <c r="L79"/>
  <c r="L78"/>
  <c r="L77"/>
  <c r="L76"/>
  <c r="L75"/>
  <c r="L74"/>
  <c r="L73"/>
  <c r="L61"/>
  <c r="L60"/>
  <c r="L59"/>
  <c r="L58"/>
  <c r="L57"/>
  <c r="L50"/>
  <c r="L49"/>
  <c r="L48"/>
  <c r="L47"/>
  <c r="L46"/>
  <c r="L44"/>
  <c r="L43"/>
  <c r="L42"/>
  <c r="L41"/>
  <c r="L38"/>
  <c r="L37"/>
  <c r="L36"/>
  <c r="L35"/>
  <c r="L34"/>
  <c r="L32"/>
  <c r="L31"/>
  <c r="L30"/>
  <c r="L29"/>
  <c r="L25"/>
  <c r="L17"/>
  <c r="L16"/>
  <c r="L15"/>
  <c r="L13"/>
  <c r="L10"/>
  <c r="K234"/>
  <c r="K233"/>
  <c r="K232"/>
  <c r="K231"/>
  <c r="K202"/>
  <c r="K201"/>
  <c r="K200"/>
  <c r="K199"/>
  <c r="K198"/>
  <c r="K197"/>
  <c r="K196"/>
  <c r="K195"/>
  <c r="K194"/>
  <c r="K193"/>
  <c r="K192"/>
  <c r="K191"/>
  <c r="K190"/>
  <c r="K189"/>
  <c r="K188"/>
  <c r="K187"/>
  <c r="K185"/>
  <c r="K184"/>
  <c r="K183"/>
  <c r="K182"/>
  <c r="K181"/>
  <c r="K180"/>
  <c r="K179"/>
  <c r="K178"/>
  <c r="K177"/>
  <c r="K176"/>
  <c r="K175"/>
  <c r="K174"/>
  <c r="K173"/>
  <c r="K172"/>
  <c r="K171"/>
  <c r="K169"/>
  <c r="K168"/>
  <c r="K167"/>
  <c r="K166"/>
  <c r="K165"/>
  <c r="K164"/>
  <c r="K163"/>
  <c r="K162"/>
  <c r="K161"/>
  <c r="K160"/>
  <c r="K159"/>
  <c r="K158"/>
  <c r="K157"/>
  <c r="K156"/>
  <c r="K155"/>
  <c r="K153"/>
  <c r="K152"/>
  <c r="K151"/>
  <c r="K150"/>
  <c r="K149"/>
  <c r="K148"/>
  <c r="K147"/>
  <c r="K146"/>
  <c r="K145"/>
  <c r="K144"/>
  <c r="K143"/>
  <c r="K142"/>
  <c r="K141"/>
  <c r="K140"/>
  <c r="K139"/>
  <c r="K136"/>
  <c r="K135"/>
  <c r="K134"/>
  <c r="K133"/>
  <c r="K132"/>
  <c r="K131"/>
  <c r="K130"/>
  <c r="K129"/>
  <c r="K128"/>
  <c r="K127"/>
  <c r="K126"/>
  <c r="K125"/>
  <c r="K124"/>
  <c r="K123"/>
  <c r="K122"/>
  <c r="K121"/>
  <c r="K119"/>
  <c r="K118"/>
  <c r="K117"/>
  <c r="K116"/>
  <c r="K115"/>
  <c r="K114"/>
  <c r="K113"/>
  <c r="K112"/>
  <c r="K111"/>
  <c r="K110"/>
  <c r="K109"/>
  <c r="K108"/>
  <c r="K107"/>
  <c r="K106"/>
  <c r="K105"/>
  <c r="K103"/>
  <c r="K102"/>
  <c r="K101"/>
  <c r="K100"/>
  <c r="K99"/>
  <c r="K98"/>
  <c r="K97"/>
  <c r="K96"/>
  <c r="K95"/>
  <c r="K94"/>
  <c r="K93"/>
  <c r="K92"/>
  <c r="K91"/>
  <c r="K90"/>
  <c r="K89"/>
  <c r="K87"/>
  <c r="K86"/>
  <c r="K85"/>
  <c r="K84"/>
  <c r="K83"/>
  <c r="K82"/>
  <c r="K81"/>
  <c r="K80"/>
  <c r="K79"/>
  <c r="K78"/>
  <c r="K77"/>
  <c r="K76"/>
  <c r="K75"/>
  <c r="K74"/>
  <c r="K73"/>
  <c r="K61"/>
  <c r="K60"/>
  <c r="K59"/>
  <c r="K58"/>
  <c r="K57"/>
  <c r="K50"/>
  <c r="K49"/>
  <c r="K48"/>
  <c r="K47"/>
  <c r="K46"/>
  <c r="K44"/>
  <c r="K43"/>
  <c r="K42"/>
  <c r="K41"/>
  <c r="K38"/>
  <c r="K37"/>
  <c r="K36"/>
  <c r="K35"/>
  <c r="K34"/>
  <c r="K32"/>
  <c r="K31"/>
  <c r="K30"/>
  <c r="K29"/>
  <c r="K25"/>
  <c r="K17"/>
  <c r="K16"/>
  <c r="K15"/>
  <c r="K13"/>
  <c r="K10"/>
  <c r="J242"/>
  <c r="J241"/>
  <c r="J240"/>
  <c r="J239"/>
  <c r="J238"/>
  <c r="J237"/>
  <c r="J236"/>
  <c r="J234"/>
  <c r="J233"/>
  <c r="J232"/>
  <c r="J231"/>
  <c r="J202"/>
  <c r="J201"/>
  <c r="J200"/>
  <c r="J199"/>
  <c r="J198"/>
  <c r="J197"/>
  <c r="J196"/>
  <c r="J195"/>
  <c r="J194"/>
  <c r="J193"/>
  <c r="J192"/>
  <c r="J191"/>
  <c r="J190"/>
  <c r="J189"/>
  <c r="J188"/>
  <c r="J187"/>
  <c r="J185"/>
  <c r="J184"/>
  <c r="J183"/>
  <c r="J182"/>
  <c r="J181"/>
  <c r="J180"/>
  <c r="J179"/>
  <c r="J178"/>
  <c r="J177"/>
  <c r="J176"/>
  <c r="J175"/>
  <c r="J174"/>
  <c r="J173"/>
  <c r="J172"/>
  <c r="J171"/>
  <c r="J169"/>
  <c r="J168"/>
  <c r="J167"/>
  <c r="J166"/>
  <c r="J165"/>
  <c r="J164"/>
  <c r="J163"/>
  <c r="J162"/>
  <c r="J161"/>
  <c r="J160"/>
  <c r="J159"/>
  <c r="J158"/>
  <c r="J157"/>
  <c r="J156"/>
  <c r="J155"/>
  <c r="J153"/>
  <c r="J152"/>
  <c r="J151"/>
  <c r="J150"/>
  <c r="J149"/>
  <c r="J148"/>
  <c r="J147"/>
  <c r="J146"/>
  <c r="J145"/>
  <c r="J144"/>
  <c r="J143"/>
  <c r="J142"/>
  <c r="J141"/>
  <c r="J140"/>
  <c r="J139"/>
  <c r="J136"/>
  <c r="J135"/>
  <c r="J134"/>
  <c r="J133"/>
  <c r="J132"/>
  <c r="J131"/>
  <c r="J130"/>
  <c r="J129"/>
  <c r="J128"/>
  <c r="J127"/>
  <c r="J126"/>
  <c r="J125"/>
  <c r="J124"/>
  <c r="J123"/>
  <c r="J122"/>
  <c r="J121"/>
  <c r="J119"/>
  <c r="J118"/>
  <c r="J117"/>
  <c r="J116"/>
  <c r="J115"/>
  <c r="J114"/>
  <c r="J113"/>
  <c r="J112"/>
  <c r="J111"/>
  <c r="J110"/>
  <c r="J109"/>
  <c r="J108"/>
  <c r="J107"/>
  <c r="J106"/>
  <c r="J105"/>
  <c r="J103"/>
  <c r="J102"/>
  <c r="J101"/>
  <c r="J100"/>
  <c r="J99"/>
  <c r="J98"/>
  <c r="J97"/>
  <c r="J96"/>
  <c r="J95"/>
  <c r="J94"/>
  <c r="J93"/>
  <c r="J92"/>
  <c r="J91"/>
  <c r="J90"/>
  <c r="J89"/>
  <c r="J87"/>
  <c r="J86"/>
  <c r="J85"/>
  <c r="J84"/>
  <c r="J83"/>
  <c r="J82"/>
  <c r="J81"/>
  <c r="J80"/>
  <c r="J79"/>
  <c r="J78"/>
  <c r="J77"/>
  <c r="J76"/>
  <c r="J75"/>
  <c r="J74"/>
  <c r="J73"/>
  <c r="J61"/>
  <c r="J60"/>
  <c r="J59"/>
  <c r="J58"/>
  <c r="J57"/>
  <c r="J50"/>
  <c r="J49"/>
  <c r="J48"/>
  <c r="J47"/>
  <c r="J46"/>
  <c r="J44"/>
  <c r="J43"/>
  <c r="J42"/>
  <c r="J41"/>
  <c r="J38"/>
  <c r="J37"/>
  <c r="J36"/>
  <c r="J35"/>
  <c r="J34"/>
  <c r="J32"/>
  <c r="J31"/>
  <c r="J30"/>
  <c r="J29"/>
  <c r="J25"/>
  <c r="J17"/>
  <c r="J16"/>
  <c r="J15"/>
  <c r="J13"/>
  <c r="J10"/>
  <c r="I242"/>
  <c r="I241"/>
  <c r="I240"/>
  <c r="I239"/>
  <c r="I238"/>
  <c r="I237"/>
  <c r="I236"/>
  <c r="I234"/>
  <c r="I233"/>
  <c r="I232"/>
  <c r="I231"/>
  <c r="I202"/>
  <c r="I201"/>
  <c r="I200"/>
  <c r="I199"/>
  <c r="I198"/>
  <c r="I197"/>
  <c r="I196"/>
  <c r="I195"/>
  <c r="I194"/>
  <c r="I193"/>
  <c r="I192"/>
  <c r="I191"/>
  <c r="I190"/>
  <c r="I189"/>
  <c r="I188"/>
  <c r="I187"/>
  <c r="I185"/>
  <c r="I184"/>
  <c r="I183"/>
  <c r="I182"/>
  <c r="I181"/>
  <c r="I180"/>
  <c r="I179"/>
  <c r="I178"/>
  <c r="I177"/>
  <c r="I176"/>
  <c r="I175"/>
  <c r="I174"/>
  <c r="I173"/>
  <c r="I172"/>
  <c r="I171"/>
  <c r="I169"/>
  <c r="I168"/>
  <c r="I167"/>
  <c r="I166"/>
  <c r="I165"/>
  <c r="I164"/>
  <c r="I163"/>
  <c r="I162"/>
  <c r="I161"/>
  <c r="I160"/>
  <c r="I159"/>
  <c r="I158"/>
  <c r="I157"/>
  <c r="I156"/>
  <c r="I155"/>
  <c r="I153"/>
  <c r="I152"/>
  <c r="I151"/>
  <c r="I150"/>
  <c r="I149"/>
  <c r="I148"/>
  <c r="I147"/>
  <c r="I146"/>
  <c r="I145"/>
  <c r="I144"/>
  <c r="I143"/>
  <c r="I142"/>
  <c r="I141"/>
  <c r="I140"/>
  <c r="I139"/>
  <c r="I136"/>
  <c r="I135"/>
  <c r="I134"/>
  <c r="I133"/>
  <c r="I132"/>
  <c r="I131"/>
  <c r="I130"/>
  <c r="I129"/>
  <c r="I128"/>
  <c r="I127"/>
  <c r="I126"/>
  <c r="I125"/>
  <c r="I124"/>
  <c r="I123"/>
  <c r="I122"/>
  <c r="I121"/>
  <c r="I119"/>
  <c r="I118"/>
  <c r="I117"/>
  <c r="I116"/>
  <c r="I115"/>
  <c r="I114"/>
  <c r="I113"/>
  <c r="I112"/>
  <c r="I111"/>
  <c r="I110"/>
  <c r="I109"/>
  <c r="I108"/>
  <c r="I107"/>
  <c r="I106"/>
  <c r="I105"/>
  <c r="I103"/>
  <c r="I102"/>
  <c r="I101"/>
  <c r="I100"/>
  <c r="I99"/>
  <c r="I98"/>
  <c r="I97"/>
  <c r="I96"/>
  <c r="I95"/>
  <c r="I94"/>
  <c r="I93"/>
  <c r="I92"/>
  <c r="I91"/>
  <c r="I90"/>
  <c r="I89"/>
  <c r="I87"/>
  <c r="I86"/>
  <c r="I85"/>
  <c r="I84"/>
  <c r="I83"/>
  <c r="I82"/>
  <c r="I81"/>
  <c r="I80"/>
  <c r="I79"/>
  <c r="I78"/>
  <c r="I77"/>
  <c r="I76"/>
  <c r="I75"/>
  <c r="I74"/>
  <c r="I73"/>
  <c r="I61"/>
  <c r="I60"/>
  <c r="I59"/>
  <c r="I58"/>
  <c r="I57"/>
  <c r="I50"/>
  <c r="I49"/>
  <c r="I48"/>
  <c r="I47"/>
  <c r="I46"/>
  <c r="I44"/>
  <c r="I43"/>
  <c r="I42"/>
  <c r="I41"/>
  <c r="I38"/>
  <c r="I37"/>
  <c r="I36"/>
  <c r="I35"/>
  <c r="I34"/>
  <c r="I32"/>
  <c r="I31"/>
  <c r="I30"/>
  <c r="I29"/>
  <c r="I25"/>
  <c r="I17"/>
  <c r="I16"/>
  <c r="I15"/>
  <c r="I13"/>
  <c r="I10"/>
  <c r="H242"/>
  <c r="H241"/>
  <c r="H240"/>
  <c r="H239"/>
  <c r="H238"/>
  <c r="H237"/>
  <c r="H236"/>
  <c r="H234"/>
  <c r="H233"/>
  <c r="H232"/>
  <c r="H231"/>
  <c r="H202"/>
  <c r="H201"/>
  <c r="H200"/>
  <c r="H199"/>
  <c r="H198"/>
  <c r="H197"/>
  <c r="H196"/>
  <c r="H195"/>
  <c r="H194"/>
  <c r="H193"/>
  <c r="H192"/>
  <c r="H191"/>
  <c r="H190"/>
  <c r="H189"/>
  <c r="H188"/>
  <c r="H187"/>
  <c r="H185"/>
  <c r="H184"/>
  <c r="H183"/>
  <c r="H182"/>
  <c r="H181"/>
  <c r="H180"/>
  <c r="H179"/>
  <c r="H178"/>
  <c r="H177"/>
  <c r="H176"/>
  <c r="H175"/>
  <c r="H174"/>
  <c r="H173"/>
  <c r="H172"/>
  <c r="H171"/>
  <c r="H169"/>
  <c r="H168"/>
  <c r="H167"/>
  <c r="H166"/>
  <c r="H165"/>
  <c r="H164"/>
  <c r="H163"/>
  <c r="H162"/>
  <c r="H161"/>
  <c r="H160"/>
  <c r="H159"/>
  <c r="H158"/>
  <c r="H157"/>
  <c r="H156"/>
  <c r="H155"/>
  <c r="H153"/>
  <c r="H152"/>
  <c r="H151"/>
  <c r="H150"/>
  <c r="H149"/>
  <c r="H148"/>
  <c r="H147"/>
  <c r="H146"/>
  <c r="H145"/>
  <c r="H144"/>
  <c r="H143"/>
  <c r="H142"/>
  <c r="H141"/>
  <c r="H140"/>
  <c r="H139"/>
  <c r="H136"/>
  <c r="H135"/>
  <c r="H134"/>
  <c r="H133"/>
  <c r="H132"/>
  <c r="H131"/>
  <c r="H130"/>
  <c r="H129"/>
  <c r="H128"/>
  <c r="H127"/>
  <c r="H126"/>
  <c r="H125"/>
  <c r="H124"/>
  <c r="H123"/>
  <c r="H122"/>
  <c r="H121"/>
  <c r="H119"/>
  <c r="H118"/>
  <c r="H117"/>
  <c r="H116"/>
  <c r="H115"/>
  <c r="H114"/>
  <c r="H113"/>
  <c r="H112"/>
  <c r="H111"/>
  <c r="H110"/>
  <c r="H109"/>
  <c r="H108"/>
  <c r="H107"/>
  <c r="H106"/>
  <c r="H105"/>
  <c r="H103"/>
  <c r="H102"/>
  <c r="H101"/>
  <c r="H100"/>
  <c r="H99"/>
  <c r="H98"/>
  <c r="H97"/>
  <c r="H96"/>
  <c r="H95"/>
  <c r="H94"/>
  <c r="H93"/>
  <c r="H92"/>
  <c r="H91"/>
  <c r="H90"/>
  <c r="H89"/>
  <c r="H87"/>
  <c r="H86"/>
  <c r="H85"/>
  <c r="H84"/>
  <c r="H83"/>
  <c r="H82"/>
  <c r="H81"/>
  <c r="H80"/>
  <c r="H79"/>
  <c r="H78"/>
  <c r="H77"/>
  <c r="H76"/>
  <c r="H75"/>
  <c r="H74"/>
  <c r="H73"/>
  <c r="H61"/>
  <c r="H60"/>
  <c r="H59"/>
  <c r="H58"/>
  <c r="H57"/>
  <c r="H50"/>
  <c r="H49"/>
  <c r="H48"/>
  <c r="H47"/>
  <c r="H46"/>
  <c r="H44"/>
  <c r="H43"/>
  <c r="H42"/>
  <c r="H41"/>
  <c r="H38"/>
  <c r="H37"/>
  <c r="H36"/>
  <c r="H35"/>
  <c r="H34"/>
  <c r="H32"/>
  <c r="H31"/>
  <c r="H30"/>
  <c r="H29"/>
  <c r="H25"/>
  <c r="H17"/>
  <c r="H16"/>
  <c r="H15"/>
  <c r="H13"/>
  <c r="H10"/>
  <c r="G242"/>
  <c r="G241"/>
  <c r="G240"/>
  <c r="G239"/>
  <c r="G238"/>
  <c r="G237"/>
  <c r="G236"/>
  <c r="G234"/>
  <c r="G233"/>
  <c r="G232"/>
  <c r="G231"/>
  <c r="G202"/>
  <c r="G201"/>
  <c r="G200"/>
  <c r="G199"/>
  <c r="G198"/>
  <c r="G197"/>
  <c r="G196"/>
  <c r="G195"/>
  <c r="G194"/>
  <c r="G193"/>
  <c r="G192"/>
  <c r="G191"/>
  <c r="G190"/>
  <c r="G189"/>
  <c r="G188"/>
  <c r="G187"/>
  <c r="G185"/>
  <c r="G184"/>
  <c r="G183"/>
  <c r="G182"/>
  <c r="G181"/>
  <c r="G180"/>
  <c r="G179"/>
  <c r="G178"/>
  <c r="G177"/>
  <c r="G176"/>
  <c r="G175"/>
  <c r="G174"/>
  <c r="G173"/>
  <c r="G172"/>
  <c r="G171"/>
  <c r="G169"/>
  <c r="G168"/>
  <c r="G167"/>
  <c r="G166"/>
  <c r="G165"/>
  <c r="G164"/>
  <c r="G163"/>
  <c r="G162"/>
  <c r="G161"/>
  <c r="G160"/>
  <c r="G159"/>
  <c r="G158"/>
  <c r="G157"/>
  <c r="G156"/>
  <c r="G155"/>
  <c r="G153"/>
  <c r="G152"/>
  <c r="G151"/>
  <c r="G150"/>
  <c r="G149"/>
  <c r="G148"/>
  <c r="G147"/>
  <c r="G146"/>
  <c r="G145"/>
  <c r="G144"/>
  <c r="G143"/>
  <c r="G142"/>
  <c r="G141"/>
  <c r="G140"/>
  <c r="G139"/>
  <c r="G136"/>
  <c r="G135"/>
  <c r="G134"/>
  <c r="G133"/>
  <c r="G132"/>
  <c r="G131"/>
  <c r="G130"/>
  <c r="G129"/>
  <c r="G128"/>
  <c r="G127"/>
  <c r="G126"/>
  <c r="G125"/>
  <c r="G124"/>
  <c r="G123"/>
  <c r="G122"/>
  <c r="G121"/>
  <c r="G119"/>
  <c r="G118"/>
  <c r="G117"/>
  <c r="G116"/>
  <c r="G115"/>
  <c r="G114"/>
  <c r="G113"/>
  <c r="G112"/>
  <c r="G111"/>
  <c r="G110"/>
  <c r="G109"/>
  <c r="G108"/>
  <c r="G107"/>
  <c r="G106"/>
  <c r="G105"/>
  <c r="G103"/>
  <c r="G102"/>
  <c r="G101"/>
  <c r="G100"/>
  <c r="G99"/>
  <c r="G98"/>
  <c r="G97"/>
  <c r="G96"/>
  <c r="G95"/>
  <c r="G94"/>
  <c r="G93"/>
  <c r="G92"/>
  <c r="G91"/>
  <c r="G90"/>
  <c r="G89"/>
  <c r="G87"/>
  <c r="G86"/>
  <c r="G85"/>
  <c r="G84"/>
  <c r="G83"/>
  <c r="G82"/>
  <c r="G81"/>
  <c r="G80"/>
  <c r="G79"/>
  <c r="G78"/>
  <c r="G77"/>
  <c r="G76"/>
  <c r="G75"/>
  <c r="G74"/>
  <c r="G73"/>
  <c r="G61"/>
  <c r="G60"/>
  <c r="G59"/>
  <c r="G58"/>
  <c r="G57"/>
  <c r="G50"/>
  <c r="G49"/>
  <c r="G48"/>
  <c r="G47"/>
  <c r="G46"/>
  <c r="G44"/>
  <c r="G43"/>
  <c r="G42"/>
  <c r="G41"/>
  <c r="G38"/>
  <c r="G37"/>
  <c r="G36"/>
  <c r="G35"/>
  <c r="G34"/>
  <c r="G32"/>
  <c r="G31"/>
  <c r="G30"/>
  <c r="G29"/>
  <c r="G25"/>
  <c r="G17"/>
  <c r="G16"/>
  <c r="G15"/>
  <c r="G13"/>
  <c r="G10"/>
  <c r="F242"/>
  <c r="F241"/>
  <c r="F240"/>
  <c r="F239"/>
  <c r="F238"/>
  <c r="F237"/>
  <c r="F236"/>
  <c r="F234"/>
  <c r="F233"/>
  <c r="F232"/>
  <c r="F231"/>
  <c r="F202"/>
  <c r="F201"/>
  <c r="F200"/>
  <c r="F199"/>
  <c r="F198"/>
  <c r="F197"/>
  <c r="F196"/>
  <c r="F195"/>
  <c r="F194"/>
  <c r="F193"/>
  <c r="F192"/>
  <c r="F191"/>
  <c r="F190"/>
  <c r="F189"/>
  <c r="F188"/>
  <c r="F187"/>
  <c r="F185"/>
  <c r="F184"/>
  <c r="F183"/>
  <c r="F182"/>
  <c r="F181"/>
  <c r="F180"/>
  <c r="F179"/>
  <c r="F178"/>
  <c r="F177"/>
  <c r="F176"/>
  <c r="F175"/>
  <c r="F174"/>
  <c r="F173"/>
  <c r="F172"/>
  <c r="F171"/>
  <c r="F169"/>
  <c r="F168"/>
  <c r="F167"/>
  <c r="F166"/>
  <c r="F165"/>
  <c r="F164"/>
  <c r="F163"/>
  <c r="F162"/>
  <c r="F161"/>
  <c r="F160"/>
  <c r="F159"/>
  <c r="F158"/>
  <c r="F157"/>
  <c r="F156"/>
  <c r="F155"/>
  <c r="F153"/>
  <c r="F152"/>
  <c r="F151"/>
  <c r="F150"/>
  <c r="F149"/>
  <c r="F148"/>
  <c r="F147"/>
  <c r="F146"/>
  <c r="F145"/>
  <c r="F144"/>
  <c r="F143"/>
  <c r="F142"/>
  <c r="F141"/>
  <c r="F140"/>
  <c r="F139"/>
  <c r="F136"/>
  <c r="F135"/>
  <c r="F134"/>
  <c r="F133"/>
  <c r="F132"/>
  <c r="F131"/>
  <c r="F130"/>
  <c r="F129"/>
  <c r="F128"/>
  <c r="F127"/>
  <c r="F126"/>
  <c r="F125"/>
  <c r="F124"/>
  <c r="F123"/>
  <c r="F122"/>
  <c r="F121"/>
  <c r="F119"/>
  <c r="F118"/>
  <c r="F117"/>
  <c r="F116"/>
  <c r="F115"/>
  <c r="F114"/>
  <c r="F113"/>
  <c r="F112"/>
  <c r="F111"/>
  <c r="F110"/>
  <c r="F109"/>
  <c r="F108"/>
  <c r="F107"/>
  <c r="F106"/>
  <c r="F105"/>
  <c r="F103"/>
  <c r="F102"/>
  <c r="F101"/>
  <c r="F100"/>
  <c r="F99"/>
  <c r="F98"/>
  <c r="F97"/>
  <c r="F96"/>
  <c r="F95"/>
  <c r="F94"/>
  <c r="F93"/>
  <c r="F92"/>
  <c r="F91"/>
  <c r="F90"/>
  <c r="F89"/>
  <c r="F87"/>
  <c r="F86"/>
  <c r="F85"/>
  <c r="F84"/>
  <c r="F83"/>
  <c r="F82"/>
  <c r="F81"/>
  <c r="F80"/>
  <c r="F79"/>
  <c r="F78"/>
  <c r="F77"/>
  <c r="F76"/>
  <c r="F75"/>
  <c r="F74"/>
  <c r="F73"/>
  <c r="F61"/>
  <c r="F60"/>
  <c r="F59"/>
  <c r="F58"/>
  <c r="F57"/>
  <c r="F50"/>
  <c r="F49"/>
  <c r="F48"/>
  <c r="F47"/>
  <c r="F46"/>
  <c r="F44"/>
  <c r="F43"/>
  <c r="F42"/>
  <c r="F41"/>
  <c r="F38"/>
  <c r="F37"/>
  <c r="F36"/>
  <c r="F35"/>
  <c r="F34"/>
  <c r="F32"/>
  <c r="F31"/>
  <c r="F30"/>
  <c r="F29"/>
  <c r="F25"/>
  <c r="F17"/>
  <c r="F16"/>
  <c r="F15"/>
  <c r="F13"/>
  <c r="F10"/>
  <c r="E234"/>
  <c r="E233"/>
  <c r="E232"/>
  <c r="E231"/>
  <c r="E202"/>
  <c r="E201"/>
  <c r="E200"/>
  <c r="E199"/>
  <c r="E198"/>
  <c r="E197"/>
  <c r="E196"/>
  <c r="E195"/>
  <c r="E194"/>
  <c r="E193"/>
  <c r="E192"/>
  <c r="E191"/>
  <c r="E190"/>
  <c r="E189"/>
  <c r="E188"/>
  <c r="E187"/>
  <c r="E185"/>
  <c r="E184"/>
  <c r="E183"/>
  <c r="E182"/>
  <c r="E181"/>
  <c r="E180"/>
  <c r="E179"/>
  <c r="E178"/>
  <c r="E177"/>
  <c r="E176"/>
  <c r="E175"/>
  <c r="E174"/>
  <c r="E173"/>
  <c r="E172"/>
  <c r="E171"/>
  <c r="E169"/>
  <c r="E168"/>
  <c r="E167"/>
  <c r="E166"/>
  <c r="E165"/>
  <c r="E164"/>
  <c r="E163"/>
  <c r="E162"/>
  <c r="E161"/>
  <c r="E160"/>
  <c r="E159"/>
  <c r="E158"/>
  <c r="E157"/>
  <c r="E156"/>
  <c r="E155"/>
  <c r="E153"/>
  <c r="E152"/>
  <c r="E151"/>
  <c r="E150"/>
  <c r="E149"/>
  <c r="E148"/>
  <c r="E147"/>
  <c r="E146"/>
  <c r="E145"/>
  <c r="E144"/>
  <c r="E143"/>
  <c r="E142"/>
  <c r="E141"/>
  <c r="E140"/>
  <c r="E139"/>
  <c r="E136"/>
  <c r="E135"/>
  <c r="E134"/>
  <c r="E133"/>
  <c r="E132"/>
  <c r="E131"/>
  <c r="E130"/>
  <c r="E129"/>
  <c r="E128"/>
  <c r="E127"/>
  <c r="E126"/>
  <c r="E125"/>
  <c r="E124"/>
  <c r="E123"/>
  <c r="E122"/>
  <c r="E121"/>
  <c r="E119"/>
  <c r="E118"/>
  <c r="E117"/>
  <c r="E116"/>
  <c r="E115"/>
  <c r="E114"/>
  <c r="E113"/>
  <c r="E112"/>
  <c r="E111"/>
  <c r="E110"/>
  <c r="E109"/>
  <c r="E108"/>
  <c r="E107"/>
  <c r="E106"/>
  <c r="E105"/>
  <c r="E103"/>
  <c r="E102"/>
  <c r="E101"/>
  <c r="E100"/>
  <c r="E99"/>
  <c r="E98"/>
  <c r="E97"/>
  <c r="E96"/>
  <c r="E95"/>
  <c r="E94"/>
  <c r="E93"/>
  <c r="E92"/>
  <c r="E91"/>
  <c r="E90"/>
  <c r="E89"/>
  <c r="E87"/>
  <c r="E86"/>
  <c r="E85"/>
  <c r="E84"/>
  <c r="E83"/>
  <c r="E82"/>
  <c r="E81"/>
  <c r="E80"/>
  <c r="E79"/>
  <c r="E78"/>
  <c r="E77"/>
  <c r="E76"/>
  <c r="E75"/>
  <c r="E74"/>
  <c r="E73"/>
  <c r="E61"/>
  <c r="E60"/>
  <c r="E59"/>
  <c r="E58"/>
  <c r="E57"/>
  <c r="E50"/>
  <c r="E49"/>
  <c r="E48"/>
  <c r="E47"/>
  <c r="E46"/>
  <c r="E44"/>
  <c r="E43"/>
  <c r="E42"/>
  <c r="E41"/>
  <c r="E38"/>
  <c r="E37"/>
  <c r="E36"/>
  <c r="E35"/>
  <c r="E34"/>
  <c r="E32"/>
  <c r="E31"/>
  <c r="E30"/>
  <c r="E29"/>
  <c r="E25"/>
  <c r="E17"/>
  <c r="E16"/>
  <c r="E15"/>
  <c r="E13"/>
  <c r="E10"/>
  <c r="D234"/>
  <c r="D233"/>
  <c r="D232"/>
  <c r="D231"/>
  <c r="D202"/>
  <c r="D201"/>
  <c r="D200"/>
  <c r="D199"/>
  <c r="D198"/>
  <c r="D197"/>
  <c r="D196"/>
  <c r="D195"/>
  <c r="D194"/>
  <c r="D193"/>
  <c r="D192"/>
  <c r="D191"/>
  <c r="D190"/>
  <c r="D189"/>
  <c r="D188"/>
  <c r="D187"/>
  <c r="D185"/>
  <c r="D184"/>
  <c r="D183"/>
  <c r="D182"/>
  <c r="D181"/>
  <c r="D180"/>
  <c r="D179"/>
  <c r="D178"/>
  <c r="D177"/>
  <c r="D176"/>
  <c r="D175"/>
  <c r="D174"/>
  <c r="D173"/>
  <c r="D172"/>
  <c r="D171"/>
  <c r="D169"/>
  <c r="D168"/>
  <c r="D167"/>
  <c r="D166"/>
  <c r="D165"/>
  <c r="D164"/>
  <c r="D163"/>
  <c r="D162"/>
  <c r="D161"/>
  <c r="D160"/>
  <c r="D159"/>
  <c r="D158"/>
  <c r="D157"/>
  <c r="D156"/>
  <c r="D155"/>
  <c r="D153"/>
  <c r="D152"/>
  <c r="D151"/>
  <c r="D150"/>
  <c r="D149"/>
  <c r="D148"/>
  <c r="D147"/>
  <c r="D146"/>
  <c r="D145"/>
  <c r="D144"/>
  <c r="D143"/>
  <c r="D142"/>
  <c r="D141"/>
  <c r="D140"/>
  <c r="D139"/>
  <c r="D136"/>
  <c r="D135"/>
  <c r="D134"/>
  <c r="D133"/>
  <c r="D132"/>
  <c r="D131"/>
  <c r="D130"/>
  <c r="D129"/>
  <c r="D128"/>
  <c r="D127"/>
  <c r="D126"/>
  <c r="D125"/>
  <c r="D124"/>
  <c r="D123"/>
  <c r="D122"/>
  <c r="D121"/>
  <c r="D119"/>
  <c r="D118"/>
  <c r="D117"/>
  <c r="D116"/>
  <c r="D115"/>
  <c r="D114"/>
  <c r="D113"/>
  <c r="D112"/>
  <c r="D111"/>
  <c r="D110"/>
  <c r="D109"/>
  <c r="D108"/>
  <c r="D107"/>
  <c r="D106"/>
  <c r="D105"/>
  <c r="D103"/>
  <c r="D102"/>
  <c r="D101"/>
  <c r="D100"/>
  <c r="D99"/>
  <c r="D98"/>
  <c r="D97"/>
  <c r="D96"/>
  <c r="D95"/>
  <c r="D94"/>
  <c r="D93"/>
  <c r="D92"/>
  <c r="D91"/>
  <c r="D90"/>
  <c r="D89"/>
  <c r="D87"/>
  <c r="D86"/>
  <c r="D85"/>
  <c r="D84"/>
  <c r="D83"/>
  <c r="D82"/>
  <c r="D81"/>
  <c r="D80"/>
  <c r="D79"/>
  <c r="D78"/>
  <c r="D77"/>
  <c r="D76"/>
  <c r="D75"/>
  <c r="D74"/>
  <c r="D73"/>
  <c r="D61"/>
  <c r="D60"/>
  <c r="D59"/>
  <c r="D58"/>
  <c r="D57"/>
  <c r="D50"/>
  <c r="D49"/>
  <c r="D48"/>
  <c r="D47"/>
  <c r="D46"/>
  <c r="D44"/>
  <c r="D43"/>
  <c r="D42"/>
  <c r="D41"/>
  <c r="D38"/>
  <c r="D37"/>
  <c r="D36"/>
  <c r="D35"/>
  <c r="D34"/>
  <c r="D32"/>
  <c r="D31"/>
  <c r="D30"/>
  <c r="D29"/>
  <c r="D25"/>
  <c r="D17"/>
  <c r="D16"/>
  <c r="D15"/>
  <c r="D13"/>
  <c r="D10"/>
  <c r="C234"/>
  <c r="C233"/>
  <c r="C232"/>
  <c r="C231"/>
  <c r="C202"/>
  <c r="C201"/>
  <c r="C200"/>
  <c r="C199"/>
  <c r="C198"/>
  <c r="C197"/>
  <c r="C196"/>
  <c r="C195"/>
  <c r="C194"/>
  <c r="C193"/>
  <c r="C192"/>
  <c r="C191"/>
  <c r="C190"/>
  <c r="C189"/>
  <c r="C188"/>
  <c r="C187"/>
  <c r="C185"/>
  <c r="C184"/>
  <c r="C183"/>
  <c r="C182"/>
  <c r="C181"/>
  <c r="C180"/>
  <c r="C179"/>
  <c r="C178"/>
  <c r="C177"/>
  <c r="C176"/>
  <c r="C175"/>
  <c r="C174"/>
  <c r="C173"/>
  <c r="C172"/>
  <c r="C171"/>
  <c r="C169"/>
  <c r="C168"/>
  <c r="C167"/>
  <c r="C166"/>
  <c r="C165"/>
  <c r="C164"/>
  <c r="C163"/>
  <c r="C162"/>
  <c r="C161"/>
  <c r="C160"/>
  <c r="C159"/>
  <c r="C158"/>
  <c r="C157"/>
  <c r="C156"/>
  <c r="C155"/>
  <c r="C153"/>
  <c r="C152"/>
  <c r="C151"/>
  <c r="C150"/>
  <c r="C149"/>
  <c r="C148"/>
  <c r="C147"/>
  <c r="C146"/>
  <c r="C145"/>
  <c r="C144"/>
  <c r="C143"/>
  <c r="C142"/>
  <c r="C141"/>
  <c r="C140"/>
  <c r="C139"/>
  <c r="C136"/>
  <c r="C135"/>
  <c r="C134"/>
  <c r="C133"/>
  <c r="C132"/>
  <c r="C131"/>
  <c r="C130"/>
  <c r="C129"/>
  <c r="C128"/>
  <c r="C127"/>
  <c r="C126"/>
  <c r="C125"/>
  <c r="C124"/>
  <c r="C123"/>
  <c r="C122"/>
  <c r="C121"/>
  <c r="C119"/>
  <c r="C118"/>
  <c r="C117"/>
  <c r="C116"/>
  <c r="C115"/>
  <c r="C114"/>
  <c r="C113"/>
  <c r="C112"/>
  <c r="C111"/>
  <c r="C110"/>
  <c r="C109"/>
  <c r="C108"/>
  <c r="C107"/>
  <c r="C106"/>
  <c r="C105"/>
  <c r="C103"/>
  <c r="C102"/>
  <c r="C101"/>
  <c r="C100"/>
  <c r="C99"/>
  <c r="C98"/>
  <c r="C97"/>
  <c r="C96"/>
  <c r="C95"/>
  <c r="C94"/>
  <c r="C93"/>
  <c r="C92"/>
  <c r="C91"/>
  <c r="C90"/>
  <c r="C89"/>
  <c r="C87"/>
  <c r="C86"/>
  <c r="C85"/>
  <c r="C84"/>
  <c r="C83"/>
  <c r="C82"/>
  <c r="C81"/>
  <c r="C80"/>
  <c r="C79"/>
  <c r="C78"/>
  <c r="C77"/>
  <c r="C76"/>
  <c r="C75"/>
  <c r="C74"/>
  <c r="C73"/>
  <c r="C242"/>
  <c r="C236"/>
  <c r="C241"/>
  <c r="C240"/>
  <c r="C239"/>
  <c r="C238"/>
  <c r="C237"/>
  <c r="C61"/>
  <c r="C60"/>
  <c r="C59"/>
  <c r="C58"/>
  <c r="C57"/>
  <c r="B58"/>
  <c r="B59"/>
  <c r="B60"/>
  <c r="B61"/>
  <c r="B57"/>
  <c r="C50"/>
  <c r="C49"/>
  <c r="C48"/>
  <c r="C47"/>
  <c r="C46"/>
  <c r="B47"/>
  <c r="B48"/>
  <c r="B49"/>
  <c r="B50"/>
  <c r="B46"/>
  <c r="C44"/>
  <c r="C43"/>
  <c r="C42"/>
  <c r="C41"/>
  <c r="B42"/>
  <c r="B43"/>
  <c r="B44"/>
  <c r="B41"/>
  <c r="C38"/>
  <c r="C37"/>
  <c r="C36"/>
  <c r="C35"/>
  <c r="C34"/>
  <c r="B38"/>
  <c r="B37"/>
  <c r="B36"/>
  <c r="B35"/>
  <c r="B34"/>
  <c r="C32"/>
  <c r="C31"/>
  <c r="C30"/>
  <c r="C29"/>
  <c r="B30"/>
  <c r="B31"/>
  <c r="B32"/>
  <c r="B29"/>
  <c r="C17"/>
  <c r="C16"/>
  <c r="C15"/>
  <c r="C25"/>
  <c r="C13"/>
  <c r="C10"/>
  <c r="D23"/>
  <c r="E23"/>
  <c r="F23"/>
  <c r="G23"/>
  <c r="H23"/>
  <c r="I23"/>
  <c r="J23"/>
  <c r="K23"/>
  <c r="L23"/>
  <c r="M23"/>
  <c r="N23"/>
  <c r="O23"/>
  <c r="P23"/>
  <c r="Q23"/>
  <c r="R23"/>
  <c r="D24"/>
  <c r="E24"/>
  <c r="F24"/>
  <c r="G24"/>
  <c r="H24"/>
  <c r="I24"/>
  <c r="J24"/>
  <c r="K24"/>
  <c r="L24"/>
  <c r="M24"/>
  <c r="N24"/>
  <c r="O24"/>
  <c r="P24"/>
  <c r="Q24"/>
  <c r="R24"/>
  <c r="C24"/>
  <c r="C23"/>
  <c r="D9"/>
  <c r="E9"/>
  <c r="F9"/>
  <c r="G9"/>
  <c r="H9"/>
  <c r="I9"/>
  <c r="J9"/>
  <c r="K9"/>
  <c r="L9"/>
  <c r="M9"/>
  <c r="N9"/>
  <c r="O9"/>
  <c r="P9"/>
  <c r="Q9"/>
  <c r="R9"/>
  <c r="C9"/>
  <c r="J8" i="10"/>
  <c r="H8"/>
  <c r="G8"/>
  <c r="E8"/>
  <c r="D8"/>
</calcChain>
</file>

<file path=xl/connections.xml><?xml version="1.0" encoding="utf-8"?>
<connections xmlns="http://schemas.openxmlformats.org/spreadsheetml/2006/main">
  <connection id="1" name="Connection" type="4" refreshedVersion="3" background="1" saveData="1">
    <webPr sourceData="1" parsePre="1" consecutive="1" xl2000="1" url="file:///C:/Projects/Benchmarks/branches/v1.1_3.1/Retail/nrel/new/1A_USA_FL_MIAMI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6"/>
        <x v="72"/>
        <x v="103"/>
      </tables>
    </webPr>
  </connection>
  <connection id="2" name="Connection1" type="4" refreshedVersion="3" background="1" saveData="1">
    <webPr sourceData="1" parsePre="1" consecutive="1" xl2000="1" url="file:///C:/Projects/Benchmarks/branches/v1.1_3.1/Retail/nrel/new/2A_USA_TX_HOUSTON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6"/>
        <x v="72"/>
        <x v="103"/>
      </tables>
    </webPr>
  </connection>
  <connection id="3" name="Connection10" type="4" refreshedVersion="3" background="1" saveData="1">
    <webPr sourceData="1" parsePre="1" consecutive="1" xl2000="1" url="file:///C:/Projects/Benchmarks/branches/v1.1_3.1/Retail/nrel/new/5A_USA_IL_CHICAGO-OHARE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6"/>
        <x v="72"/>
        <x v="103"/>
      </tables>
    </webPr>
  </connection>
  <connection id="4" name="Connection11" type="4" refreshedVersion="3" background="1" saveData="1">
    <webPr sourceData="1" parsePre="1" consecutive="1" xl2000="1" url="file:///C:/Projects/Benchmarks/branches/v1.1_3.1/Retail/nrel/new/5B_USA_CO_BOULDER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6"/>
        <x v="72"/>
        <x v="103"/>
      </tables>
    </webPr>
  </connection>
  <connection id="5" name="Connection12" type="4" refreshedVersion="3" background="1" saveData="1">
    <webPr sourceData="1" parsePre="1" consecutive="1" xl2000="1" url="file:///C:/Projects/Benchmarks/branches/v1.1_3.1/Retail/nrel/new/6A_USA_MN_MINNEAPOLI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6"/>
        <x v="72"/>
        <x v="103"/>
      </tables>
    </webPr>
  </connection>
  <connection id="6" name="Connection13" type="4" refreshedVersion="3" background="1" saveData="1">
    <webPr sourceData="1" parsePre="1" consecutive="1" xl2000="1" url="file:///C:/Projects/Benchmarks/branches/v1.1_3.1/Retail/nrel/new/6B_USA_MT_HELENA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6"/>
        <x v="72"/>
        <x v="103"/>
      </tables>
    </webPr>
  </connection>
  <connection id="7" name="Connection14" type="4" refreshedVersion="3" background="1" saveData="1">
    <webPr sourceData="1" parsePre="1" consecutive="1" xl2000="1" url="file:///C:/Projects/Benchmarks/branches/v1.1_3.1/Retail/nrel/new/7A_USA_MN_DULUTH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6"/>
        <x v="72"/>
        <x v="103"/>
      </tables>
    </webPr>
  </connection>
  <connection id="8" name="Connection15" type="4" refreshedVersion="3" background="1" saveData="1">
    <webPr sourceData="1" parsePre="1" consecutive="1" xl2000="1" url="file:///C:/Projects/Benchmarks/branches/v1.1_3.1/Retail/nrel/new/8A_USA_AK_FAIRBANK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6"/>
        <x v="72"/>
        <x v="103"/>
      </tables>
    </webPr>
  </connection>
  <connection id="9" name="Connection2" type="4" refreshedVersion="3" background="1" saveData="1">
    <webPr sourceData="1" parsePre="1" consecutive="1" xl2000="1" url="file:///C:/Projects/Benchmarks/branches/v1.1_3.1/Retail/nrel/new/2B_USA_AZ_PHOENIX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6"/>
        <x v="72"/>
        <x v="103"/>
      </tables>
    </webPr>
  </connection>
  <connection id="10" name="Connection3" type="4" refreshedVersion="3" background="1" saveData="1">
    <webPr sourceData="1" parsePre="1" consecutive="1" xl2000="1" url="file:///C:/Projects/Benchmarks/branches/v1.1_3.1/Retail/nrel/new/3A_USA_GA_ATLANTA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6"/>
        <x v="72"/>
        <x v="103"/>
      </tables>
    </webPr>
  </connection>
  <connection id="11" name="Connection4" type="4" refreshedVersion="3" background="1" saveData="1">
    <webPr sourceData="1" parsePre="1" consecutive="1" xl2000="1" url="file:///C:/Projects/Benchmarks/branches/v1.1_3.1/Retail/nrel/new/3B_USA_CA_LOS_ANGELE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6"/>
        <x v="72"/>
        <x v="103"/>
      </tables>
    </webPr>
  </connection>
  <connection id="12" name="Connection5" type="4" refreshedVersion="3" background="1" saveData="1">
    <webPr sourceData="1" parsePre="1" consecutive="1" xl2000="1" url="file:///C:/Projects/Benchmarks/branches/v1.1_3.1/Retail/nrel/new/3B_USA_NV_LAS_VEGA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6"/>
        <x v="72"/>
        <x v="103"/>
      </tables>
    </webPr>
  </connection>
  <connection id="13" name="Connection6" type="4" refreshedVersion="3" background="1" saveData="1">
    <webPr sourceData="1" parsePre="1" consecutive="1" xl2000="1" url="file:///C:/Projects/Benchmarks/branches/v1.1_3.1/Retail/nrel/new/3C_USA_CA_SAN_FRANCISCO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6"/>
        <x v="72"/>
        <x v="103"/>
      </tables>
    </webPr>
  </connection>
  <connection id="14" name="Connection7" type="4" refreshedVersion="3" background="1" saveData="1">
    <webPr sourceData="1" parsePre="1" consecutive="1" xl2000="1" url="file:///C:/Projects/Benchmarks/branches/v1.1_3.1/Retail/nrel/new/4A_USA_MD_BALTIMORE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6"/>
        <x v="72"/>
        <x v="103"/>
      </tables>
    </webPr>
  </connection>
  <connection id="15" name="Connection8" type="4" refreshedVersion="3" background="1" saveData="1">
    <webPr sourceData="1" parsePre="1" consecutive="1" xl2000="1" url="file:///C:/Projects/Benchmarks/branches/v1.1_3.1/Retail/nrel/new/4B_USA_NM_ALBUQUERQUE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6"/>
        <x v="72"/>
        <x v="103"/>
      </tables>
    </webPr>
  </connection>
  <connection id="16" name="Connection9" type="4" refreshedVersion="3" background="1" saveData="1">
    <webPr sourceData="1" parsePre="1" consecutive="1" xl2000="1" url="file:///C:/Projects/Benchmarks/branches/v1.1_3.1/Retail/nrel/new/4C_USA_WA_SEATTLE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6"/>
        <x v="72"/>
        <x v="103"/>
      </tables>
    </webPr>
  </connection>
</connections>
</file>

<file path=xl/sharedStrings.xml><?xml version="1.0" encoding="utf-8"?>
<sst xmlns="http://schemas.openxmlformats.org/spreadsheetml/2006/main" count="5241" uniqueCount="652">
  <si>
    <t>Rectangle</t>
  </si>
  <si>
    <t>Value</t>
  </si>
  <si>
    <t>Conditioned (Y/N)</t>
  </si>
  <si>
    <t>Yes</t>
  </si>
  <si>
    <t>Zone Name</t>
  </si>
  <si>
    <t>Zone Summary</t>
  </si>
  <si>
    <t>People</t>
  </si>
  <si>
    <t>Program</t>
  </si>
  <si>
    <t>Building Name</t>
  </si>
  <si>
    <t>ASHRAE 90.1-2004 Climate Zone</t>
  </si>
  <si>
    <t>1A</t>
  </si>
  <si>
    <t>2A</t>
  </si>
  <si>
    <t>2B</t>
  </si>
  <si>
    <t>3A</t>
  </si>
  <si>
    <t>3B</t>
  </si>
  <si>
    <t>3C</t>
  </si>
  <si>
    <t>4A</t>
  </si>
  <si>
    <t>4B</t>
  </si>
  <si>
    <t>4C</t>
  </si>
  <si>
    <t>5A</t>
  </si>
  <si>
    <t>5B</t>
  </si>
  <si>
    <t>6A</t>
  </si>
  <si>
    <t>6B</t>
  </si>
  <si>
    <t>7A</t>
  </si>
  <si>
    <t>8A</t>
  </si>
  <si>
    <t>Available Fuel Types</t>
  </si>
  <si>
    <t>gas, electricity</t>
  </si>
  <si>
    <t>Principal Building Activity</t>
  </si>
  <si>
    <t>Weighting Factor</t>
  </si>
  <si>
    <t>Form</t>
  </si>
  <si>
    <t>Building Shape</t>
  </si>
  <si>
    <t>Aspect Ratio</t>
  </si>
  <si>
    <t>Number of Floors</t>
  </si>
  <si>
    <t>Window Fraction (Window to Wall Ratio)</t>
  </si>
  <si>
    <t>Skylight/TDD Percentage</t>
  </si>
  <si>
    <t>Shading Geometry</t>
  </si>
  <si>
    <t>None</t>
  </si>
  <si>
    <t>Azimuth</t>
  </si>
  <si>
    <t>Thermal Zoning</t>
  </si>
  <si>
    <t>Fabric</t>
  </si>
  <si>
    <t>Exterior walls</t>
  </si>
  <si>
    <t>Construction Type</t>
  </si>
  <si>
    <t>Wall to Skin Ratio</t>
  </si>
  <si>
    <t>Roof</t>
  </si>
  <si>
    <t>Roof to Skin Ratio</t>
  </si>
  <si>
    <t>Window</t>
  </si>
  <si>
    <t>SHGC</t>
  </si>
  <si>
    <t>Visible transmittance</t>
  </si>
  <si>
    <t>Skylights/TDD</t>
  </si>
  <si>
    <t>Foundation</t>
  </si>
  <si>
    <t>Foundation Type</t>
  </si>
  <si>
    <t>Mass Floor</t>
  </si>
  <si>
    <t>Construction</t>
  </si>
  <si>
    <t>Interior Partitions</t>
  </si>
  <si>
    <t>2x4 steel-frame with gypsum board</t>
  </si>
  <si>
    <t>Internal Mass</t>
  </si>
  <si>
    <t>Air Barrier System</t>
  </si>
  <si>
    <t>Infiltration (ACH)</t>
  </si>
  <si>
    <t>HVAC</t>
  </si>
  <si>
    <t>System Type</t>
  </si>
  <si>
    <t>Heating Type</t>
  </si>
  <si>
    <t>Cooling Type</t>
  </si>
  <si>
    <t>Fan Control</t>
  </si>
  <si>
    <t>HVAC Sizing</t>
  </si>
  <si>
    <t>HVAC Efficiency</t>
  </si>
  <si>
    <t>Air Conditioning (COP)</t>
  </si>
  <si>
    <t>Heating Efficiency (%)</t>
  </si>
  <si>
    <t>N/A</t>
  </si>
  <si>
    <t>Heat Recovery</t>
  </si>
  <si>
    <t>Service Water Heating</t>
  </si>
  <si>
    <t>SWH Type</t>
  </si>
  <si>
    <t>Fuel</t>
  </si>
  <si>
    <t>Thermal Efficiency (%)</t>
  </si>
  <si>
    <t>Heating</t>
  </si>
  <si>
    <t>Cooling</t>
  </si>
  <si>
    <t>Schedule</t>
  </si>
  <si>
    <t>Utility Costs</t>
  </si>
  <si>
    <t>Electric Utility Rates</t>
  </si>
  <si>
    <t>Gas Utility Rates</t>
  </si>
  <si>
    <t>Total Utility Costs</t>
  </si>
  <si>
    <t>Energy - End Uses</t>
  </si>
  <si>
    <t>Interior Lighting</t>
  </si>
  <si>
    <t>Exterior Lighting</t>
  </si>
  <si>
    <t>Interior Equipment</t>
  </si>
  <si>
    <t>Exterior Equipment</t>
  </si>
  <si>
    <t>Fans</t>
  </si>
  <si>
    <t>Pumps</t>
  </si>
  <si>
    <t>Heat Rejection</t>
  </si>
  <si>
    <t>Humidification</t>
  </si>
  <si>
    <t>Water Systems</t>
  </si>
  <si>
    <t>Refrigeration</t>
  </si>
  <si>
    <t>Generators</t>
  </si>
  <si>
    <t>Total End Uses</t>
  </si>
  <si>
    <t>Energy - End Use Intensities</t>
  </si>
  <si>
    <t>Multiplier</t>
  </si>
  <si>
    <t>BLDG_LIGHT_SCH</t>
  </si>
  <si>
    <t>BLDG_OCC_SCH</t>
  </si>
  <si>
    <t>BLDG_EQUIP_SCH</t>
  </si>
  <si>
    <t>HTGSETP_SCH</t>
  </si>
  <si>
    <t>CLGSETP_SCH</t>
  </si>
  <si>
    <t>Miami</t>
  </si>
  <si>
    <t>Houston</t>
  </si>
  <si>
    <t>Phoenix</t>
  </si>
  <si>
    <t>Atlanta</t>
  </si>
  <si>
    <t>Los Angeles</t>
  </si>
  <si>
    <t>Las Vegas</t>
  </si>
  <si>
    <t>San Francisco</t>
  </si>
  <si>
    <t>Baltimore</t>
  </si>
  <si>
    <t>Albuquerque</t>
  </si>
  <si>
    <t>Seattle</t>
  </si>
  <si>
    <t>Boulder</t>
  </si>
  <si>
    <t>Minneapolis</t>
  </si>
  <si>
    <t>Helena</t>
  </si>
  <si>
    <t>Duluth</t>
  </si>
  <si>
    <t>Fairbanks</t>
  </si>
  <si>
    <t>INFIL_SCH</t>
  </si>
  <si>
    <t>BLDG_SWH_SCH</t>
  </si>
  <si>
    <t>Type</t>
  </si>
  <si>
    <t>Through</t>
  </si>
  <si>
    <t>Day of Week</t>
  </si>
  <si>
    <t>Fraction</t>
  </si>
  <si>
    <t>Through 12/31</t>
  </si>
  <si>
    <t>All</t>
  </si>
  <si>
    <t>Temperature</t>
  </si>
  <si>
    <t>ALWAYS_ON</t>
  </si>
  <si>
    <t>On/Off</t>
  </si>
  <si>
    <t>ALWAYS_OFF</t>
  </si>
  <si>
    <t>WORK_EFF_SCH</t>
  </si>
  <si>
    <t>AIR_VELO_SCH</t>
  </si>
  <si>
    <t>Any Number</t>
  </si>
  <si>
    <t>CLOTHING_SCH</t>
  </si>
  <si>
    <t>Through 04/30</t>
  </si>
  <si>
    <t>Through 09/30</t>
  </si>
  <si>
    <t>PlantOnSched</t>
  </si>
  <si>
    <t>FAN_SCH</t>
  </si>
  <si>
    <t>Dual Zone Control Type Sched</t>
  </si>
  <si>
    <t>Control Type</t>
  </si>
  <si>
    <t>Hours_of_operation</t>
  </si>
  <si>
    <t>WD, SummerDesign</t>
  </si>
  <si>
    <t>HVACOperationSchd</t>
  </si>
  <si>
    <t>SummerDesign</t>
  </si>
  <si>
    <t>WinterDesign</t>
  </si>
  <si>
    <t>WD</t>
  </si>
  <si>
    <t>MinOA_Sched</t>
  </si>
  <si>
    <t>MinOA_MotorizedDamper_Sched</t>
  </si>
  <si>
    <t>ACTIVITY_SCH</t>
  </si>
  <si>
    <t>Sat, WinterDesign</t>
  </si>
  <si>
    <t>Sun, Hol, Other</t>
  </si>
  <si>
    <t>0.00%</t>
  </si>
  <si>
    <t>INFIL_HALF_ON_SCH</t>
  </si>
  <si>
    <t>Sat</t>
  </si>
  <si>
    <t>Roof type</t>
  </si>
  <si>
    <t>PSZ-AC</t>
  </si>
  <si>
    <t>Gas furnace</t>
  </si>
  <si>
    <t>Unitary DX</t>
  </si>
  <si>
    <t>Constant volume</t>
  </si>
  <si>
    <t>Data Source</t>
  </si>
  <si>
    <t>Location Summary</t>
  </si>
  <si>
    <t>2003 CBECS</t>
  </si>
  <si>
    <t>See Benchmark Technical Report</t>
  </si>
  <si>
    <t>Sources</t>
  </si>
  <si>
    <t>Hours Per Day</t>
  </si>
  <si>
    <t>Hours Per Week</t>
  </si>
  <si>
    <t>Hours Per Year</t>
  </si>
  <si>
    <t>Total Conditioned Zones</t>
  </si>
  <si>
    <t>[1] ASHRAE Standard 62.1-2004 Table 6-1, Atlanta, GA:  American Society of Heating, Refrigerating and Air-Conditioning Engineers.</t>
  </si>
  <si>
    <t>[2] ASHRAE Standard 90.1-2004 Tables 9.5.1 &amp; 9.6.1, Atlanta, GA:  American Society of Heating, Refrigerating and Air-Conditioning Engineers.</t>
  </si>
  <si>
    <t>Heating (gas)</t>
  </si>
  <si>
    <t>Cooling (elec)</t>
  </si>
  <si>
    <t>Heating (elec)</t>
  </si>
  <si>
    <t>Interior Lighting (elec)</t>
  </si>
  <si>
    <t>Interior Equipment (elec)</t>
  </si>
  <si>
    <t>Fans (elec)</t>
  </si>
  <si>
    <t>Refrigeration (elec)</t>
  </si>
  <si>
    <t>Interior Equipment (gas)</t>
  </si>
  <si>
    <t>Water Systems (gas)</t>
  </si>
  <si>
    <t>Exterior Lighting (elec)</t>
  </si>
  <si>
    <t>Exterior Equipment (elec)</t>
  </si>
  <si>
    <t>Pumps (elec)</t>
  </si>
  <si>
    <t>Heat Rejection (elec)</t>
  </si>
  <si>
    <t>Humidification (elec)</t>
  </si>
  <si>
    <t>Heat Recovery (elec)</t>
  </si>
  <si>
    <t>Water Systems (elec)</t>
  </si>
  <si>
    <t>Generators (elec)</t>
  </si>
  <si>
    <t>Cooling (gas)</t>
  </si>
  <si>
    <t>Interior Lighting (gas)</t>
  </si>
  <si>
    <t>Exterior Lighting (gas)</t>
  </si>
  <si>
    <t>Exterior Equipment (gas)</t>
  </si>
  <si>
    <t>Fans (gas)</t>
  </si>
  <si>
    <t>Pumps (gas)</t>
  </si>
  <si>
    <t>Heat Rejection (gas)</t>
  </si>
  <si>
    <t>Humidification (gas)</t>
  </si>
  <si>
    <t>Heat Recovery (gas)</t>
  </si>
  <si>
    <t>Refrigeration (gas)</t>
  </si>
  <si>
    <t>Generators (gas)</t>
  </si>
  <si>
    <t>Retail</t>
  </si>
  <si>
    <t>[3] ASHRAE Standard 62-1999 Table 6-1, Atlanta, GA:  American Society of Heating, Refrigerating and Air-Conditioning Engineers.</t>
  </si>
  <si>
    <t>[4] DOE Benchmark Report</t>
  </si>
  <si>
    <t>Insulation entirely above deck</t>
  </si>
  <si>
    <t>BLDG_ELEVATORS</t>
  </si>
  <si>
    <t>ReheatCoilAvailSched</t>
  </si>
  <si>
    <t>CoolingCoilAvailSched</t>
  </si>
  <si>
    <t>Humidity Setpoint Schedule</t>
  </si>
  <si>
    <t>Humidity</t>
  </si>
  <si>
    <t>Seasonal-Reset-Supply-Air-Temp-Sch</t>
  </si>
  <si>
    <t>Through 3/31</t>
  </si>
  <si>
    <t>Through 9/30</t>
  </si>
  <si>
    <t>CW-Loop-Temp-Schedule</t>
  </si>
  <si>
    <t>HW-Loop-Temp-Schedule</t>
  </si>
  <si>
    <t>Heating-Supply-Air-Temp-Sch</t>
  </si>
  <si>
    <t>SHADING_SCH</t>
  </si>
  <si>
    <t>4 in slab-on-grade</t>
  </si>
  <si>
    <t>Back, CoreRetail, FrontRetail, PointofSale, FrontEntry</t>
  </si>
  <si>
    <t>Mass wall</t>
  </si>
  <si>
    <t>Back_Space</t>
  </si>
  <si>
    <t>Core_Retail</t>
  </si>
  <si>
    <t>Point_of_Sale</t>
  </si>
  <si>
    <t>Front_Retail</t>
  </si>
  <si>
    <t>Front_Entry</t>
  </si>
  <si>
    <t>DOE Commercial Building Benchmark - Retail</t>
  </si>
  <si>
    <t>Exhaust (L/s)</t>
  </si>
  <si>
    <t>Ventilation Total (L/s)</t>
  </si>
  <si>
    <t>Ventilation (L/s/Person)</t>
  </si>
  <si>
    <t>SWH (L/h)</t>
  </si>
  <si>
    <t>Floor-to-Ceiling Height (m)</t>
  </si>
  <si>
    <r>
      <t>Area (m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</si>
  <si>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Volume (m</t>
    </r>
    <r>
      <rPr>
        <b/>
        <vertAlign val="superscript"/>
        <sz val="10"/>
        <rFont val="Arial"/>
        <family val="2"/>
      </rPr>
      <t>3</t>
    </r>
    <r>
      <rPr>
        <b/>
        <sz val="10"/>
        <rFont val="Arial"/>
        <family val="2"/>
      </rPr>
      <t>)</t>
    </r>
  </si>
  <si>
    <r>
      <t>Gross Wall Area  (m</t>
    </r>
    <r>
      <rPr>
        <b/>
        <vertAlign val="superscript"/>
        <sz val="10"/>
        <color indexed="8"/>
        <rFont val="Arial"/>
        <family val="2"/>
      </rPr>
      <t>2</t>
    </r>
    <r>
      <rPr>
        <b/>
        <sz val="10"/>
        <color indexed="8"/>
        <rFont val="Arial"/>
        <family val="2"/>
      </rPr>
      <t>)</t>
    </r>
  </si>
  <si>
    <r>
      <t>Window Glass Area (m</t>
    </r>
    <r>
      <rPr>
        <b/>
        <vertAlign val="superscript"/>
        <sz val="10"/>
        <color indexed="8"/>
        <rFont val="Arial"/>
        <family val="2"/>
      </rPr>
      <t>2</t>
    </r>
    <r>
      <rPr>
        <b/>
        <sz val="10"/>
        <color indexed="8"/>
        <rFont val="Arial"/>
        <family val="2"/>
      </rPr>
      <t>)</t>
    </r>
  </si>
  <si>
    <r>
      <t>People (m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/per)</t>
    </r>
  </si>
  <si>
    <r>
      <t>Lights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</si>
  <si>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Elec Plug and Process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</si>
  <si>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Gas Plug and Process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</si>
  <si>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Ventilation (L/s/m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</si>
  <si>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Gross 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</si>
  <si>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Net 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</si>
  <si>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</si>
  <si>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Operable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</si>
  <si>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t>Temperature Setpoint (ºC )</t>
  </si>
  <si>
    <t>Water Consumption (L )</t>
  </si>
  <si>
    <r>
      <t>Total Floor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</si>
  <si>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t>Floor to Ceiling Height (m)</t>
  </si>
  <si>
    <t>15 cm wood</t>
  </si>
  <si>
    <t>n/a</t>
  </si>
  <si>
    <r>
      <t>Fan Max Flow Rate (m</t>
    </r>
    <r>
      <rPr>
        <b/>
        <vertAlign val="superscript"/>
        <sz val="8"/>
        <color indexed="8"/>
        <rFont val="Arial"/>
        <family val="2"/>
      </rPr>
      <t>3</t>
    </r>
    <r>
      <rPr>
        <b/>
        <sz val="8"/>
        <color indexed="8"/>
        <rFont val="Arial"/>
        <family val="2"/>
      </rPr>
      <t>/s )</t>
    </r>
  </si>
  <si>
    <t>Total</t>
  </si>
  <si>
    <r>
      <t>R-value (m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·K / W)</t>
    </r>
  </si>
  <si>
    <r>
      <t>U-Factor (W / 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·K)</t>
    </r>
  </si>
  <si>
    <r>
      <t>Total Cost ($/m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)</t>
    </r>
  </si>
  <si>
    <r>
      <t>Cost Intensity ($/m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)</t>
    </r>
  </si>
  <si>
    <t>Average Annual Rate ($/kWh)</t>
  </si>
  <si>
    <t>Air Conditioning (kW)</t>
  </si>
  <si>
    <t>Electricity (kWh)</t>
  </si>
  <si>
    <t>Gas (MJ)</t>
  </si>
  <si>
    <r>
      <t>Gas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</si>
  <si>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t>Purchased Cooling (MJ)</t>
  </si>
  <si>
    <t>Purchased Heating (MJ)</t>
  </si>
  <si>
    <r>
      <t>Purchased Cooling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</si>
  <si>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Purchased Heating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</si>
  <si>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t>Total Building (MJ)</t>
  </si>
  <si>
    <r>
      <t>Total Building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</si>
  <si>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t>Heating (kW)</t>
  </si>
  <si>
    <t>Average Annual Rate ($/MJ)</t>
  </si>
  <si>
    <r>
      <t>Electricity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</si>
  <si>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t>South</t>
  </si>
  <si>
    <t>East</t>
  </si>
  <si>
    <t>North</t>
  </si>
  <si>
    <t>West</t>
  </si>
  <si>
    <r>
      <t xml:space="preserve">Window </t>
    </r>
    <r>
      <rPr>
        <sz val="10"/>
        <color indexed="8"/>
        <rFont val="Arial"/>
        <family val="2"/>
      </rPr>
      <t>Dimensions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</si>
  <si>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</si>
  <si>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Thermal diffusivity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/s)</t>
    </r>
  </si>
  <si>
    <t>FRONT_ENTRY_COOLING</t>
  </si>
  <si>
    <t>May</t>
  </si>
  <si>
    <r>
      <t>Water Environmental Factors (m</t>
    </r>
    <r>
      <rPr>
        <vertAlign val="superscript"/>
        <sz val="8"/>
        <color indexed="8"/>
        <rFont val="Arial"/>
        <family val="2"/>
      </rPr>
      <t>3</t>
    </r>
    <r>
      <rPr>
        <sz val="8"/>
        <color indexed="8"/>
        <rFont val="Arial"/>
        <family val="2"/>
      </rPr>
      <t>)</t>
    </r>
  </si>
  <si>
    <t>Hg (kg)</t>
  </si>
  <si>
    <t>PM (kg)</t>
  </si>
  <si>
    <r>
      <t>SO</t>
    </r>
    <r>
      <rPr>
        <vertAlign val="subscript"/>
        <sz val="8"/>
        <color indexed="8"/>
        <rFont val="Arial"/>
        <family val="2"/>
      </rPr>
      <t xml:space="preserve">2 </t>
    </r>
    <r>
      <rPr>
        <sz val="8"/>
        <color indexed="8"/>
        <rFont val="Arial"/>
        <family val="2"/>
      </rPr>
      <t>(kg)</t>
    </r>
  </si>
  <si>
    <r>
      <t>NO</t>
    </r>
    <r>
      <rPr>
        <vertAlign val="subscript"/>
        <sz val="8"/>
        <color indexed="8"/>
        <rFont val="Arial"/>
        <family val="2"/>
      </rPr>
      <t xml:space="preserve">X </t>
    </r>
    <r>
      <rPr>
        <sz val="8"/>
        <color indexed="8"/>
        <rFont val="Arial"/>
        <family val="2"/>
      </rPr>
      <t>(kg)</t>
    </r>
  </si>
  <si>
    <r>
      <t>CO</t>
    </r>
    <r>
      <rPr>
        <vertAlign val="subscript"/>
        <sz val="8"/>
        <color indexed="8"/>
        <rFont val="Arial"/>
        <family val="2"/>
      </rPr>
      <t xml:space="preserve">2 </t>
    </r>
    <r>
      <rPr>
        <sz val="8"/>
        <color indexed="8"/>
        <rFont val="Arial"/>
        <family val="2"/>
      </rPr>
      <t>(kg)</t>
    </r>
  </si>
  <si>
    <t>Carbon Equivalent (kg)</t>
  </si>
  <si>
    <t>Emissions</t>
  </si>
  <si>
    <t>Total Building</t>
  </si>
  <si>
    <r>
      <t>Water Consumption (m</t>
    </r>
    <r>
      <rPr>
        <b/>
        <vertAlign val="superscript"/>
        <sz val="8"/>
        <color indexed="8"/>
        <rFont val="Arial"/>
        <family val="2"/>
      </rPr>
      <t>3</t>
    </r>
    <r>
      <rPr>
        <b/>
        <sz val="8"/>
        <color indexed="8"/>
        <rFont val="Arial"/>
        <family val="2"/>
      </rPr>
      <t>)</t>
    </r>
  </si>
  <si>
    <t>Dec</t>
  </si>
  <si>
    <t>Nov</t>
  </si>
  <si>
    <t>Oct</t>
  </si>
  <si>
    <t>Sep</t>
  </si>
  <si>
    <t>Aug</t>
  </si>
  <si>
    <t>Jul</t>
  </si>
  <si>
    <t>Jun</t>
  </si>
  <si>
    <t>Apr</t>
  </si>
  <si>
    <t>Mar</t>
  </si>
  <si>
    <t>Feb</t>
  </si>
  <si>
    <t>Jan</t>
  </si>
  <si>
    <t>Time of Peak Electrical Demand</t>
  </si>
  <si>
    <t>Electricity Peak Demand (kW)</t>
  </si>
  <si>
    <t>Peak Energy Demand</t>
  </si>
  <si>
    <t>Total Site Energy</t>
  </si>
  <si>
    <t>Net Site Energy</t>
  </si>
  <si>
    <t>Total Source Energy</t>
  </si>
  <si>
    <t>Net Source Energy</t>
  </si>
  <si>
    <t>Total Building Area</t>
  </si>
  <si>
    <t>Net Conditioned Building Area</t>
  </si>
  <si>
    <t>Reflectance</t>
  </si>
  <si>
    <t>Cardinal Direction</t>
  </si>
  <si>
    <t>BACK_SPACE_WALL_EAST</t>
  </si>
  <si>
    <t>MASS_NR_EXT-WALL</t>
  </si>
  <si>
    <t>E</t>
  </si>
  <si>
    <t>BACK_SPACE_WALL_NORTH</t>
  </si>
  <si>
    <t>N</t>
  </si>
  <si>
    <t>BACK_SPACE_WALL_WEST</t>
  </si>
  <si>
    <t>W</t>
  </si>
  <si>
    <t>BACK_SPACE_FLOOR</t>
  </si>
  <si>
    <t>UNHEATED - 4IN SLAB WITHOUT CARPET_EXT-SLAB</t>
  </si>
  <si>
    <t>BACK_SPACE_ROOF</t>
  </si>
  <si>
    <t>IEAD_R-15 CI_ROOF</t>
  </si>
  <si>
    <t>CORE_RETAIL_WALL_WEST_2</t>
  </si>
  <si>
    <t>CORE_RETAIL_WALL_EAST_2</t>
  </si>
  <si>
    <t>CORE_RETAIL_FLOOR</t>
  </si>
  <si>
    <t>CORE_RETAIL_ROOF</t>
  </si>
  <si>
    <t>POINT_OF_SALE_WALL_SOUTH</t>
  </si>
  <si>
    <t>S</t>
  </si>
  <si>
    <t>POINT_OF_SALE_WALL_WEST</t>
  </si>
  <si>
    <t>POINT_OF_SALE_FLOOR</t>
  </si>
  <si>
    <t>POINT_OF_SALE_ROOF</t>
  </si>
  <si>
    <t>FRONT_RETAIL_WALLL_EAST</t>
  </si>
  <si>
    <t>FRONT_RETAIL_WALL_SOUTH</t>
  </si>
  <si>
    <t>FRONT_RETAIL_FLOOR</t>
  </si>
  <si>
    <t>FRONT_RETAIL_ROOF</t>
  </si>
  <si>
    <t>FRONT_ENTRY_WALL_SOUTH</t>
  </si>
  <si>
    <t>FRONT_ENTRY_FLOOR</t>
  </si>
  <si>
    <t>FRONT_ENTRY_ROOF</t>
  </si>
  <si>
    <t>PSZ-AC:1_UNITARY_PACKAGE_COOLCOIL</t>
  </si>
  <si>
    <t>Coil:Cooling:DX:SingleSpeed</t>
  </si>
  <si>
    <t>PSZ-AC:2_UNITARY_PACKAGE_COOLCOIL</t>
  </si>
  <si>
    <t>PSZ-AC:3_UNITARY_PACKAGE_COOLCOIL</t>
  </si>
  <si>
    <t>PSZ-AC:4_UNITARY_PACKAGE_COOLCOIL</t>
  </si>
  <si>
    <t>Nominal Capacity [W]</t>
  </si>
  <si>
    <t>MASS_R-5.7 CI_EXT-WALL</t>
  </si>
  <si>
    <t>MASS_R-7.6 CI_EXT-WALL</t>
  </si>
  <si>
    <t>MASS_R-9.5 CI_EXT-WALL</t>
  </si>
  <si>
    <t>MASS_R-11.4 CI_EXT-WALL</t>
  </si>
  <si>
    <t>MASS_R-13.3 CI_EXT-WALL</t>
  </si>
  <si>
    <t>IEAD_R-20 CI_ROOF</t>
  </si>
  <si>
    <t>Total Energy [GJ]</t>
  </si>
  <si>
    <t>Energy Per Total Building Area [MJ/m2]</t>
  </si>
  <si>
    <t>Energy Per Conditioned Building Area [MJ/m2]</t>
  </si>
  <si>
    <t>Area [m2]</t>
  </si>
  <si>
    <t>Unconditioned Building Area</t>
  </si>
  <si>
    <t>U-Factor with Film [W/m2-K]</t>
  </si>
  <si>
    <t>U-Factor no Film [W/m2-K]</t>
  </si>
  <si>
    <t>Gross Area [m2]</t>
  </si>
  <si>
    <t>Azimuth [deg]</t>
  </si>
  <si>
    <t>Tilt [deg]</t>
  </si>
  <si>
    <t>Nominal Efficiency [W/W]</t>
  </si>
  <si>
    <t>Nominal Total Capacity [W]</t>
  </si>
  <si>
    <t>Nominal Sensible Capacity [W]</t>
  </si>
  <si>
    <t>Nominal Latent Capacity [W]</t>
  </si>
  <si>
    <t>Nominal Sensible Heat Ratio</t>
  </si>
  <si>
    <t>Chicago</t>
  </si>
  <si>
    <t>IEAD</t>
  </si>
  <si>
    <t>Electricity [GJ]</t>
  </si>
  <si>
    <t>Natural Gas [GJ]</t>
  </si>
  <si>
    <t>Other Fuel [GJ]</t>
  </si>
  <si>
    <t>District Cooling [GJ]</t>
  </si>
  <si>
    <t>District Heating [GJ]</t>
  </si>
  <si>
    <t>Water [m3]</t>
  </si>
  <si>
    <t>Volume [m3]</t>
  </si>
  <si>
    <t>Multipliers</t>
  </si>
  <si>
    <t>Gross Wall Area [m2]</t>
  </si>
  <si>
    <t>Window Glass Area [m2]</t>
  </si>
  <si>
    <t>Lighting [W/m2]</t>
  </si>
  <si>
    <t>People [m2] per person</t>
  </si>
  <si>
    <t>Plug and Process [W/m2]</t>
  </si>
  <si>
    <t>BACK_SPACE</t>
  </si>
  <si>
    <t>CORE_RETAIL</t>
  </si>
  <si>
    <t>POINT_OF_SALE</t>
  </si>
  <si>
    <t>FRONT_RETAIL</t>
  </si>
  <si>
    <t>FRONT_ENTRY</t>
  </si>
  <si>
    <t>Conditioned Total</t>
  </si>
  <si>
    <t>Unconditioned Total</t>
  </si>
  <si>
    <t>Area of One Opening [m2]</t>
  </si>
  <si>
    <t>Area of Openings [m2]</t>
  </si>
  <si>
    <t>U-Factor [W/m2-K]</t>
  </si>
  <si>
    <t>Visible Transmittance</t>
  </si>
  <si>
    <t>Shade Control</t>
  </si>
  <si>
    <t>Parent Surface</t>
  </si>
  <si>
    <t>POINT_OF_SALE_WALL_SOUTH_GLAZING</t>
  </si>
  <si>
    <t>STD_WINDOW_UVALUE_6.878_SHGC_0.25_VT_0.25</t>
  </si>
  <si>
    <t>No</t>
  </si>
  <si>
    <t>FRONT_RETAIL_WALL_SOUTH_GLAZING</t>
  </si>
  <si>
    <t>FRONT_ENTRY_WALL_SOUTH_GLAZING</t>
  </si>
  <si>
    <t>Total or Average</t>
  </si>
  <si>
    <t>North Total or Average</t>
  </si>
  <si>
    <t>-</t>
  </si>
  <si>
    <t>Non-North Total or Average</t>
  </si>
  <si>
    <t>FRONT_ENTRY UNIT HEATER COIL</t>
  </si>
  <si>
    <t>Coil:Heating:Electric</t>
  </si>
  <si>
    <t>PSZ-AC:1_UNITARY_PACKAGE_HEATCOIL</t>
  </si>
  <si>
    <t>Coil:Heating:Gas</t>
  </si>
  <si>
    <t>PSZ-AC:2_UNITARY_PACKAGE_HEATCOIL</t>
  </si>
  <si>
    <t>PSZ-AC:3_UNITARY_PACKAGE_HEATCOIL</t>
  </si>
  <si>
    <t>PSZ-AC:4_UNITARY_PACKAGE_HEATCOIL</t>
  </si>
  <si>
    <t>Total Efficiency [W/W]</t>
  </si>
  <si>
    <t>Delta Pressure [pa]</t>
  </si>
  <si>
    <t>Max Flow Rate [m3/s]</t>
  </si>
  <si>
    <t>Rated Power [W]</t>
  </si>
  <si>
    <t>Motor Heat In Air Fraction</t>
  </si>
  <si>
    <t>End Use</t>
  </si>
  <si>
    <t>FRONT_ENTRY UNIT HEATERFAN</t>
  </si>
  <si>
    <t>Fan:ConstantVolume</t>
  </si>
  <si>
    <t>Unit Heater Fans</t>
  </si>
  <si>
    <t>PSZ-AC:1_UNITARY_PACKAGE_FAN</t>
  </si>
  <si>
    <t>Fan:OnOff</t>
  </si>
  <si>
    <t>Unitary Fans</t>
  </si>
  <si>
    <t>PSZ-AC:2_UNITARY_PACKAGE_FAN</t>
  </si>
  <si>
    <t>PSZ-AC:3_UNITARY_PACKAGE_FAN</t>
  </si>
  <si>
    <t>PSZ-AC:4_UNITARY_PACKAGE_FAN</t>
  </si>
  <si>
    <t>Control</t>
  </si>
  <si>
    <t>Head [pa]</t>
  </si>
  <si>
    <t>Power [W]</t>
  </si>
  <si>
    <t>Motor Efficiency [W/W]</t>
  </si>
  <si>
    <t>Storage Volume [m3]</t>
  </si>
  <si>
    <t>Input [W]</t>
  </si>
  <si>
    <t>Thermal Efficiency [W/W]</t>
  </si>
  <si>
    <t>Recovery Efficiency [W/W]</t>
  </si>
  <si>
    <t>Energy Factor</t>
  </si>
  <si>
    <t>STD_WINDOW_UVALUE_3.237_SHGC_0.25_VT_0.318</t>
  </si>
  <si>
    <t>STD_WINDOW_UVALUE_6.878_SHGC_0.39_VT_0.39</t>
  </si>
  <si>
    <t>STD_WINDOW_UVALUE_3.237_SHGC_0.39_VT_0.495</t>
  </si>
  <si>
    <t>STD_WINDOW_UVALUE_3.237_SHGC_0.49_VT_0.49</t>
  </si>
  <si>
    <t>STD_WINDOW_UVALUE_2.612_SHGC_0.49_VT_0.49</t>
  </si>
  <si>
    <t>CO2:FACILITY [kg]</t>
  </si>
  <si>
    <t>NOX:FACILITY [kg]</t>
  </si>
  <si>
    <t>SO2:FACILITY [kg]</t>
  </si>
  <si>
    <t>PM:FACILITY [kg]</t>
  </si>
  <si>
    <t>HG:FACILITY [kg]</t>
  </si>
  <si>
    <t>WATERENVIRONMENTALFACTORS:FACILITY [L]</t>
  </si>
  <si>
    <t>CARBON EQUIVALENT:FACILITY [kg]</t>
  </si>
  <si>
    <t>January</t>
  </si>
  <si>
    <t>February</t>
  </si>
  <si>
    <t>March</t>
  </si>
  <si>
    <t>April</t>
  </si>
  <si>
    <t>June</t>
  </si>
  <si>
    <t>July</t>
  </si>
  <si>
    <t>August</t>
  </si>
  <si>
    <t>September</t>
  </si>
  <si>
    <t>October</t>
  </si>
  <si>
    <t>November</t>
  </si>
  <si>
    <t>December</t>
  </si>
  <si>
    <t>Annual Sum or Average</t>
  </si>
  <si>
    <t>Minimum of Months</t>
  </si>
  <si>
    <t>Maximum of Months</t>
  </si>
  <si>
    <t>ELECTRICITY:FACILITY [J]</t>
  </si>
  <si>
    <t>ELECTRICITY:FACILITY {Maximum}[W]</t>
  </si>
  <si>
    <t>ELECTRICITY:FACILITY {TIMESTAMP}</t>
  </si>
  <si>
    <t>INTERIORLIGHTS:ELECTRICITY {AT MAX/MIN} [W]</t>
  </si>
  <si>
    <t>INTERIOREQUIPMENT:ELECTRICITY {AT MAX/MIN} [W]</t>
  </si>
  <si>
    <t>FANS:ELECTRICITY {AT MAX/MIN} [W]</t>
  </si>
  <si>
    <t>HEATING:ELECTRICITY {AT MAX/MIN} [W]</t>
  </si>
  <si>
    <t>COOLING:ELECTRICITY {AT MAX/MIN} [W]</t>
  </si>
  <si>
    <t>EXTERIORLIGHTS:ELECTRICITY {AT MAX/MIN} [W]</t>
  </si>
  <si>
    <t>PUMPS:ELECTRICITY [Invalid/Undefined]</t>
  </si>
  <si>
    <t>HEATREJECTION:ELECTRICITY [Invalid/Undefined]</t>
  </si>
  <si>
    <t>EXTERIOREQUIPMENT:ELECTRICITY [Invalid/Undefined]</t>
  </si>
  <si>
    <t>HUMIDIFICATION:ELECTRICITY [Invalid/Undefined]</t>
  </si>
  <si>
    <t>HEATRECOVERY:ELECTRICITY [Invalid/Undefined]</t>
  </si>
  <si>
    <t>WATERSYSTEMS:ELECTRICITY [Invalid/Undefined]</t>
  </si>
  <si>
    <t>REFRIGERATION:ELECTRICITY [Invalid/Undefined]</t>
  </si>
  <si>
    <t>GENERATORS:ELECTRICITY [Invalid/Undefined]</t>
  </si>
  <si>
    <t>ELECTRICITYPRODUCED:FACILITY [Invalid/Undefined]</t>
  </si>
  <si>
    <t>23-JAN-15:00</t>
  </si>
  <si>
    <t>22-FEB-15:00</t>
  </si>
  <si>
    <t>13-MAR-14:00</t>
  </si>
  <si>
    <t>15-APR-15:00</t>
  </si>
  <si>
    <t>24-MAY-14:00</t>
  </si>
  <si>
    <t>27-JUN-14:00</t>
  </si>
  <si>
    <t>13-JUL-14:00</t>
  </si>
  <si>
    <t>21-AUG-14:00</t>
  </si>
  <si>
    <t>09-SEP-15:00</t>
  </si>
  <si>
    <t>06-OCT-15:00</t>
  </si>
  <si>
    <t>07-NOV-15:50</t>
  </si>
  <si>
    <t>15-DEC-15:00</t>
  </si>
  <si>
    <t>Electric</t>
  </si>
  <si>
    <t>Gas</t>
  </si>
  <si>
    <t>Other</t>
  </si>
  <si>
    <t>Cost ($)</t>
  </si>
  <si>
    <t>Cost per Total Building Area ($/m2)</t>
  </si>
  <si>
    <t>Cost per Net Conditioned Building Area ($/m2)</t>
  </si>
  <si>
    <t>21-JAN-17:49</t>
  </si>
  <si>
    <t>23-FEB-16:00</t>
  </si>
  <si>
    <t>25-MAR-15:00</t>
  </si>
  <si>
    <t>29-APR-15:00</t>
  </si>
  <si>
    <t>18-MAY-15:00</t>
  </si>
  <si>
    <t>30-JUN-14:00</t>
  </si>
  <si>
    <t>05-JUL-15:00</t>
  </si>
  <si>
    <t>31-AUG-15:00</t>
  </si>
  <si>
    <t>16-SEP-15:20</t>
  </si>
  <si>
    <t>03-NOV-15:00</t>
  </si>
  <si>
    <t>02-DEC-16:19</t>
  </si>
  <si>
    <t>30-JAN-15:50</t>
  </si>
  <si>
    <t>08-FEB-17:10</t>
  </si>
  <si>
    <t>17-MAR-15:00</t>
  </si>
  <si>
    <t>01-APR-16:00</t>
  </si>
  <si>
    <t>27-MAY-16:00</t>
  </si>
  <si>
    <t>28-JUN-15:00</t>
  </si>
  <si>
    <t>11-JUL-15:00</t>
  </si>
  <si>
    <t>01-AUG-16:00</t>
  </si>
  <si>
    <t>14-OCT-15:00</t>
  </si>
  <si>
    <t>20-NOV-17:49</t>
  </si>
  <si>
    <t>09-DEC-17:40</t>
  </si>
  <si>
    <t>23-JAN-17:00</t>
  </si>
  <si>
    <t>18-FEB-16:00</t>
  </si>
  <si>
    <t>28-MAR-15:00</t>
  </si>
  <si>
    <t>15-MAY-14:00</t>
  </si>
  <si>
    <t>19-JUN-14:00</t>
  </si>
  <si>
    <t>03-JUL-14:00</t>
  </si>
  <si>
    <t>17-AUG-14:00</t>
  </si>
  <si>
    <t>11-SEP-14:09</t>
  </si>
  <si>
    <t>21-OCT-15:00</t>
  </si>
  <si>
    <t>22-NOV-15:00</t>
  </si>
  <si>
    <t>02-DEC-17:30</t>
  </si>
  <si>
    <t>27-JAN-15:09</t>
  </si>
  <si>
    <t>13-FEB-15:20</t>
  </si>
  <si>
    <t>29-MAR-14:00</t>
  </si>
  <si>
    <t>13-APR-15:39</t>
  </si>
  <si>
    <t>30-MAY-14:00</t>
  </si>
  <si>
    <t>24-JUL-14:00</t>
  </si>
  <si>
    <t>09-AUG-14:00</t>
  </si>
  <si>
    <t>25-SEP-14:00</t>
  </si>
  <si>
    <t>05-OCT-14:00</t>
  </si>
  <si>
    <t>08-NOV-16:00</t>
  </si>
  <si>
    <t>18-DEC-16:49</t>
  </si>
  <si>
    <t>18-JAN-16:49</t>
  </si>
  <si>
    <t>27-FEB-15:39</t>
  </si>
  <si>
    <t>21-MAR-15:39</t>
  </si>
  <si>
    <t>21-APR-15:00</t>
  </si>
  <si>
    <t>31-MAY-15:00</t>
  </si>
  <si>
    <t>27-JUN-15:00</t>
  </si>
  <si>
    <t>24-JUL-15:00</t>
  </si>
  <si>
    <t>04-AUG-15:00</t>
  </si>
  <si>
    <t>01-SEP-14:00</t>
  </si>
  <si>
    <t>03-OCT-15:00</t>
  </si>
  <si>
    <t>10-NOV-16:00</t>
  </si>
  <si>
    <t>06-DEC-16:30</t>
  </si>
  <si>
    <t>17-JAN-17:19</t>
  </si>
  <si>
    <t>15-FEB-15:20</t>
  </si>
  <si>
    <t>01-MAR-17:00</t>
  </si>
  <si>
    <t>29-APR-14:00</t>
  </si>
  <si>
    <t>17-MAY-14:09</t>
  </si>
  <si>
    <t>16-JUN-14:00</t>
  </si>
  <si>
    <t>03-JUL-14:20</t>
  </si>
  <si>
    <t>26-AUG-14:39</t>
  </si>
  <si>
    <t>28-SEP-14:00</t>
  </si>
  <si>
    <t>13-OCT-15:00</t>
  </si>
  <si>
    <t>14-NOV-16:00</t>
  </si>
  <si>
    <t>07-DEC-16:49</t>
  </si>
  <si>
    <t>17-JAN-09:09</t>
  </si>
  <si>
    <t>21-FEB-09:09</t>
  </si>
  <si>
    <t>05-APR-15:00</t>
  </si>
  <si>
    <t>15-MAY-15:00</t>
  </si>
  <si>
    <t>25-JUL-14:39</t>
  </si>
  <si>
    <t>09-SEP-15:30</t>
  </si>
  <si>
    <t>12-OCT-15:00</t>
  </si>
  <si>
    <t>04-NOV-16:00</t>
  </si>
  <si>
    <t>21-DEC-09:09</t>
  </si>
  <si>
    <t>26-JAN-17:30</t>
  </si>
  <si>
    <t>14-FEB-16:40</t>
  </si>
  <si>
    <t>02-MAR-16:00</t>
  </si>
  <si>
    <t>08-APR-15:50</t>
  </si>
  <si>
    <t>29-JUN-14:00</t>
  </si>
  <si>
    <t>31-JUL-14:00</t>
  </si>
  <si>
    <t>01-AUG-14:00</t>
  </si>
  <si>
    <t>02-SEP-15:50</t>
  </si>
  <si>
    <t>16-OCT-15:39</t>
  </si>
  <si>
    <t>10-NOV-15:20</t>
  </si>
  <si>
    <t>05-DEC-16:49</t>
  </si>
  <si>
    <t>09-JAN-17:30</t>
  </si>
  <si>
    <t>21-FEB-17:40</t>
  </si>
  <si>
    <t>29-MAR-15:39</t>
  </si>
  <si>
    <t>29-APR-13:00</t>
  </si>
  <si>
    <t>04-MAY-14:00</t>
  </si>
  <si>
    <t>28-JUN-14:00</t>
  </si>
  <si>
    <t>07-AUG-14:00</t>
  </si>
  <si>
    <t>02-SEP-15:00</t>
  </si>
  <si>
    <t>17-OCT-13:50</t>
  </si>
  <si>
    <t>04-NOV-16:49</t>
  </si>
  <si>
    <t>13-DEC-17:00</t>
  </si>
  <si>
    <t>27-JAN-09:09</t>
  </si>
  <si>
    <t>03-FEB-17:00</t>
  </si>
  <si>
    <t>07-MAR-17:00</t>
  </si>
  <si>
    <t>28-APR-14:30</t>
  </si>
  <si>
    <t>30-MAY-15:00</t>
  </si>
  <si>
    <t>08-JUN-12:00</t>
  </si>
  <si>
    <t>05-SEP-14:00</t>
  </si>
  <si>
    <t>28-OCT-13:20</t>
  </si>
  <si>
    <t>02-NOV-16:49</t>
  </si>
  <si>
    <t>14-DEC-17:00</t>
  </si>
  <si>
    <t>06-JAN-09:09</t>
  </si>
  <si>
    <t>15-FEB-09:09</t>
  </si>
  <si>
    <t>27-MAR-15:09</t>
  </si>
  <si>
    <t>27-APR-13:30</t>
  </si>
  <si>
    <t>23-MAY-15:00</t>
  </si>
  <si>
    <t>17-JUL-15:00</t>
  </si>
  <si>
    <t>30-AUG-13:00</t>
  </si>
  <si>
    <t>11-DEC-09:09</t>
  </si>
  <si>
    <t>04-FEB-10:09</t>
  </si>
  <si>
    <t>14-APR-16:00</t>
  </si>
  <si>
    <t>27-MAY-14:00</t>
  </si>
  <si>
    <t>15-JUL-14:00</t>
  </si>
  <si>
    <t>25-AUG-15:00</t>
  </si>
  <si>
    <t>14-SEP-14:00</t>
  </si>
  <si>
    <t>07-OCT-15:39</t>
  </si>
  <si>
    <t>02-NOV-16:00</t>
  </si>
  <si>
    <t>30-DEC-17:00</t>
  </si>
  <si>
    <t>27-FEB-09:09</t>
  </si>
  <si>
    <t>03-MAR-09:09</t>
  </si>
  <si>
    <t>14-APR-15:50</t>
  </si>
  <si>
    <t>15-MAY-15:30</t>
  </si>
  <si>
    <t>30-JUN-15:00</t>
  </si>
  <si>
    <t>21-JUL-15:00</t>
  </si>
  <si>
    <t>09-AUG-15:00</t>
  </si>
  <si>
    <t>05-OCT-15:09</t>
  </si>
  <si>
    <t>27-NOV-17:00</t>
  </si>
  <si>
    <t>09-JAN-17:00</t>
  </si>
  <si>
    <t>01-FEB-17:00</t>
  </si>
  <si>
    <t>09-MAR-17:00</t>
  </si>
  <si>
    <t>03-APR-08:09</t>
  </si>
  <si>
    <t>27-MAY-14:20</t>
  </si>
  <si>
    <t>14-JUN-14:00</t>
  </si>
  <si>
    <t>08-JUL-15:30</t>
  </si>
  <si>
    <t>12-AUG-14:00</t>
  </si>
  <si>
    <t>07-SEP-14:00</t>
  </si>
  <si>
    <t>07-OCT-15:30</t>
  </si>
  <si>
    <t>24-NOV-17:00</t>
  </si>
  <si>
    <t>13-JAN-09:09</t>
  </si>
  <si>
    <t>03-FEB-09:09</t>
  </si>
  <si>
    <t>14-MAR-08:09</t>
  </si>
  <si>
    <t>25-MAY-14:39</t>
  </si>
  <si>
    <t>09-JUN-14:50</t>
  </si>
  <si>
    <t>29-JUL-15:00</t>
  </si>
  <si>
    <t>12-AUG-14:50</t>
  </si>
  <si>
    <t>09-SEP-15:50</t>
  </si>
  <si>
    <t>27-OCT-08:09</t>
  </si>
  <si>
    <t>09-NOV-09:09</t>
  </si>
  <si>
    <t>29-DEC-09:09</t>
  </si>
  <si>
    <t>HVAC Control - Economizer</t>
  </si>
  <si>
    <t>NoEconomizer</t>
  </si>
  <si>
    <t>DifferentialDryBulb</t>
  </si>
  <si>
    <t>Building Summary Retail new construction version 1.1_3.1</t>
  </si>
  <si>
    <t>MinRelHumSetSch</t>
  </si>
  <si>
    <t>MaxRelHumSetSch</t>
  </si>
</sst>
</file>

<file path=xl/styles.xml><?xml version="1.0" encoding="utf-8"?>
<styleSheet xmlns="http://schemas.openxmlformats.org/spreadsheetml/2006/main">
  <numFmts count="5">
    <numFmt numFmtId="164" formatCode="0.0"/>
    <numFmt numFmtId="165" formatCode="#,##0.0"/>
    <numFmt numFmtId="166" formatCode="#,##0.000"/>
    <numFmt numFmtId="167" formatCode="#,##0.0000"/>
    <numFmt numFmtId="168" formatCode="#,##0.00000"/>
  </numFmts>
  <fonts count="22">
    <font>
      <sz val="8"/>
      <color indexed="8"/>
      <name val="MS Sans Serif"/>
      <charset val="1"/>
    </font>
    <font>
      <sz val="8"/>
      <color indexed="8"/>
      <name val="MS Sans Serif"/>
      <family val="2"/>
    </font>
    <font>
      <sz val="10"/>
      <name val="Arial"/>
      <family val="2"/>
    </font>
    <font>
      <sz val="12"/>
      <color indexed="8"/>
      <name val="MS Sans Serif"/>
      <family val="2"/>
    </font>
    <font>
      <b/>
      <sz val="8"/>
      <color indexed="8"/>
      <name val="Arial"/>
      <family val="2"/>
    </font>
    <font>
      <sz val="10"/>
      <color indexed="8"/>
      <name val="Arial"/>
      <family val="2"/>
    </font>
    <font>
      <b/>
      <sz val="16"/>
      <color indexed="8"/>
      <name val="Arial"/>
      <family val="2"/>
    </font>
    <font>
      <vertAlign val="superscript"/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b/>
      <vertAlign val="superscript"/>
      <sz val="10"/>
      <name val="Arial"/>
      <family val="2"/>
    </font>
    <font>
      <b/>
      <vertAlign val="superscript"/>
      <sz val="10"/>
      <color indexed="8"/>
      <name val="Arial"/>
      <family val="2"/>
    </font>
    <font>
      <b/>
      <sz val="14"/>
      <color indexed="8"/>
      <name val="Arial"/>
      <family val="2"/>
    </font>
    <font>
      <sz val="8"/>
      <name val="MS Sans Serif"/>
      <family val="2"/>
    </font>
    <font>
      <b/>
      <sz val="10"/>
      <name val="Times New Roman"/>
      <family val="1"/>
    </font>
    <font>
      <sz val="10"/>
      <color indexed="8"/>
      <name val="Arial"/>
      <family val="2"/>
    </font>
    <font>
      <sz val="10"/>
      <name val="Times New Roman"/>
      <family val="1"/>
    </font>
    <font>
      <sz val="8"/>
      <color indexed="8"/>
      <name val="Arial"/>
      <family val="2"/>
    </font>
    <font>
      <vertAlign val="superscript"/>
      <sz val="8"/>
      <color indexed="8"/>
      <name val="Arial"/>
      <family val="2"/>
    </font>
    <font>
      <b/>
      <vertAlign val="superscript"/>
      <sz val="8"/>
      <color indexed="8"/>
      <name val="Arial"/>
      <family val="2"/>
    </font>
    <font>
      <sz val="8"/>
      <color indexed="8"/>
      <name val="MS Sans Serif"/>
      <family val="2"/>
    </font>
    <font>
      <vertAlign val="subscript"/>
      <sz val="8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3"/>
        <bgColor indexed="9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5">
    <xf numFmtId="0" fontId="0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</cellStyleXfs>
  <cellXfs count="88">
    <xf numFmtId="0" fontId="0" fillId="0" borderId="0" xfId="0" applyAlignment="1">
      <alignment vertical="top" wrapText="1"/>
    </xf>
    <xf numFmtId="0" fontId="5" fillId="0" borderId="0" xfId="0" applyFont="1" applyAlignment="1">
      <alignment vertical="top" wrapText="1"/>
    </xf>
    <xf numFmtId="0" fontId="2" fillId="0" borderId="0" xfId="4"/>
    <xf numFmtId="3" fontId="2" fillId="0" borderId="0" xfId="4" applyNumberFormat="1"/>
    <xf numFmtId="2" fontId="2" fillId="0" borderId="0" xfId="4" applyNumberFormat="1"/>
    <xf numFmtId="164" fontId="2" fillId="0" borderId="0" xfId="4" applyNumberFormat="1"/>
    <xf numFmtId="0" fontId="8" fillId="0" borderId="0" xfId="0" applyFont="1" applyAlignment="1">
      <alignment horizontal="center" vertical="top" wrapText="1"/>
    </xf>
    <xf numFmtId="0" fontId="5" fillId="0" borderId="0" xfId="0" applyFont="1" applyAlignment="1">
      <alignment horizontal="center" vertical="top" wrapText="1"/>
    </xf>
    <xf numFmtId="4" fontId="5" fillId="0" borderId="0" xfId="0" applyNumberFormat="1" applyFont="1" applyAlignment="1">
      <alignment vertical="top" wrapText="1"/>
    </xf>
    <xf numFmtId="1" fontId="5" fillId="0" borderId="0" xfId="0" applyNumberFormat="1" applyFont="1" applyAlignment="1">
      <alignment horizontal="center" vertical="top" wrapText="1"/>
    </xf>
    <xf numFmtId="2" fontId="5" fillId="0" borderId="0" xfId="0" applyNumberFormat="1" applyFont="1" applyAlignment="1">
      <alignment horizontal="center" vertical="top" wrapText="1"/>
    </xf>
    <xf numFmtId="0" fontId="8" fillId="2" borderId="0" xfId="0" applyFont="1" applyFill="1" applyAlignment="1">
      <alignment vertical="top" wrapText="1"/>
    </xf>
    <xf numFmtId="0" fontId="8" fillId="2" borderId="0" xfId="1" applyFont="1" applyFill="1" applyBorder="1" applyAlignment="1">
      <alignment horizontal="center" vertical="center" wrapText="1"/>
    </xf>
    <xf numFmtId="0" fontId="9" fillId="2" borderId="0" xfId="4" applyFont="1" applyFill="1" applyBorder="1" applyAlignment="1">
      <alignment wrapText="1"/>
    </xf>
    <xf numFmtId="2" fontId="9" fillId="2" borderId="0" xfId="4" applyNumberFormat="1" applyFont="1" applyFill="1" applyBorder="1" applyAlignment="1">
      <alignment horizontal="center" wrapText="1"/>
    </xf>
    <xf numFmtId="0" fontId="12" fillId="3" borderId="0" xfId="0" applyFont="1" applyFill="1" applyAlignment="1">
      <alignment horizontal="left" vertical="top"/>
    </xf>
    <xf numFmtId="0" fontId="5" fillId="2" borderId="0" xfId="0" applyFont="1" applyFill="1" applyAlignment="1">
      <alignment vertical="top" wrapText="1"/>
    </xf>
    <xf numFmtId="0" fontId="8" fillId="3" borderId="0" xfId="0" applyFont="1" applyFill="1" applyAlignment="1">
      <alignment horizontal="left" vertical="top"/>
    </xf>
    <xf numFmtId="0" fontId="5" fillId="3" borderId="0" xfId="0" applyFont="1" applyFill="1" applyAlignment="1">
      <alignment horizontal="left" vertical="top" wrapText="1"/>
    </xf>
    <xf numFmtId="0" fontId="5" fillId="3" borderId="0" xfId="0" applyFont="1" applyFill="1" applyAlignment="1">
      <alignment horizontal="left" vertical="top"/>
    </xf>
    <xf numFmtId="0" fontId="8" fillId="3" borderId="0" xfId="0" applyFont="1" applyFill="1" applyAlignment="1">
      <alignment horizontal="center" vertical="top" wrapText="1"/>
    </xf>
    <xf numFmtId="0" fontId="8" fillId="2" borderId="0" xfId="0" applyFont="1" applyFill="1" applyAlignment="1">
      <alignment horizontal="center" vertical="top" wrapText="1"/>
    </xf>
    <xf numFmtId="0" fontId="3" fillId="0" borderId="0" xfId="0" applyFont="1" applyAlignment="1">
      <alignment vertical="top"/>
    </xf>
    <xf numFmtId="3" fontId="5" fillId="0" borderId="0" xfId="0" applyNumberFormat="1" applyFont="1" applyAlignment="1">
      <alignment vertical="top" wrapText="1"/>
    </xf>
    <xf numFmtId="0" fontId="6" fillId="2" borderId="0" xfId="0" applyFont="1" applyFill="1" applyAlignment="1">
      <alignment vertical="top"/>
    </xf>
    <xf numFmtId="0" fontId="8" fillId="0" borderId="0" xfId="0" applyFont="1" applyAlignment="1">
      <alignment vertical="top" wrapText="1"/>
    </xf>
    <xf numFmtId="164" fontId="8" fillId="0" borderId="0" xfId="0" applyNumberFormat="1" applyFont="1" applyAlignment="1">
      <alignment vertical="top" wrapText="1"/>
    </xf>
    <xf numFmtId="0" fontId="5" fillId="0" borderId="0" xfId="0" applyFont="1" applyAlignment="1">
      <alignment vertical="top"/>
    </xf>
    <xf numFmtId="0" fontId="14" fillId="2" borderId="1" xfId="3" applyFont="1" applyFill="1" applyBorder="1"/>
    <xf numFmtId="0" fontId="14" fillId="2" borderId="1" xfId="3" applyFont="1" applyFill="1" applyBorder="1" applyAlignment="1">
      <alignment wrapText="1"/>
    </xf>
    <xf numFmtId="0" fontId="14" fillId="0" borderId="0" xfId="3" applyFont="1"/>
    <xf numFmtId="3" fontId="8" fillId="0" borderId="0" xfId="0" applyNumberFormat="1" applyFont="1" applyAlignment="1">
      <alignment vertical="top" wrapText="1"/>
    </xf>
    <xf numFmtId="3" fontId="8" fillId="3" borderId="0" xfId="0" applyNumberFormat="1" applyFont="1" applyFill="1" applyAlignment="1">
      <alignment vertical="top" wrapText="1"/>
    </xf>
    <xf numFmtId="3" fontId="8" fillId="3" borderId="0" xfId="0" applyNumberFormat="1" applyFont="1" applyFill="1" applyAlignment="1">
      <alignment horizontal="center" vertical="top" wrapText="1"/>
    </xf>
    <xf numFmtId="3" fontId="5" fillId="0" borderId="0" xfId="0" applyNumberFormat="1" applyFont="1" applyFill="1" applyAlignment="1">
      <alignment vertical="top" wrapText="1"/>
    </xf>
    <xf numFmtId="3" fontId="5" fillId="0" borderId="0" xfId="0" applyNumberFormat="1" applyFont="1" applyAlignment="1">
      <alignment vertical="top"/>
    </xf>
    <xf numFmtId="0" fontId="16" fillId="0" borderId="0" xfId="3" applyFont="1"/>
    <xf numFmtId="0" fontId="16" fillId="0" borderId="0" xfId="2" applyFont="1"/>
    <xf numFmtId="1" fontId="16" fillId="0" borderId="0" xfId="3" applyNumberFormat="1" applyFont="1"/>
    <xf numFmtId="3" fontId="15" fillId="0" borderId="0" xfId="0" applyNumberFormat="1" applyFont="1" applyAlignment="1">
      <alignment vertical="top" wrapText="1"/>
    </xf>
    <xf numFmtId="4" fontId="15" fillId="0" borderId="0" xfId="0" applyNumberFormat="1" applyFont="1" applyAlignment="1">
      <alignment vertical="top" wrapText="1"/>
    </xf>
    <xf numFmtId="165" fontId="5" fillId="0" borderId="0" xfId="0" applyNumberFormat="1" applyFont="1" applyAlignment="1">
      <alignment vertical="top" wrapText="1"/>
    </xf>
    <xf numFmtId="0" fontId="2" fillId="0" borderId="0" xfId="4" applyFont="1" applyBorder="1"/>
    <xf numFmtId="2" fontId="9" fillId="2" borderId="0" xfId="4" applyNumberFormat="1" applyFont="1" applyFill="1" applyAlignment="1">
      <alignment horizontal="center" wrapText="1"/>
    </xf>
    <xf numFmtId="4" fontId="6" fillId="2" borderId="0" xfId="0" applyNumberFormat="1" applyFont="1" applyFill="1" applyAlignment="1">
      <alignment vertical="top"/>
    </xf>
    <xf numFmtId="4" fontId="17" fillId="2" borderId="0" xfId="0" applyNumberFormat="1" applyFont="1" applyFill="1" applyAlignment="1">
      <alignment vertical="top"/>
    </xf>
    <xf numFmtId="4" fontId="17" fillId="2" borderId="0" xfId="0" applyNumberFormat="1" applyFont="1" applyFill="1" applyAlignment="1">
      <alignment horizontal="center" vertical="top" wrapText="1"/>
    </xf>
    <xf numFmtId="4" fontId="17" fillId="0" borderId="0" xfId="0" applyNumberFormat="1" applyFont="1" applyAlignment="1">
      <alignment vertical="top" wrapText="1"/>
    </xf>
    <xf numFmtId="4" fontId="4" fillId="2" borderId="0" xfId="0" applyNumberFormat="1" applyFont="1" applyFill="1" applyAlignment="1">
      <alignment vertical="top" wrapText="1"/>
    </xf>
    <xf numFmtId="4" fontId="4" fillId="3" borderId="0" xfId="0" applyNumberFormat="1" applyFont="1" applyFill="1" applyAlignment="1">
      <alignment horizontal="center" vertical="top" wrapText="1"/>
    </xf>
    <xf numFmtId="4" fontId="17" fillId="0" borderId="0" xfId="0" applyNumberFormat="1" applyFont="1" applyFill="1" applyAlignment="1">
      <alignment vertical="top" wrapText="1"/>
    </xf>
    <xf numFmtId="4" fontId="4" fillId="3" borderId="0" xfId="0" applyNumberFormat="1" applyFont="1" applyFill="1" applyAlignment="1">
      <alignment horizontal="left" vertical="top"/>
    </xf>
    <xf numFmtId="4" fontId="17" fillId="3" borderId="0" xfId="0" applyNumberFormat="1" applyFont="1" applyFill="1" applyAlignment="1">
      <alignment horizontal="left" vertical="top"/>
    </xf>
    <xf numFmtId="4" fontId="17" fillId="0" borderId="0" xfId="0" applyNumberFormat="1" applyFont="1" applyFill="1" applyAlignment="1">
      <alignment horizontal="center" vertical="top" wrapText="1"/>
    </xf>
    <xf numFmtId="4" fontId="17" fillId="0" borderId="0" xfId="0" applyNumberFormat="1" applyFont="1" applyAlignment="1">
      <alignment horizontal="center" vertical="top" wrapText="1"/>
    </xf>
    <xf numFmtId="4" fontId="17" fillId="3" borderId="0" xfId="0" applyNumberFormat="1" applyFont="1" applyFill="1" applyAlignment="1">
      <alignment horizontal="left" vertical="center"/>
    </xf>
    <xf numFmtId="4" fontId="4" fillId="0" borderId="0" xfId="0" applyNumberFormat="1" applyFont="1" applyFill="1" applyAlignment="1">
      <alignment horizontal="center" vertical="top" wrapText="1"/>
    </xf>
    <xf numFmtId="4" fontId="17" fillId="0" borderId="0" xfId="0" applyNumberFormat="1" applyFont="1" applyFill="1" applyAlignment="1">
      <alignment vertical="top"/>
    </xf>
    <xf numFmtId="4" fontId="4" fillId="0" borderId="0" xfId="0" applyNumberFormat="1" applyFont="1" applyFill="1" applyAlignment="1">
      <alignment vertical="top" wrapText="1"/>
    </xf>
    <xf numFmtId="4" fontId="4" fillId="0" borderId="0" xfId="0" applyNumberFormat="1" applyFont="1" applyFill="1" applyAlignment="1">
      <alignment horizontal="left" vertical="top"/>
    </xf>
    <xf numFmtId="4" fontId="17" fillId="0" borderId="0" xfId="0" applyNumberFormat="1" applyFont="1" applyFill="1" applyAlignment="1">
      <alignment horizontal="left" vertical="top"/>
    </xf>
    <xf numFmtId="4" fontId="17" fillId="0" borderId="0" xfId="0" applyNumberFormat="1" applyFont="1" applyAlignment="1">
      <alignment horizontal="center" vertical="top"/>
    </xf>
    <xf numFmtId="0" fontId="5" fillId="2" borderId="0" xfId="0" applyFont="1" applyFill="1" applyAlignment="1">
      <alignment horizontal="left" vertical="top" wrapText="1" indent="2"/>
    </xf>
    <xf numFmtId="0" fontId="5" fillId="3" borderId="0" xfId="0" applyFont="1" applyFill="1" applyAlignment="1">
      <alignment horizontal="left" vertical="top" wrapText="1" indent="2"/>
    </xf>
    <xf numFmtId="166" fontId="5" fillId="0" borderId="0" xfId="0" applyNumberFormat="1" applyFont="1" applyAlignment="1">
      <alignment vertical="top" wrapText="1"/>
    </xf>
    <xf numFmtId="165" fontId="15" fillId="0" borderId="0" xfId="0" applyNumberFormat="1" applyFont="1" applyAlignment="1">
      <alignment vertical="top" wrapText="1"/>
    </xf>
    <xf numFmtId="11" fontId="5" fillId="0" borderId="0" xfId="0" applyNumberFormat="1" applyFont="1" applyAlignment="1">
      <alignment vertical="top" wrapText="1"/>
    </xf>
    <xf numFmtId="164" fontId="16" fillId="0" borderId="0" xfId="2" applyNumberFormat="1" applyFont="1"/>
    <xf numFmtId="164" fontId="16" fillId="0" borderId="0" xfId="3" applyNumberFormat="1" applyFont="1"/>
    <xf numFmtId="4" fontId="17" fillId="3" borderId="0" xfId="0" applyNumberFormat="1" applyFont="1" applyFill="1" applyAlignment="1">
      <alignment horizontal="left" vertical="top" wrapText="1"/>
    </xf>
    <xf numFmtId="0" fontId="20" fillId="0" borderId="0" xfId="0" applyFont="1" applyAlignment="1">
      <alignment vertical="top"/>
    </xf>
    <xf numFmtId="4" fontId="17" fillId="2" borderId="0" xfId="0" applyNumberFormat="1" applyFont="1" applyFill="1" applyAlignment="1">
      <alignment horizontal="left" vertical="top"/>
    </xf>
    <xf numFmtId="4" fontId="4" fillId="2" borderId="0" xfId="0" applyNumberFormat="1" applyFont="1" applyFill="1" applyAlignment="1">
      <alignment vertical="top"/>
    </xf>
    <xf numFmtId="4" fontId="4" fillId="2" borderId="0" xfId="0" applyNumberFormat="1" applyFont="1" applyFill="1" applyAlignment="1">
      <alignment horizontal="left" vertical="top"/>
    </xf>
    <xf numFmtId="4" fontId="17" fillId="0" borderId="0" xfId="0" applyNumberFormat="1" applyFont="1" applyAlignment="1">
      <alignment horizontal="left" vertical="top" wrapText="1"/>
    </xf>
    <xf numFmtId="167" fontId="17" fillId="0" borderId="0" xfId="0" applyNumberFormat="1" applyFont="1" applyAlignment="1">
      <alignment horizontal="center" vertical="top" wrapText="1"/>
    </xf>
    <xf numFmtId="2" fontId="17" fillId="3" borderId="0" xfId="0" applyNumberFormat="1" applyFont="1" applyFill="1" applyAlignment="1">
      <alignment horizontal="left" vertical="top" wrapText="1"/>
    </xf>
    <xf numFmtId="2" fontId="17" fillId="0" borderId="0" xfId="0" applyNumberFormat="1" applyFont="1" applyAlignment="1">
      <alignment horizontal="center" vertical="top" wrapText="1"/>
    </xf>
    <xf numFmtId="168" fontId="17" fillId="0" borderId="0" xfId="0" applyNumberFormat="1" applyFont="1" applyFill="1" applyAlignment="1">
      <alignment horizontal="center" vertical="top" wrapText="1"/>
    </xf>
    <xf numFmtId="3" fontId="17" fillId="0" borderId="0" xfId="0" applyNumberFormat="1" applyFont="1" applyFill="1" applyAlignment="1">
      <alignment horizontal="center" vertical="top" wrapText="1"/>
    </xf>
    <xf numFmtId="0" fontId="0" fillId="0" borderId="2" xfId="0" applyBorder="1" applyAlignment="1">
      <alignment vertical="top" wrapText="1"/>
    </xf>
    <xf numFmtId="0" fontId="17" fillId="3" borderId="0" xfId="0" applyFont="1" applyFill="1" applyAlignment="1">
      <alignment horizontal="left" vertical="top"/>
    </xf>
    <xf numFmtId="0" fontId="17" fillId="0" borderId="0" xfId="0" applyFont="1" applyAlignment="1">
      <alignment vertical="top" wrapText="1"/>
    </xf>
    <xf numFmtId="3" fontId="17" fillId="0" borderId="0" xfId="0" applyNumberFormat="1" applyFont="1" applyAlignment="1">
      <alignment horizontal="center" vertical="top" wrapText="1"/>
    </xf>
    <xf numFmtId="0" fontId="0" fillId="0" borderId="2" xfId="0" applyBorder="1" applyAlignment="1">
      <alignment horizontal="right" vertical="top" wrapText="1"/>
    </xf>
    <xf numFmtId="11" fontId="0" fillId="0" borderId="2" xfId="0" applyNumberFormat="1" applyBorder="1" applyAlignment="1">
      <alignment horizontal="right" vertical="top" wrapText="1"/>
    </xf>
    <xf numFmtId="4" fontId="4" fillId="2" borderId="0" xfId="0" applyNumberFormat="1" applyFont="1" applyFill="1" applyAlignment="1">
      <alignment horizontal="center" vertical="top" wrapText="1"/>
    </xf>
    <xf numFmtId="0" fontId="3" fillId="0" borderId="0" xfId="0" applyFont="1" applyAlignment="1">
      <alignment horizontal="center" vertical="top"/>
    </xf>
  </cellXfs>
  <cellStyles count="5">
    <cellStyle name="Normal" xfId="0" builtinId="0"/>
    <cellStyle name="Normal_Loads-IP_New_SC" xfId="1"/>
    <cellStyle name="Normal_Schedules" xfId="2"/>
    <cellStyle name="Normal_Schedules_Trans" xfId="3"/>
    <cellStyle name="Normal_ZoneSummary" xfId="4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1.xml"/><Relationship Id="rId3" Type="http://schemas.openxmlformats.org/officeDocument/2006/relationships/worksheet" Target="worksheets/sheet3.xml"/><Relationship Id="rId21" Type="http://schemas.openxmlformats.org/officeDocument/2006/relationships/chartsheet" Target="chartsheets/sheet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hartsheet" Target="chartsheets/sheet5.xml"/><Relationship Id="rId33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hartsheet" Target="chartsheets/sheet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hartsheet" Target="chartsheets/sheet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hartsheet" Target="chartsheets/sheet3.xml"/><Relationship Id="rId28" Type="http://schemas.openxmlformats.org/officeDocument/2006/relationships/chartsheet" Target="chartsheets/sheet7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hartsheet" Target="chart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hartsheet" Target="chartsheets/sheet2.xml"/><Relationship Id="rId27" Type="http://schemas.openxmlformats.org/officeDocument/2006/relationships/chartsheet" Target="chartsheets/sheet6.xml"/><Relationship Id="rId30" Type="http://schemas.openxmlformats.org/officeDocument/2006/relationships/chartsheet" Target="chartsheets/sheet9.xml"/><Relationship Id="rId3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9.4339622641509524E-2"/>
          <c:y val="4.2414355628058717E-2"/>
          <c:w val="0.8479467258601554"/>
          <c:h val="0.74714518760195769"/>
        </c:manualLayout>
      </c:layout>
      <c:barChart>
        <c:barDir val="col"/>
        <c:grouping val="stacked"/>
        <c:ser>
          <c:idx val="2"/>
          <c:order val="0"/>
          <c:tx>
            <c:strRef>
              <c:f>LocationSummary!$B$73</c:f>
              <c:strCache>
                <c:ptCount val="1"/>
                <c:pt idx="0">
                  <c:v>Heating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LocationSummary!$C$73:$R$73</c:f>
              <c:numCache>
                <c:formatCode>#,##0.00</c:formatCode>
                <c:ptCount val="16"/>
                <c:pt idx="0">
                  <c:v>5.5555555555555554</c:v>
                </c:pt>
                <c:pt idx="1">
                  <c:v>375</c:v>
                </c:pt>
                <c:pt idx="2">
                  <c:v>188.88888888888889</c:v>
                </c:pt>
                <c:pt idx="3">
                  <c:v>394.44444444444446</c:v>
                </c:pt>
                <c:pt idx="4">
                  <c:v>77.777777777777771</c:v>
                </c:pt>
                <c:pt idx="5">
                  <c:v>202.77777777777777</c:v>
                </c:pt>
                <c:pt idx="6">
                  <c:v>411.11111111111109</c:v>
                </c:pt>
                <c:pt idx="7">
                  <c:v>750</c:v>
                </c:pt>
                <c:pt idx="8">
                  <c:v>455.55555555555554</c:v>
                </c:pt>
                <c:pt idx="9">
                  <c:v>763.88888888888891</c:v>
                </c:pt>
                <c:pt idx="10">
                  <c:v>1180.5555555555557</c:v>
                </c:pt>
                <c:pt idx="11">
                  <c:v>850</c:v>
                </c:pt>
                <c:pt idx="12">
                  <c:v>1600</c:v>
                </c:pt>
                <c:pt idx="13">
                  <c:v>1413.8888888888889</c:v>
                </c:pt>
                <c:pt idx="14">
                  <c:v>2025</c:v>
                </c:pt>
                <c:pt idx="15">
                  <c:v>3691.6666666666665</c:v>
                </c:pt>
              </c:numCache>
            </c:numRef>
          </c:val>
        </c:ser>
        <c:ser>
          <c:idx val="4"/>
          <c:order val="1"/>
          <c:tx>
            <c:strRef>
              <c:f>LocationSummary!$B$74</c:f>
              <c:strCache>
                <c:ptCount val="1"/>
                <c:pt idx="0">
                  <c:v>Cooling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LocationSummary!$C$74:$R$74</c:f>
              <c:numCache>
                <c:formatCode>#,##0.00</c:formatCode>
                <c:ptCount val="16"/>
                <c:pt idx="0">
                  <c:v>109519.44444444444</c:v>
                </c:pt>
                <c:pt idx="1">
                  <c:v>75238.888888888891</c:v>
                </c:pt>
                <c:pt idx="2">
                  <c:v>70938.888888888891</c:v>
                </c:pt>
                <c:pt idx="3">
                  <c:v>38694.444444444445</c:v>
                </c:pt>
                <c:pt idx="4">
                  <c:v>15247.222222222223</c:v>
                </c:pt>
                <c:pt idx="5">
                  <c:v>36219.444444444438</c:v>
                </c:pt>
                <c:pt idx="6">
                  <c:v>3816.6666666666665</c:v>
                </c:pt>
                <c:pt idx="7">
                  <c:v>29472.222222222223</c:v>
                </c:pt>
                <c:pt idx="8">
                  <c:v>20136.111111111109</c:v>
                </c:pt>
                <c:pt idx="9">
                  <c:v>4852.7777777777774</c:v>
                </c:pt>
                <c:pt idx="10">
                  <c:v>20319.444444444445</c:v>
                </c:pt>
                <c:pt idx="11">
                  <c:v>11552.777777777777</c:v>
                </c:pt>
                <c:pt idx="12">
                  <c:v>17463.888888888891</c:v>
                </c:pt>
                <c:pt idx="13">
                  <c:v>7144.4444444444443</c:v>
                </c:pt>
                <c:pt idx="14">
                  <c:v>5355.5555555555557</c:v>
                </c:pt>
                <c:pt idx="15">
                  <c:v>1708.3333333333333</c:v>
                </c:pt>
              </c:numCache>
            </c:numRef>
          </c:val>
        </c:ser>
        <c:ser>
          <c:idx val="6"/>
          <c:order val="2"/>
          <c:tx>
            <c:strRef>
              <c:f>LocationSummary!$B$75</c:f>
              <c:strCache>
                <c:ptCount val="1"/>
                <c:pt idx="0">
                  <c:v>Interior Lighting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LocationSummary!$C$75:$R$75</c:f>
              <c:numCache>
                <c:formatCode>#,##0.00</c:formatCode>
                <c:ptCount val="16"/>
                <c:pt idx="0">
                  <c:v>138966.66666666666</c:v>
                </c:pt>
                <c:pt idx="1">
                  <c:v>138966.66666666666</c:v>
                </c:pt>
                <c:pt idx="2">
                  <c:v>138966.66666666666</c:v>
                </c:pt>
                <c:pt idx="3">
                  <c:v>138966.66666666666</c:v>
                </c:pt>
                <c:pt idx="4">
                  <c:v>138966.66666666666</c:v>
                </c:pt>
                <c:pt idx="5">
                  <c:v>138966.66666666666</c:v>
                </c:pt>
                <c:pt idx="6">
                  <c:v>138966.66666666666</c:v>
                </c:pt>
                <c:pt idx="7">
                  <c:v>138966.66666666666</c:v>
                </c:pt>
                <c:pt idx="8">
                  <c:v>138966.66666666666</c:v>
                </c:pt>
                <c:pt idx="9">
                  <c:v>138966.66666666666</c:v>
                </c:pt>
                <c:pt idx="10">
                  <c:v>138966.66666666666</c:v>
                </c:pt>
                <c:pt idx="11">
                  <c:v>138966.66666666666</c:v>
                </c:pt>
                <c:pt idx="12">
                  <c:v>138966.66666666666</c:v>
                </c:pt>
                <c:pt idx="13">
                  <c:v>138966.66666666666</c:v>
                </c:pt>
                <c:pt idx="14">
                  <c:v>138966.66666666666</c:v>
                </c:pt>
                <c:pt idx="15">
                  <c:v>138966.66666666666</c:v>
                </c:pt>
              </c:numCache>
            </c:numRef>
          </c:val>
        </c:ser>
        <c:ser>
          <c:idx val="7"/>
          <c:order val="3"/>
          <c:tx>
            <c:strRef>
              <c:f>LocationSummary!$B$76</c:f>
              <c:strCache>
                <c:ptCount val="1"/>
                <c:pt idx="0">
                  <c:v>Exterior Lighting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LocationSummary!$C$76:$R$76</c:f>
              <c:numCache>
                <c:formatCode>#,##0.00</c:formatCode>
                <c:ptCount val="16"/>
                <c:pt idx="0">
                  <c:v>13844.444444444445</c:v>
                </c:pt>
                <c:pt idx="1">
                  <c:v>13838.888888888889</c:v>
                </c:pt>
                <c:pt idx="2">
                  <c:v>13836.111111111111</c:v>
                </c:pt>
                <c:pt idx="3">
                  <c:v>13833.333333333334</c:v>
                </c:pt>
                <c:pt idx="4">
                  <c:v>13825</c:v>
                </c:pt>
                <c:pt idx="5">
                  <c:v>13819.444444444445</c:v>
                </c:pt>
                <c:pt idx="6">
                  <c:v>13827.777777777777</c:v>
                </c:pt>
                <c:pt idx="7">
                  <c:v>13819.444444444445</c:v>
                </c:pt>
                <c:pt idx="8">
                  <c:v>13825</c:v>
                </c:pt>
                <c:pt idx="9">
                  <c:v>13797.222222222223</c:v>
                </c:pt>
                <c:pt idx="10">
                  <c:v>13822.222222222223</c:v>
                </c:pt>
                <c:pt idx="11">
                  <c:v>13813.888888888889</c:v>
                </c:pt>
                <c:pt idx="12">
                  <c:v>13813.888888888889</c:v>
                </c:pt>
                <c:pt idx="13">
                  <c:v>13808.333333333334</c:v>
                </c:pt>
                <c:pt idx="14">
                  <c:v>13802.777777777777</c:v>
                </c:pt>
                <c:pt idx="15">
                  <c:v>13716.666666666666</c:v>
                </c:pt>
              </c:numCache>
            </c:numRef>
          </c:val>
        </c:ser>
        <c:ser>
          <c:idx val="3"/>
          <c:order val="4"/>
          <c:tx>
            <c:strRef>
              <c:f>LocationSummary!$B$77</c:f>
              <c:strCache>
                <c:ptCount val="1"/>
                <c:pt idx="0">
                  <c:v>Interior Equipment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LocationSummary!$C$77:$R$77</c:f>
              <c:numCache>
                <c:formatCode>#,##0.00</c:formatCode>
                <c:ptCount val="16"/>
                <c:pt idx="0">
                  <c:v>55225</c:v>
                </c:pt>
                <c:pt idx="1">
                  <c:v>55225</c:v>
                </c:pt>
                <c:pt idx="2">
                  <c:v>55225</c:v>
                </c:pt>
                <c:pt idx="3">
                  <c:v>55225</c:v>
                </c:pt>
                <c:pt idx="4">
                  <c:v>55225</c:v>
                </c:pt>
                <c:pt idx="5">
                  <c:v>55225</c:v>
                </c:pt>
                <c:pt idx="6">
                  <c:v>55225</c:v>
                </c:pt>
                <c:pt idx="7">
                  <c:v>55225</c:v>
                </c:pt>
                <c:pt idx="8">
                  <c:v>55225</c:v>
                </c:pt>
                <c:pt idx="9">
                  <c:v>55225</c:v>
                </c:pt>
                <c:pt idx="10">
                  <c:v>55225</c:v>
                </c:pt>
                <c:pt idx="11">
                  <c:v>55225</c:v>
                </c:pt>
                <c:pt idx="12">
                  <c:v>55225</c:v>
                </c:pt>
                <c:pt idx="13">
                  <c:v>55225</c:v>
                </c:pt>
                <c:pt idx="14">
                  <c:v>55225</c:v>
                </c:pt>
                <c:pt idx="15">
                  <c:v>55225</c:v>
                </c:pt>
              </c:numCache>
            </c:numRef>
          </c:val>
        </c:ser>
        <c:ser>
          <c:idx val="0"/>
          <c:order val="5"/>
          <c:tx>
            <c:strRef>
              <c:f>LocationSummary!$B$79</c:f>
              <c:strCache>
                <c:ptCount val="1"/>
                <c:pt idx="0">
                  <c:v>Fans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LocationSummary!$C$79:$R$79</c:f>
              <c:numCache>
                <c:formatCode>#,##0.00</c:formatCode>
                <c:ptCount val="16"/>
                <c:pt idx="0">
                  <c:v>27533.333333333332</c:v>
                </c:pt>
                <c:pt idx="1">
                  <c:v>21066.666666666668</c:v>
                </c:pt>
                <c:pt idx="2">
                  <c:v>26150</c:v>
                </c:pt>
                <c:pt idx="3">
                  <c:v>12577.777777777777</c:v>
                </c:pt>
                <c:pt idx="4">
                  <c:v>14736.111111111111</c:v>
                </c:pt>
                <c:pt idx="5">
                  <c:v>18369.444444444442</c:v>
                </c:pt>
                <c:pt idx="6">
                  <c:v>3686.1111111111113</c:v>
                </c:pt>
                <c:pt idx="7">
                  <c:v>11319.444444444445</c:v>
                </c:pt>
                <c:pt idx="8">
                  <c:v>13755.555555555555</c:v>
                </c:pt>
                <c:pt idx="9">
                  <c:v>6533.333333333333</c:v>
                </c:pt>
                <c:pt idx="10">
                  <c:v>11080.555555555555</c:v>
                </c:pt>
                <c:pt idx="11">
                  <c:v>10597.222222222223</c:v>
                </c:pt>
                <c:pt idx="12">
                  <c:v>11983.333333333334</c:v>
                </c:pt>
                <c:pt idx="13">
                  <c:v>9961.1111111111113</c:v>
                </c:pt>
                <c:pt idx="14">
                  <c:v>10019.444444444445</c:v>
                </c:pt>
                <c:pt idx="15">
                  <c:v>13963.888888888889</c:v>
                </c:pt>
              </c:numCache>
            </c:numRef>
          </c:val>
        </c:ser>
        <c:overlap val="100"/>
        <c:axId val="76669696"/>
        <c:axId val="76672000"/>
      </c:barChart>
      <c:catAx>
        <c:axId val="76669696"/>
        <c:scaling>
          <c:orientation val="minMax"/>
        </c:scaling>
        <c:axPos val="b"/>
        <c:numFmt formatCode="#,##0.00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6672000"/>
        <c:crosses val="autoZero"/>
        <c:auto val="1"/>
        <c:lblAlgn val="ctr"/>
        <c:lblOffset val="50"/>
        <c:tickLblSkip val="1"/>
        <c:tickMarkSkip val="1"/>
      </c:catAx>
      <c:valAx>
        <c:axId val="7667200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Annual Total Site Electricity (MWh)</a:t>
                </a:r>
              </a:p>
            </c:rich>
          </c:tx>
          <c:layout>
            <c:manualLayout>
              <c:xMode val="edge"/>
              <c:yMode val="edge"/>
              <c:x val="0"/>
              <c:y val="0.12887438825448613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6669696"/>
        <c:crosses val="autoZero"/>
        <c:crossBetween val="between"/>
        <c:dispUnits>
          <c:builtInUnit val="thousands"/>
        </c:dispUnits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47243803181650018"/>
          <c:y val="5.4377379010331829E-2"/>
          <c:w val="0.93155752867184549"/>
          <c:h val="0.22620989668297994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3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Cooling Set Point Schedules</a:t>
            </a:r>
          </a:p>
        </c:rich>
      </c:tx>
      <c:layout>
        <c:manualLayout>
          <c:xMode val="edge"/>
          <c:yMode val="edge"/>
          <c:x val="0.35072142064372919"/>
          <c:y val="1.957585644371944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0543840177580466"/>
          <c:y val="9.6247960848287226E-2"/>
          <c:w val="0.88124306326304103"/>
          <c:h val="0.77650897226753768"/>
        </c:manualLayout>
      </c:layout>
      <c:barChart>
        <c:barDir val="col"/>
        <c:grouping val="clustered"/>
        <c:ser>
          <c:idx val="0"/>
          <c:order val="0"/>
          <c:tx>
            <c:strRef>
              <c:f>Schedules!$D$47</c:f>
              <c:strCache>
                <c:ptCount val="1"/>
                <c:pt idx="0">
                  <c:v>Sun, Hol, Other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Schedules!$E$47:$AB$47</c:f>
              <c:numCache>
                <c:formatCode>0.0</c:formatCode>
                <c:ptCount val="24"/>
                <c:pt idx="0">
                  <c:v>15.6</c:v>
                </c:pt>
                <c:pt idx="1">
                  <c:v>15.6</c:v>
                </c:pt>
                <c:pt idx="2">
                  <c:v>15.6</c:v>
                </c:pt>
                <c:pt idx="3">
                  <c:v>15.6</c:v>
                </c:pt>
                <c:pt idx="4">
                  <c:v>15.6</c:v>
                </c:pt>
                <c:pt idx="5">
                  <c:v>15.6</c:v>
                </c:pt>
                <c:pt idx="6">
                  <c:v>15.6</c:v>
                </c:pt>
                <c:pt idx="7">
                  <c:v>15.6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15.6</c:v>
                </c:pt>
                <c:pt idx="20">
                  <c:v>15.6</c:v>
                </c:pt>
                <c:pt idx="21">
                  <c:v>15.6</c:v>
                </c:pt>
                <c:pt idx="22">
                  <c:v>15.6</c:v>
                </c:pt>
                <c:pt idx="23">
                  <c:v>15.6</c:v>
                </c:pt>
              </c:numCache>
            </c:numRef>
          </c:val>
        </c:ser>
        <c:ser>
          <c:idx val="1"/>
          <c:order val="1"/>
          <c:tx>
            <c:strRef>
              <c:f>Schedules!$D$48</c:f>
              <c:strCache>
                <c:ptCount val="1"/>
                <c:pt idx="0">
                  <c:v>WD, SummerDesign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Schedules!$E$48:$AB$48</c:f>
              <c:numCache>
                <c:formatCode>0.0</c:formatCode>
                <c:ptCount val="2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24</c:v>
                </c:pt>
                <c:pt idx="7">
                  <c:v>24</c:v>
                </c:pt>
                <c:pt idx="8">
                  <c:v>24</c:v>
                </c:pt>
                <c:pt idx="9">
                  <c:v>24</c:v>
                </c:pt>
                <c:pt idx="10">
                  <c:v>24</c:v>
                </c:pt>
                <c:pt idx="11">
                  <c:v>24</c:v>
                </c:pt>
                <c:pt idx="12">
                  <c:v>24</c:v>
                </c:pt>
                <c:pt idx="13">
                  <c:v>24</c:v>
                </c:pt>
                <c:pt idx="14">
                  <c:v>24</c:v>
                </c:pt>
                <c:pt idx="15">
                  <c:v>24</c:v>
                </c:pt>
                <c:pt idx="16">
                  <c:v>24</c:v>
                </c:pt>
                <c:pt idx="17">
                  <c:v>24</c:v>
                </c:pt>
                <c:pt idx="18">
                  <c:v>24</c:v>
                </c:pt>
                <c:pt idx="19">
                  <c:v>24</c:v>
                </c:pt>
                <c:pt idx="20">
                  <c:v>24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</c:numCache>
            </c:numRef>
          </c:val>
        </c:ser>
        <c:ser>
          <c:idx val="3"/>
          <c:order val="2"/>
          <c:tx>
            <c:strRef>
              <c:f>Schedules!$D$50</c:f>
              <c:strCache>
                <c:ptCount val="1"/>
                <c:pt idx="0">
                  <c:v>WinterDesign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Schedules!$E$50:$AB$50</c:f>
              <c:numCache>
                <c:formatCode>0.0</c:formatCode>
                <c:ptCount val="2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</c:numCache>
            </c:numRef>
          </c:val>
        </c:ser>
        <c:axId val="75438336"/>
        <c:axId val="75452800"/>
      </c:barChart>
      <c:catAx>
        <c:axId val="7543833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Hour</a:t>
                </a:r>
              </a:p>
            </c:rich>
          </c:tx>
          <c:layout>
            <c:manualLayout>
              <c:xMode val="edge"/>
              <c:yMode val="edge"/>
              <c:x val="0.51831298557158656"/>
              <c:y val="0.944535073409461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5452800"/>
        <c:crosses val="autoZero"/>
        <c:auto val="1"/>
        <c:lblAlgn val="ctr"/>
        <c:lblOffset val="100"/>
        <c:tickLblSkip val="1"/>
        <c:tickMarkSkip val="1"/>
      </c:catAx>
      <c:valAx>
        <c:axId val="75452800"/>
        <c:scaling>
          <c:orientation val="minMax"/>
          <c:min val="2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Temperature (</a:t>
                </a:r>
                <a:r>
                  <a:rPr lang="en-US" sz="1400" b="1" i="0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o</a:t>
                </a:r>
                <a:r>
                  <a:rPr lang="en-US" sz="140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C)</a:t>
                </a:r>
              </a:p>
            </c:rich>
          </c:tx>
          <c:layout>
            <c:manualLayout>
              <c:xMode val="edge"/>
              <c:yMode val="edge"/>
              <c:x val="3.329633740288572E-3"/>
              <c:y val="0.35073409461663929"/>
            </c:manualLayout>
          </c:layout>
          <c:spPr>
            <a:noFill/>
            <a:ln w="25400">
              <a:noFill/>
            </a:ln>
          </c:spPr>
        </c:title>
        <c:numFmt formatCode="0.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5438336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47391786903440719"/>
          <c:y val="0.11582381729200641"/>
          <c:w val="0.70144284128745837"/>
          <c:h val="0.26753670473083196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1209766925638191"/>
          <c:y val="0.11908646003262642"/>
          <c:w val="0.83018867924528361"/>
          <c:h val="0.67047308319738985"/>
        </c:manualLayout>
      </c:layout>
      <c:barChart>
        <c:barDir val="col"/>
        <c:grouping val="stacked"/>
        <c:ser>
          <c:idx val="2"/>
          <c:order val="0"/>
          <c:tx>
            <c:strRef>
              <c:f>LocationSummary!$B$89</c:f>
              <c:strCache>
                <c:ptCount val="1"/>
                <c:pt idx="0">
                  <c:v>Heating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LocationSummary!$C$89:$R$89</c:f>
              <c:numCache>
                <c:formatCode>#,##0.00</c:formatCode>
                <c:ptCount val="16"/>
                <c:pt idx="0">
                  <c:v>1080</c:v>
                </c:pt>
                <c:pt idx="1">
                  <c:v>99980</c:v>
                </c:pt>
                <c:pt idx="2">
                  <c:v>92720</c:v>
                </c:pt>
                <c:pt idx="3">
                  <c:v>139690</c:v>
                </c:pt>
                <c:pt idx="4">
                  <c:v>39160</c:v>
                </c:pt>
                <c:pt idx="5">
                  <c:v>130000</c:v>
                </c:pt>
                <c:pt idx="6">
                  <c:v>137030</c:v>
                </c:pt>
                <c:pt idx="7">
                  <c:v>265930</c:v>
                </c:pt>
                <c:pt idx="8">
                  <c:v>223080</c:v>
                </c:pt>
                <c:pt idx="9">
                  <c:v>243800</c:v>
                </c:pt>
                <c:pt idx="10">
                  <c:v>375260</c:v>
                </c:pt>
                <c:pt idx="11">
                  <c:v>336260</c:v>
                </c:pt>
                <c:pt idx="12">
                  <c:v>556280</c:v>
                </c:pt>
                <c:pt idx="13">
                  <c:v>523610</c:v>
                </c:pt>
                <c:pt idx="14">
                  <c:v>777760</c:v>
                </c:pt>
                <c:pt idx="15">
                  <c:v>1481790</c:v>
                </c:pt>
              </c:numCache>
            </c:numRef>
          </c:val>
        </c:ser>
        <c:overlap val="100"/>
        <c:axId val="79517184"/>
        <c:axId val="79518720"/>
      </c:barChart>
      <c:catAx>
        <c:axId val="79517184"/>
        <c:scaling>
          <c:orientation val="minMax"/>
        </c:scaling>
        <c:axPos val="b"/>
        <c:numFmt formatCode="#,##0.00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9518720"/>
        <c:crosses val="autoZero"/>
        <c:auto val="1"/>
        <c:lblAlgn val="ctr"/>
        <c:lblOffset val="50"/>
        <c:tickLblSkip val="1"/>
        <c:tickMarkSkip val="1"/>
      </c:catAx>
      <c:valAx>
        <c:axId val="7951872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Total Site Gas Use (GJ)</a:t>
                </a:r>
              </a:p>
            </c:rich>
          </c:tx>
          <c:layout>
            <c:manualLayout>
              <c:xMode val="edge"/>
              <c:yMode val="edge"/>
              <c:x val="0"/>
              <c:y val="0.1973898858075043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9517184"/>
        <c:crosses val="autoZero"/>
        <c:crossBetween val="between"/>
        <c:dispUnits>
          <c:builtInUnit val="thousands"/>
        </c:dispUnits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1838697743248254"/>
          <c:y val="0.12778684067427951"/>
          <c:w val="0.18534961154273041"/>
          <c:h val="0.12561174551386631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3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1209766925638191"/>
          <c:y val="4.2414355628058717E-2"/>
          <c:w val="0.83018867924528361"/>
          <c:h val="0.74714518760195769"/>
        </c:manualLayout>
      </c:layout>
      <c:barChart>
        <c:barDir val="col"/>
        <c:grouping val="stacked"/>
        <c:ser>
          <c:idx val="8"/>
          <c:order val="0"/>
          <c:tx>
            <c:strRef>
              <c:f>LocationSummary!$B$139</c:f>
              <c:strCache>
                <c:ptCount val="1"/>
                <c:pt idx="0">
                  <c:v>Heating (elec)</c:v>
                </c:pt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LocationSummary!$C$139:$R$139</c:f>
              <c:numCache>
                <c:formatCode>0.00</c:formatCode>
                <c:ptCount val="16"/>
                <c:pt idx="0">
                  <c:v>8.7184338205484775E-3</c:v>
                </c:pt>
                <c:pt idx="1">
                  <c:v>0.58849428288702221</c:v>
                </c:pt>
                <c:pt idx="2">
                  <c:v>0.29642674989864826</c:v>
                </c:pt>
                <c:pt idx="3">
                  <c:v>0.61900880125894187</c:v>
                </c:pt>
                <c:pt idx="4">
                  <c:v>0.12205807348767868</c:v>
                </c:pt>
                <c:pt idx="5">
                  <c:v>0.31822283445001942</c:v>
                </c:pt>
                <c:pt idx="6">
                  <c:v>0.64516410272058733</c:v>
                </c:pt>
                <c:pt idx="7">
                  <c:v>1.1769885657740444</c:v>
                </c:pt>
                <c:pt idx="8">
                  <c:v>0.71491157328497512</c:v>
                </c:pt>
                <c:pt idx="9">
                  <c:v>1.1987846503254156</c:v>
                </c:pt>
                <c:pt idx="10">
                  <c:v>1.8526671868665514</c:v>
                </c:pt>
                <c:pt idx="11">
                  <c:v>1.333920374543917</c:v>
                </c:pt>
                <c:pt idx="12">
                  <c:v>2.5109089403179614</c:v>
                </c:pt>
                <c:pt idx="13">
                  <c:v>2.2188414073295877</c:v>
                </c:pt>
                <c:pt idx="14">
                  <c:v>3.1778691275899202</c:v>
                </c:pt>
                <c:pt idx="15">
                  <c:v>5.7933992737544635</c:v>
                </c:pt>
              </c:numCache>
            </c:numRef>
          </c:val>
        </c:ser>
        <c:ser>
          <c:idx val="3"/>
          <c:order val="1"/>
          <c:tx>
            <c:strRef>
              <c:f>LocationSummary!$B$140</c:f>
              <c:strCache>
                <c:ptCount val="1"/>
                <c:pt idx="0">
                  <c:v>Cooling (elec)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LocationSummary!$C$140:$R$140</c:f>
              <c:numCache>
                <c:formatCode>0.00</c:formatCode>
                <c:ptCount val="16"/>
                <c:pt idx="0">
                  <c:v>171.87084512138242</c:v>
                </c:pt>
                <c:pt idx="1">
                  <c:v>118.07374923168803</c:v>
                </c:pt>
                <c:pt idx="2">
                  <c:v>111.3256814545835</c:v>
                </c:pt>
                <c:pt idx="3">
                  <c:v>60.723891560120144</c:v>
                </c:pt>
                <c:pt idx="4">
                  <c:v>23.927741620495297</c:v>
                </c:pt>
                <c:pt idx="5">
                  <c:v>56.83982929306579</c:v>
                </c:pt>
                <c:pt idx="6">
                  <c:v>5.9895640347168042</c:v>
                </c:pt>
                <c:pt idx="7">
                  <c:v>46.251291418009671</c:v>
                </c:pt>
                <c:pt idx="8">
                  <c:v>31.599963382577958</c:v>
                </c:pt>
                <c:pt idx="9">
                  <c:v>7.6155519422490947</c:v>
                </c:pt>
                <c:pt idx="10">
                  <c:v>31.887671698656057</c:v>
                </c:pt>
                <c:pt idx="11">
                  <c:v>18.12998312983056</c:v>
                </c:pt>
                <c:pt idx="12">
                  <c:v>27.406396714894139</c:v>
                </c:pt>
                <c:pt idx="13">
                  <c:v>11.211905893225342</c:v>
                </c:pt>
                <c:pt idx="14">
                  <c:v>8.404570203008733</c:v>
                </c:pt>
                <c:pt idx="15">
                  <c:v>2.680918399818657</c:v>
                </c:pt>
              </c:numCache>
            </c:numRef>
          </c:val>
        </c:ser>
        <c:ser>
          <c:idx val="1"/>
          <c:order val="2"/>
          <c:tx>
            <c:strRef>
              <c:f>LocationSummary!$B$141</c:f>
              <c:strCache>
                <c:ptCount val="1"/>
                <c:pt idx="0">
                  <c:v>Interior Lighting (elec)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LocationSummary!$C$141:$R$141</c:f>
              <c:numCache>
                <c:formatCode>0.00</c:formatCode>
                <c:ptCount val="16"/>
                <c:pt idx="0">
                  <c:v>218.08290358719961</c:v>
                </c:pt>
                <c:pt idx="1">
                  <c:v>218.08290358719961</c:v>
                </c:pt>
                <c:pt idx="2">
                  <c:v>218.08290358719961</c:v>
                </c:pt>
                <c:pt idx="3">
                  <c:v>218.08290358719961</c:v>
                </c:pt>
                <c:pt idx="4">
                  <c:v>218.08290358719961</c:v>
                </c:pt>
                <c:pt idx="5">
                  <c:v>218.08290358719961</c:v>
                </c:pt>
                <c:pt idx="6">
                  <c:v>218.08290358719961</c:v>
                </c:pt>
                <c:pt idx="7">
                  <c:v>218.08290358719961</c:v>
                </c:pt>
                <c:pt idx="8">
                  <c:v>218.08290358719961</c:v>
                </c:pt>
                <c:pt idx="9">
                  <c:v>218.08290358719961</c:v>
                </c:pt>
                <c:pt idx="10">
                  <c:v>218.08290358719961</c:v>
                </c:pt>
                <c:pt idx="11">
                  <c:v>218.08290358719961</c:v>
                </c:pt>
                <c:pt idx="12">
                  <c:v>218.08290358719961</c:v>
                </c:pt>
                <c:pt idx="13">
                  <c:v>218.08290358719961</c:v>
                </c:pt>
                <c:pt idx="14">
                  <c:v>218.08290358719961</c:v>
                </c:pt>
                <c:pt idx="15">
                  <c:v>218.08290358719961</c:v>
                </c:pt>
              </c:numCache>
            </c:numRef>
          </c:val>
        </c:ser>
        <c:ser>
          <c:idx val="7"/>
          <c:order val="3"/>
          <c:tx>
            <c:strRef>
              <c:f>LocationSummary!$B$142</c:f>
              <c:strCache>
                <c:ptCount val="1"/>
                <c:pt idx="0">
                  <c:v>Exterior Lighting (elec)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LocationSummary!$C$142:$R$142</c:f>
              <c:numCache>
                <c:formatCode>0.00</c:formatCode>
                <c:ptCount val="16"/>
                <c:pt idx="0">
                  <c:v>21.726337080806807</c:v>
                </c:pt>
                <c:pt idx="1">
                  <c:v>21.717618646986256</c:v>
                </c:pt>
                <c:pt idx="2">
                  <c:v>21.713259430075983</c:v>
                </c:pt>
                <c:pt idx="3">
                  <c:v>21.708900213165709</c:v>
                </c:pt>
                <c:pt idx="4">
                  <c:v>21.695822562434888</c:v>
                </c:pt>
                <c:pt idx="5">
                  <c:v>21.687104128614337</c:v>
                </c:pt>
                <c:pt idx="6">
                  <c:v>21.700181779345161</c:v>
                </c:pt>
                <c:pt idx="7">
                  <c:v>21.687104128614337</c:v>
                </c:pt>
                <c:pt idx="8">
                  <c:v>21.695822562434888</c:v>
                </c:pt>
                <c:pt idx="9">
                  <c:v>21.652230393332143</c:v>
                </c:pt>
                <c:pt idx="10">
                  <c:v>21.69146334552461</c:v>
                </c:pt>
                <c:pt idx="11">
                  <c:v>21.678385694793789</c:v>
                </c:pt>
                <c:pt idx="12">
                  <c:v>21.678385694793789</c:v>
                </c:pt>
                <c:pt idx="13">
                  <c:v>21.669667260973242</c:v>
                </c:pt>
                <c:pt idx="14">
                  <c:v>21.660948827152691</c:v>
                </c:pt>
                <c:pt idx="15">
                  <c:v>21.52581310293419</c:v>
                </c:pt>
              </c:numCache>
            </c:numRef>
          </c:val>
        </c:ser>
        <c:ser>
          <c:idx val="6"/>
          <c:order val="4"/>
          <c:tx>
            <c:strRef>
              <c:f>LocationSummary!$B$143</c:f>
              <c:strCache>
                <c:ptCount val="1"/>
                <c:pt idx="0">
                  <c:v>Interior Equipment (elec)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LocationSummary!$C$143:$R$143</c:f>
              <c:numCache>
                <c:formatCode>0.00</c:formatCode>
                <c:ptCount val="16"/>
                <c:pt idx="0">
                  <c:v>86.665591393162146</c:v>
                </c:pt>
                <c:pt idx="1">
                  <c:v>86.665591393162146</c:v>
                </c:pt>
                <c:pt idx="2">
                  <c:v>86.665591393162146</c:v>
                </c:pt>
                <c:pt idx="3">
                  <c:v>86.665591393162146</c:v>
                </c:pt>
                <c:pt idx="4">
                  <c:v>86.665591393162146</c:v>
                </c:pt>
                <c:pt idx="5">
                  <c:v>86.665591393162146</c:v>
                </c:pt>
                <c:pt idx="6">
                  <c:v>86.665591393162146</c:v>
                </c:pt>
                <c:pt idx="7">
                  <c:v>86.665591393162146</c:v>
                </c:pt>
                <c:pt idx="8">
                  <c:v>86.665591393162146</c:v>
                </c:pt>
                <c:pt idx="9">
                  <c:v>86.665591393162146</c:v>
                </c:pt>
                <c:pt idx="10">
                  <c:v>86.665591393162146</c:v>
                </c:pt>
                <c:pt idx="11">
                  <c:v>86.665591393162146</c:v>
                </c:pt>
                <c:pt idx="12">
                  <c:v>86.665591393162146</c:v>
                </c:pt>
                <c:pt idx="13">
                  <c:v>86.665591393162146</c:v>
                </c:pt>
                <c:pt idx="14">
                  <c:v>86.665591393162146</c:v>
                </c:pt>
                <c:pt idx="15">
                  <c:v>86.665591393162146</c:v>
                </c:pt>
              </c:numCache>
            </c:numRef>
          </c:val>
        </c:ser>
        <c:ser>
          <c:idx val="9"/>
          <c:order val="5"/>
          <c:tx>
            <c:strRef>
              <c:f>LocationSummary!$B$145</c:f>
              <c:strCache>
                <c:ptCount val="1"/>
                <c:pt idx="0">
                  <c:v>Fans (elec)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LocationSummary!$C$145:$R$145</c:f>
              <c:numCache>
                <c:formatCode>0.00</c:formatCode>
                <c:ptCount val="16"/>
                <c:pt idx="0">
                  <c:v>43.208558014638257</c:v>
                </c:pt>
                <c:pt idx="1">
                  <c:v>33.060301047519829</c:v>
                </c:pt>
                <c:pt idx="2">
                  <c:v>41.037667993321683</c:v>
                </c:pt>
                <c:pt idx="3">
                  <c:v>19.738534169721753</c:v>
                </c:pt>
                <c:pt idx="4">
                  <c:v>23.125645709004836</c:v>
                </c:pt>
                <c:pt idx="5">
                  <c:v>28.82750142764354</c:v>
                </c:pt>
                <c:pt idx="6">
                  <c:v>5.7846808399339151</c:v>
                </c:pt>
                <c:pt idx="7">
                  <c:v>17.763808909367523</c:v>
                </c:pt>
                <c:pt idx="8">
                  <c:v>21.58684213967803</c:v>
                </c:pt>
                <c:pt idx="9">
                  <c:v>10.25287817296501</c:v>
                </c:pt>
                <c:pt idx="10">
                  <c:v>17.388916255083938</c:v>
                </c:pt>
                <c:pt idx="11">
                  <c:v>16.630412512696221</c:v>
                </c:pt>
                <c:pt idx="12">
                  <c:v>18.805661750923065</c:v>
                </c:pt>
                <c:pt idx="13">
                  <c:v>15.63215184024342</c:v>
                </c:pt>
                <c:pt idx="14">
                  <c:v>15.723695395359179</c:v>
                </c:pt>
                <c:pt idx="15">
                  <c:v>21.9137834079486</c:v>
                </c:pt>
              </c:numCache>
            </c:numRef>
          </c:val>
        </c:ser>
        <c:ser>
          <c:idx val="0"/>
          <c:order val="6"/>
          <c:tx>
            <c:strRef>
              <c:f>LocationSummary!$B$155</c:f>
              <c:strCache>
                <c:ptCount val="1"/>
                <c:pt idx="0">
                  <c:v>Heating (gas)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LocationSummary!$C$155:$R$155</c:f>
              <c:numCache>
                <c:formatCode>0.00</c:formatCode>
                <c:ptCount val="16"/>
                <c:pt idx="0">
                  <c:v>0.47079542630961779</c:v>
                </c:pt>
                <c:pt idx="1">
                  <c:v>43.583450668921841</c:v>
                </c:pt>
                <c:pt idx="2">
                  <c:v>40.418659192062741</c:v>
                </c:pt>
                <c:pt idx="3">
                  <c:v>60.893901019620841</c:v>
                </c:pt>
                <c:pt idx="4">
                  <c:v>17.070693420633919</c:v>
                </c:pt>
                <c:pt idx="5">
                  <c:v>56.669819833565107</c:v>
                </c:pt>
                <c:pt idx="6">
                  <c:v>59.73434932148789</c:v>
                </c:pt>
                <c:pt idx="7">
                  <c:v>115.92465529492283</c:v>
                </c:pt>
                <c:pt idx="8">
                  <c:v>97.245410834397717</c:v>
                </c:pt>
                <c:pt idx="9">
                  <c:v>106.27770827248594</c:v>
                </c:pt>
                <c:pt idx="10">
                  <c:v>163.58397377495109</c:v>
                </c:pt>
                <c:pt idx="11">
                  <c:v>146.58302782488155</c:v>
                </c:pt>
                <c:pt idx="12">
                  <c:v>242.49451828473536</c:v>
                </c:pt>
                <c:pt idx="13">
                  <c:v>228.25295663886942</c:v>
                </c:pt>
                <c:pt idx="14">
                  <c:v>339.04245441348917</c:v>
                </c:pt>
                <c:pt idx="15">
                  <c:v>645.94440254752647</c:v>
                </c:pt>
              </c:numCache>
            </c:numRef>
          </c:val>
        </c:ser>
        <c:overlap val="100"/>
        <c:axId val="107976960"/>
        <c:axId val="108089728"/>
      </c:barChart>
      <c:catAx>
        <c:axId val="107976960"/>
        <c:scaling>
          <c:orientation val="minMax"/>
        </c:scaling>
        <c:axPos val="b"/>
        <c:numFmt formatCode="#,##0.00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8089728"/>
        <c:crosses val="autoZero"/>
        <c:auto val="1"/>
        <c:lblAlgn val="ctr"/>
        <c:lblOffset val="50"/>
        <c:tickLblSkip val="1"/>
        <c:tickMarkSkip val="1"/>
      </c:catAx>
      <c:valAx>
        <c:axId val="10808972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60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Annual Site Energy Use Intensity (MJ/m</a:t>
                </a:r>
                <a:r>
                  <a:rPr lang="en-US" sz="1600" b="1" i="0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2</a:t>
                </a:r>
                <a:r>
                  <a:rPr lang="en-US" sz="160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)</a:t>
                </a:r>
              </a:p>
            </c:rich>
          </c:tx>
          <c:layout>
            <c:manualLayout>
              <c:xMode val="edge"/>
              <c:yMode val="edge"/>
              <c:x val="0"/>
              <c:y val="7.8303425774877644E-2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7976960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171661117277099"/>
          <c:y val="5.4377379010331829E-2"/>
          <c:w val="0.31076581576026685"/>
          <c:h val="0.35889070146818919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3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3281539030706621"/>
          <c:y val="6.0358890701468187E-2"/>
          <c:w val="0.82722900480947092"/>
          <c:h val="0.72920065252854815"/>
        </c:manualLayout>
      </c:layout>
      <c:barChart>
        <c:barDir val="col"/>
        <c:grouping val="stacked"/>
        <c:ser>
          <c:idx val="2"/>
          <c:order val="0"/>
          <c:tx>
            <c:strRef>
              <c:f>LocationSummary!$B$234</c:f>
              <c:strCache>
                <c:ptCount val="1"/>
                <c:pt idx="0">
                  <c:v>Total Building</c:v>
                </c:pt>
              </c:strCache>
            </c:strRef>
          </c:tx>
          <c:spPr>
            <a:solidFill>
              <a:srgbClr val="FFFF99"/>
            </a:solidFill>
            <a:ln w="12700">
              <a:noFill/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LocationSummary!$C$234:$R$234</c:f>
              <c:numCache>
                <c:formatCode>#,##0.00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0"/>
          <c:order val="1"/>
          <c:tx>
            <c:strRef>
              <c:f>LocationSummary!$B$242</c:f>
              <c:strCache>
                <c:ptCount val="1"/>
                <c:pt idx="0">
                  <c:v>Water Environmental Factors (m3)</c:v>
                </c:pt>
              </c:strCache>
            </c:strRef>
          </c:tx>
          <c:val>
            <c:numRef>
              <c:f>LocationSummary!$C$242:$R$242</c:f>
              <c:numCache>
                <c:formatCode>#,##0.00</c:formatCode>
                <c:ptCount val="16"/>
                <c:pt idx="0">
                  <c:v>182.81709330000001</c:v>
                </c:pt>
                <c:pt idx="1">
                  <c:v>495.79825060000002</c:v>
                </c:pt>
                <c:pt idx="2">
                  <c:v>9068.9600000000009</c:v>
                </c:pt>
                <c:pt idx="3">
                  <c:v>1621.42</c:v>
                </c:pt>
                <c:pt idx="4">
                  <c:v>4180.1099999999997</c:v>
                </c:pt>
                <c:pt idx="5">
                  <c:v>7209.83</c:v>
                </c:pt>
                <c:pt idx="6">
                  <c:v>3791.34</c:v>
                </c:pt>
                <c:pt idx="7">
                  <c:v>56.6581586</c:v>
                </c:pt>
                <c:pt idx="8">
                  <c:v>1100.53</c:v>
                </c:pt>
                <c:pt idx="9">
                  <c:v>2249.14</c:v>
                </c:pt>
                <c:pt idx="10">
                  <c:v>373.27250470000001</c:v>
                </c:pt>
                <c:pt idx="11">
                  <c:v>1048.95</c:v>
                </c:pt>
                <c:pt idx="12">
                  <c:v>370.87906839999999</c:v>
                </c:pt>
                <c:pt idx="13">
                  <c:v>14348.9</c:v>
                </c:pt>
                <c:pt idx="14">
                  <c:v>349.6889165</c:v>
                </c:pt>
                <c:pt idx="15">
                  <c:v>232.20144630000001</c:v>
                </c:pt>
              </c:numCache>
            </c:numRef>
          </c:val>
        </c:ser>
        <c:overlap val="100"/>
        <c:axId val="75760384"/>
        <c:axId val="75761920"/>
      </c:barChart>
      <c:catAx>
        <c:axId val="75760384"/>
        <c:scaling>
          <c:orientation val="minMax"/>
        </c:scaling>
        <c:axPos val="b"/>
        <c:numFmt formatCode="#,##0.00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5761920"/>
        <c:crosses val="autoZero"/>
        <c:auto val="1"/>
        <c:lblAlgn val="ctr"/>
        <c:lblOffset val="50"/>
        <c:tickLblSkip val="1"/>
        <c:tickMarkSkip val="1"/>
      </c:catAx>
      <c:valAx>
        <c:axId val="7576192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Total Water Consumption (m</a:t>
                </a:r>
                <a:r>
                  <a:rPr lang="en-US" baseline="30000"/>
                  <a:t>3</a:t>
                </a:r>
                <a:r>
                  <a:rPr lang="en-US"/>
                  <a:t>)</a:t>
                </a:r>
              </a:p>
            </c:rich>
          </c:tx>
          <c:layout>
            <c:manualLayout>
              <c:xMode val="edge"/>
              <c:yMode val="edge"/>
              <c:x val="0"/>
              <c:y val="0.19738988580750433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5760384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66111727709951"/>
          <c:y val="0.10386079390973355"/>
          <c:w val="0.33353608268444801"/>
          <c:h val="9.1045715533519159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3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1209766925638193"/>
          <c:y val="6.4709081022294737E-2"/>
          <c:w val="0.84646688864224928"/>
          <c:h val="0.72485046220772165"/>
        </c:manualLayout>
      </c:layout>
      <c:barChart>
        <c:barDir val="col"/>
        <c:grouping val="stacked"/>
        <c:ser>
          <c:idx val="2"/>
          <c:order val="0"/>
          <c:tx>
            <c:strRef>
              <c:f>LocationSummary!$B$236</c:f>
              <c:strCache>
                <c:ptCount val="1"/>
                <c:pt idx="0">
                  <c:v>Carbon Equivalent (kg)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 w="12700">
              <a:noFill/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LocationSummary!$C$236:$R$236</c:f>
              <c:numCache>
                <c:formatCode>#,##0.00</c:formatCode>
                <c:ptCount val="16"/>
                <c:pt idx="0">
                  <c:v>94661.765599999999</c:v>
                </c:pt>
                <c:pt idx="1">
                  <c:v>103442.098</c:v>
                </c:pt>
                <c:pt idx="2">
                  <c:v>93836.612500000003</c:v>
                </c:pt>
                <c:pt idx="3">
                  <c:v>82514.316200000001</c:v>
                </c:pt>
                <c:pt idx="4">
                  <c:v>28529.295999999998</c:v>
                </c:pt>
                <c:pt idx="5">
                  <c:v>90982.196400000001</c:v>
                </c:pt>
                <c:pt idx="6">
                  <c:v>27706.528300000002</c:v>
                </c:pt>
                <c:pt idx="7">
                  <c:v>72138.926200000002</c:v>
                </c:pt>
                <c:pt idx="8">
                  <c:v>103027.9388</c:v>
                </c:pt>
                <c:pt idx="9">
                  <c:v>20430.062999999998</c:v>
                </c:pt>
                <c:pt idx="10">
                  <c:v>135041.33069999999</c:v>
                </c:pt>
                <c:pt idx="11">
                  <c:v>100428.9892</c:v>
                </c:pt>
                <c:pt idx="12">
                  <c:v>91857.9182</c:v>
                </c:pt>
                <c:pt idx="13">
                  <c:v>92221.914600000004</c:v>
                </c:pt>
                <c:pt idx="14">
                  <c:v>91176.627800000002</c:v>
                </c:pt>
                <c:pt idx="15">
                  <c:v>90672.782500000001</c:v>
                </c:pt>
              </c:numCache>
            </c:numRef>
          </c:val>
        </c:ser>
        <c:overlap val="100"/>
        <c:axId val="112281088"/>
        <c:axId val="112283008"/>
      </c:barChart>
      <c:catAx>
        <c:axId val="112281088"/>
        <c:scaling>
          <c:orientation val="minMax"/>
        </c:scaling>
        <c:axPos val="b"/>
        <c:numFmt formatCode="#,##0.00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2283008"/>
        <c:crosses val="autoZero"/>
        <c:auto val="1"/>
        <c:lblAlgn val="ctr"/>
        <c:lblOffset val="50"/>
        <c:tickLblSkip val="1"/>
        <c:tickMarkSkip val="1"/>
      </c:catAx>
      <c:valAx>
        <c:axId val="11228300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Carbon Equivalent Emisions </a:t>
                </a:r>
              </a:p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(metric ton)</a:t>
                </a:r>
              </a:p>
            </c:rich>
          </c:tx>
          <c:layout>
            <c:manualLayout>
              <c:xMode val="edge"/>
              <c:yMode val="edge"/>
              <c:x val="0"/>
              <c:y val="0.19738988580750433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2281088"/>
        <c:crosses val="autoZero"/>
        <c:crossBetween val="between"/>
        <c:dispUnits>
          <c:builtInUnit val="thousands"/>
        </c:dispUnits>
      </c:valAx>
      <c:spPr>
        <a:noFill/>
        <a:ln w="12700">
          <a:solidFill>
            <a:srgbClr val="000000"/>
          </a:solidFill>
          <a:prstDash val="solid"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Lighting Schedules</a:t>
            </a:r>
          </a:p>
        </c:rich>
      </c:tx>
      <c:layout>
        <c:manualLayout>
          <c:xMode val="edge"/>
          <c:yMode val="edge"/>
          <c:x val="0.39733629300777018"/>
          <c:y val="1.957585644371944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9.2119866814650397E-2"/>
          <c:y val="9.6247960848287226E-2"/>
          <c:w val="0.89456159822419534"/>
          <c:h val="0.78140293637846669"/>
        </c:manualLayout>
      </c:layout>
      <c:barChart>
        <c:barDir val="col"/>
        <c:grouping val="clustered"/>
        <c:ser>
          <c:idx val="0"/>
          <c:order val="0"/>
          <c:tx>
            <c:strRef>
              <c:f>Schedules!$D$2</c:f>
              <c:strCache>
                <c:ptCount val="1"/>
                <c:pt idx="0">
                  <c:v>WD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Schedules!$E$2:$AB$2</c:f>
              <c:numCache>
                <c:formatCode>0.0</c:formatCode>
                <c:ptCount val="24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0.2</c:v>
                </c:pt>
                <c:pt idx="8">
                  <c:v>0.5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0.9</c:v>
                </c:pt>
                <c:pt idx="18">
                  <c:v>0.6</c:v>
                </c:pt>
                <c:pt idx="19">
                  <c:v>0.6</c:v>
                </c:pt>
                <c:pt idx="20">
                  <c:v>0.5</c:v>
                </c:pt>
                <c:pt idx="21">
                  <c:v>0.2</c:v>
                </c:pt>
                <c:pt idx="22">
                  <c:v>0.05</c:v>
                </c:pt>
                <c:pt idx="23">
                  <c:v>0.05</c:v>
                </c:pt>
              </c:numCache>
            </c:numRef>
          </c:val>
        </c:ser>
        <c:ser>
          <c:idx val="1"/>
          <c:order val="1"/>
          <c:tx>
            <c:strRef>
              <c:f>Schedules!$D$3</c:f>
              <c:strCache>
                <c:ptCount val="1"/>
                <c:pt idx="0">
                  <c:v>Sat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Schedules!$E$3:$AB$3</c:f>
              <c:numCache>
                <c:formatCode>0.0</c:formatCode>
                <c:ptCount val="24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0.1</c:v>
                </c:pt>
                <c:pt idx="8">
                  <c:v>0.3</c:v>
                </c:pt>
                <c:pt idx="9">
                  <c:v>0.6</c:v>
                </c:pt>
                <c:pt idx="10">
                  <c:v>0.9</c:v>
                </c:pt>
                <c:pt idx="11">
                  <c:v>0.9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0.9</c:v>
                </c:pt>
                <c:pt idx="18">
                  <c:v>0.5</c:v>
                </c:pt>
                <c:pt idx="19">
                  <c:v>0.3</c:v>
                </c:pt>
                <c:pt idx="20">
                  <c:v>0.3</c:v>
                </c:pt>
                <c:pt idx="21">
                  <c:v>0.1</c:v>
                </c:pt>
                <c:pt idx="22">
                  <c:v>0.05</c:v>
                </c:pt>
                <c:pt idx="23">
                  <c:v>0.05</c:v>
                </c:pt>
              </c:numCache>
            </c:numRef>
          </c:val>
        </c:ser>
        <c:ser>
          <c:idx val="4"/>
          <c:order val="2"/>
          <c:tx>
            <c:strRef>
              <c:f>Schedules!$D$6</c:f>
              <c:strCache>
                <c:ptCount val="1"/>
                <c:pt idx="0">
                  <c:v>Sun, Hol, Other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Schedules!$E$6:$AB$6</c:f>
              <c:numCache>
                <c:formatCode>0.0</c:formatCode>
                <c:ptCount val="24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0.05</c:v>
                </c:pt>
                <c:pt idx="8">
                  <c:v>0.1</c:v>
                </c:pt>
                <c:pt idx="9">
                  <c:v>0.1</c:v>
                </c:pt>
                <c:pt idx="10">
                  <c:v>0.4</c:v>
                </c:pt>
                <c:pt idx="11">
                  <c:v>0.4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0.4</c:v>
                </c:pt>
                <c:pt idx="18">
                  <c:v>0.2</c:v>
                </c:pt>
                <c:pt idx="19">
                  <c:v>0.05</c:v>
                </c:pt>
                <c:pt idx="20">
                  <c:v>0.05</c:v>
                </c:pt>
                <c:pt idx="21">
                  <c:v>0.05</c:v>
                </c:pt>
                <c:pt idx="22">
                  <c:v>0.05</c:v>
                </c:pt>
                <c:pt idx="23">
                  <c:v>0.05</c:v>
                </c:pt>
              </c:numCache>
            </c:numRef>
          </c:val>
        </c:ser>
        <c:axId val="136581888"/>
        <c:axId val="136583808"/>
      </c:barChart>
      <c:catAx>
        <c:axId val="13658188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1165371809101001"/>
              <c:y val="0.94779771615008357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6583808"/>
        <c:crosses val="autoZero"/>
        <c:auto val="1"/>
        <c:lblAlgn val="ctr"/>
        <c:lblOffset val="100"/>
        <c:tickLblSkip val="1"/>
        <c:tickMarkSkip val="1"/>
      </c:catAx>
      <c:valAx>
        <c:axId val="13658380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</a:t>
                </a:r>
              </a:p>
            </c:rich>
          </c:tx>
          <c:layout>
            <c:manualLayout>
              <c:xMode val="edge"/>
              <c:yMode val="edge"/>
              <c:x val="6.6592674805771562E-3"/>
              <c:y val="0.41924959216965796"/>
            </c:manualLayout>
          </c:layout>
          <c:spPr>
            <a:noFill/>
            <a:ln w="25400">
              <a:noFill/>
            </a:ln>
          </c:spPr>
        </c:title>
        <c:numFmt formatCode="0.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6581888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208657047724768"/>
          <c:y val="0.15497553017944563"/>
          <c:w val="0.17425083240843531"/>
          <c:h val="0.13376835236541623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Euipment Schedules</a:t>
            </a:r>
          </a:p>
        </c:rich>
      </c:tx>
      <c:layout>
        <c:manualLayout>
          <c:xMode val="edge"/>
          <c:yMode val="edge"/>
          <c:x val="0.39067702552719202"/>
          <c:y val="1.957585644371944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7680355160932491E-2"/>
          <c:y val="9.6247960848287226E-2"/>
          <c:w val="0.89900110987791226"/>
          <c:h val="0.77650897226753768"/>
        </c:manualLayout>
      </c:layout>
      <c:barChart>
        <c:barDir val="col"/>
        <c:grouping val="clustered"/>
        <c:ser>
          <c:idx val="0"/>
          <c:order val="0"/>
          <c:tx>
            <c:strRef>
              <c:f>Schedules!$D$12</c:f>
              <c:strCache>
                <c:ptCount val="1"/>
                <c:pt idx="0">
                  <c:v>WD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Schedules!$E$12:$AB$12</c:f>
              <c:numCache>
                <c:formatCode>0.0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0.4</c:v>
                </c:pt>
                <c:pt idx="8">
                  <c:v>0.7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0.9</c:v>
                </c:pt>
                <c:pt idx="18">
                  <c:v>0.8</c:v>
                </c:pt>
                <c:pt idx="19">
                  <c:v>0.8</c:v>
                </c:pt>
                <c:pt idx="20">
                  <c:v>0.7</c:v>
                </c:pt>
                <c:pt idx="21">
                  <c:v>0.4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</c:ser>
        <c:ser>
          <c:idx val="1"/>
          <c:order val="1"/>
          <c:tx>
            <c:strRef>
              <c:f>Schedules!$D$13</c:f>
              <c:strCache>
                <c:ptCount val="1"/>
                <c:pt idx="0">
                  <c:v>Sat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Schedules!$E$13:$AB$13</c:f>
              <c:numCache>
                <c:formatCode>0.0</c:formatCode>
                <c:ptCount val="24"/>
                <c:pt idx="0">
                  <c:v>0.15</c:v>
                </c:pt>
                <c:pt idx="1">
                  <c:v>0.15</c:v>
                </c:pt>
                <c:pt idx="2">
                  <c:v>0.15</c:v>
                </c:pt>
                <c:pt idx="3">
                  <c:v>0.15</c:v>
                </c:pt>
                <c:pt idx="4">
                  <c:v>0.15</c:v>
                </c:pt>
                <c:pt idx="5">
                  <c:v>0.15</c:v>
                </c:pt>
                <c:pt idx="6">
                  <c:v>0.15</c:v>
                </c:pt>
                <c:pt idx="7">
                  <c:v>0.3</c:v>
                </c:pt>
                <c:pt idx="8">
                  <c:v>0.5</c:v>
                </c:pt>
                <c:pt idx="9">
                  <c:v>0.8</c:v>
                </c:pt>
                <c:pt idx="10">
                  <c:v>0.9</c:v>
                </c:pt>
                <c:pt idx="11">
                  <c:v>0.9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0.9</c:v>
                </c:pt>
                <c:pt idx="18">
                  <c:v>0.7</c:v>
                </c:pt>
                <c:pt idx="19">
                  <c:v>0.5</c:v>
                </c:pt>
                <c:pt idx="20">
                  <c:v>0.5</c:v>
                </c:pt>
                <c:pt idx="21">
                  <c:v>0.3</c:v>
                </c:pt>
                <c:pt idx="22">
                  <c:v>0.15</c:v>
                </c:pt>
                <c:pt idx="23">
                  <c:v>0.15</c:v>
                </c:pt>
              </c:numCache>
            </c:numRef>
          </c:val>
        </c:ser>
        <c:ser>
          <c:idx val="4"/>
          <c:order val="2"/>
          <c:tx>
            <c:strRef>
              <c:f>Schedules!$D$16</c:f>
              <c:strCache>
                <c:ptCount val="1"/>
                <c:pt idx="0">
                  <c:v>Sun, Hol, Other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Schedules!$E$16:$AB$16</c:f>
              <c:numCache>
                <c:formatCode>0.0</c:formatCode>
                <c:ptCount val="24"/>
                <c:pt idx="0">
                  <c:v>0.15</c:v>
                </c:pt>
                <c:pt idx="1">
                  <c:v>0.15</c:v>
                </c:pt>
                <c:pt idx="2">
                  <c:v>0.15</c:v>
                </c:pt>
                <c:pt idx="3">
                  <c:v>0.15</c:v>
                </c:pt>
                <c:pt idx="4">
                  <c:v>0.15</c:v>
                </c:pt>
                <c:pt idx="5">
                  <c:v>0.15</c:v>
                </c:pt>
                <c:pt idx="6">
                  <c:v>0.15</c:v>
                </c:pt>
                <c:pt idx="7">
                  <c:v>0.15</c:v>
                </c:pt>
                <c:pt idx="8">
                  <c:v>0.3</c:v>
                </c:pt>
                <c:pt idx="9">
                  <c:v>0.3</c:v>
                </c:pt>
                <c:pt idx="10">
                  <c:v>0.6</c:v>
                </c:pt>
                <c:pt idx="11">
                  <c:v>0.6</c:v>
                </c:pt>
                <c:pt idx="12">
                  <c:v>0.8</c:v>
                </c:pt>
                <c:pt idx="13">
                  <c:v>0.8</c:v>
                </c:pt>
                <c:pt idx="14">
                  <c:v>0.8</c:v>
                </c:pt>
                <c:pt idx="15">
                  <c:v>0.8</c:v>
                </c:pt>
                <c:pt idx="16">
                  <c:v>0.8</c:v>
                </c:pt>
                <c:pt idx="17">
                  <c:v>0.6</c:v>
                </c:pt>
                <c:pt idx="18">
                  <c:v>0.4</c:v>
                </c:pt>
                <c:pt idx="19">
                  <c:v>0.15</c:v>
                </c:pt>
                <c:pt idx="20">
                  <c:v>0.15</c:v>
                </c:pt>
                <c:pt idx="21">
                  <c:v>0.15</c:v>
                </c:pt>
                <c:pt idx="22">
                  <c:v>0.15</c:v>
                </c:pt>
                <c:pt idx="23">
                  <c:v>0.15</c:v>
                </c:pt>
              </c:numCache>
            </c:numRef>
          </c:val>
        </c:ser>
        <c:axId val="139180672"/>
        <c:axId val="139216384"/>
      </c:barChart>
      <c:catAx>
        <c:axId val="13918067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94339622641505"/>
              <c:y val="0.944535073409461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216384"/>
        <c:crosses val="autoZero"/>
        <c:auto val="1"/>
        <c:lblAlgn val="ctr"/>
        <c:lblOffset val="100"/>
        <c:tickLblSkip val="1"/>
        <c:tickMarkSkip val="1"/>
      </c:catAx>
      <c:valAx>
        <c:axId val="139216384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</a:t>
                </a:r>
              </a:p>
            </c:rich>
          </c:tx>
          <c:layout>
            <c:manualLayout>
              <c:xMode val="edge"/>
              <c:yMode val="edge"/>
              <c:x val="2.2197558268590447E-3"/>
              <c:y val="0.41761827079934827"/>
            </c:manualLayout>
          </c:layout>
          <c:spPr>
            <a:noFill/>
            <a:ln w="25400">
              <a:noFill/>
            </a:ln>
          </c:spPr>
        </c:title>
        <c:numFmt formatCode="0.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180672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4317425083240867"/>
          <c:y val="0.16476345840130543"/>
          <c:w val="0.17425083240843597"/>
          <c:h val="0.13376835236541576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Occupancy Schedules</a:t>
            </a:r>
          </a:p>
        </c:rich>
      </c:tx>
      <c:layout>
        <c:manualLayout>
          <c:xMode val="edge"/>
          <c:yMode val="edge"/>
          <c:x val="0.38068812430632631"/>
          <c:y val="1.957585644371944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7680355160932491E-2"/>
          <c:y val="9.6247960848287226E-2"/>
          <c:w val="0.89900110987791226"/>
          <c:h val="0.77650897226753768"/>
        </c:manualLayout>
      </c:layout>
      <c:barChart>
        <c:barDir val="col"/>
        <c:grouping val="clustered"/>
        <c:ser>
          <c:idx val="0"/>
          <c:order val="0"/>
          <c:tx>
            <c:strRef>
              <c:f>Schedules!$D$7</c:f>
              <c:strCache>
                <c:ptCount val="1"/>
                <c:pt idx="0">
                  <c:v>WD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Schedules!$E$7:$AB$7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</c:v>
                </c:pt>
                <c:pt idx="8">
                  <c:v>0.2</c:v>
                </c:pt>
                <c:pt idx="9">
                  <c:v>0.5</c:v>
                </c:pt>
                <c:pt idx="10">
                  <c:v>0.5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0.8</c:v>
                </c:pt>
                <c:pt idx="16">
                  <c:v>0.7</c:v>
                </c:pt>
                <c:pt idx="17">
                  <c:v>0.5</c:v>
                </c:pt>
                <c:pt idx="18">
                  <c:v>0.5</c:v>
                </c:pt>
                <c:pt idx="19">
                  <c:v>0.3</c:v>
                </c:pt>
                <c:pt idx="20">
                  <c:v>0.3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ser>
          <c:idx val="2"/>
          <c:order val="1"/>
          <c:tx>
            <c:strRef>
              <c:f>Schedules!$D$9</c:f>
              <c:strCache>
                <c:ptCount val="1"/>
                <c:pt idx="0">
                  <c:v>Sat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Schedules!$E$9:$AB$9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</c:v>
                </c:pt>
                <c:pt idx="8">
                  <c:v>0.2</c:v>
                </c:pt>
                <c:pt idx="9">
                  <c:v>0.5</c:v>
                </c:pt>
                <c:pt idx="10">
                  <c:v>0.6</c:v>
                </c:pt>
                <c:pt idx="11">
                  <c:v>0.8</c:v>
                </c:pt>
                <c:pt idx="12">
                  <c:v>0.8</c:v>
                </c:pt>
                <c:pt idx="13">
                  <c:v>0.8</c:v>
                </c:pt>
                <c:pt idx="14">
                  <c:v>0.8</c:v>
                </c:pt>
                <c:pt idx="15">
                  <c:v>0.8</c:v>
                </c:pt>
                <c:pt idx="16">
                  <c:v>0.8</c:v>
                </c:pt>
                <c:pt idx="17">
                  <c:v>0.6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0.1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ser>
          <c:idx val="4"/>
          <c:order val="2"/>
          <c:tx>
            <c:strRef>
              <c:f>Schedules!$D$11</c:f>
              <c:strCache>
                <c:ptCount val="1"/>
                <c:pt idx="0">
                  <c:v>Sun, Hol, Other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Schedules!$E$11:$AB$11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0.1</c:v>
                </c:pt>
                <c:pt idx="10">
                  <c:v>0.2</c:v>
                </c:pt>
                <c:pt idx="11">
                  <c:v>0.2</c:v>
                </c:pt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0.4</c:v>
                </c:pt>
                <c:pt idx="17">
                  <c:v>0.2</c:v>
                </c:pt>
                <c:pt idx="18">
                  <c:v>0.1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axId val="139356032"/>
        <c:axId val="139366400"/>
      </c:barChart>
      <c:catAx>
        <c:axId val="13935603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94339622641505"/>
              <c:y val="0.944535073409461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366400"/>
        <c:crosses val="autoZero"/>
        <c:auto val="1"/>
        <c:lblAlgn val="ctr"/>
        <c:lblOffset val="100"/>
        <c:tickLblSkip val="1"/>
        <c:tickMarkSkip val="1"/>
      </c:catAx>
      <c:valAx>
        <c:axId val="13936640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</a:t>
                </a:r>
              </a:p>
            </c:rich>
          </c:tx>
          <c:layout>
            <c:manualLayout>
              <c:xMode val="edge"/>
              <c:yMode val="edge"/>
              <c:x val="2.2197558268590447E-3"/>
              <c:y val="0.41761827079934827"/>
            </c:manualLayout>
          </c:layout>
          <c:spPr>
            <a:noFill/>
            <a:ln w="25400">
              <a:noFill/>
            </a:ln>
          </c:spPr>
        </c:title>
        <c:numFmt formatCode="0.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356032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092119866814651"/>
          <c:y val="0.16802610114192526"/>
          <c:w val="0.17425083240843511"/>
          <c:h val="0.13376835236541587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Heating Set Point Schedules</a:t>
            </a:r>
          </a:p>
        </c:rich>
      </c:tx>
      <c:layout>
        <c:manualLayout>
          <c:xMode val="edge"/>
          <c:yMode val="edge"/>
          <c:x val="0.35183129855715872"/>
          <c:y val="1.957585644371944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0210876803551609"/>
          <c:y val="9.461663947797716E-2"/>
          <c:w val="0.88346281908989999"/>
          <c:h val="0.78466557911908663"/>
        </c:manualLayout>
      </c:layout>
      <c:barChart>
        <c:barDir val="col"/>
        <c:grouping val="clustered"/>
        <c:ser>
          <c:idx val="0"/>
          <c:order val="0"/>
          <c:tx>
            <c:strRef>
              <c:f>Schedules!$D$43</c:f>
              <c:strCache>
                <c:ptCount val="1"/>
                <c:pt idx="0">
                  <c:v>WD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Schedules!$E$43:$AB$43</c:f>
              <c:numCache>
                <c:formatCode>0.0</c:formatCode>
                <c:ptCount val="24"/>
                <c:pt idx="0">
                  <c:v>15.6</c:v>
                </c:pt>
                <c:pt idx="1">
                  <c:v>15.6</c:v>
                </c:pt>
                <c:pt idx="2">
                  <c:v>15.6</c:v>
                </c:pt>
                <c:pt idx="3">
                  <c:v>15.6</c:v>
                </c:pt>
                <c:pt idx="4">
                  <c:v>15.6</c:v>
                </c:pt>
                <c:pt idx="5">
                  <c:v>15.6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15.6</c:v>
                </c:pt>
                <c:pt idx="22">
                  <c:v>15.6</c:v>
                </c:pt>
                <c:pt idx="23">
                  <c:v>15.6</c:v>
                </c:pt>
              </c:numCache>
            </c:numRef>
          </c:val>
        </c:ser>
        <c:ser>
          <c:idx val="2"/>
          <c:order val="1"/>
          <c:tx>
            <c:strRef>
              <c:f>Schedules!$D$45</c:f>
              <c:strCache>
                <c:ptCount val="1"/>
                <c:pt idx="0">
                  <c:v>WinterDesign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Schedules!$E$45:$AB$45</c:f>
              <c:numCache>
                <c:formatCode>0.0</c:formatCode>
                <c:ptCount val="24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21</c:v>
                </c:pt>
                <c:pt idx="4">
                  <c:v>21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</c:numCache>
            </c:numRef>
          </c:val>
        </c:ser>
        <c:ser>
          <c:idx val="3"/>
          <c:order val="2"/>
          <c:tx>
            <c:strRef>
              <c:f>Schedules!$D$46</c:f>
              <c:strCache>
                <c:ptCount val="1"/>
                <c:pt idx="0">
                  <c:v>Sat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Schedules!$E$46:$AB$46</c:f>
              <c:numCache>
                <c:formatCode>0.0</c:formatCode>
                <c:ptCount val="24"/>
                <c:pt idx="0">
                  <c:v>15.6</c:v>
                </c:pt>
                <c:pt idx="1">
                  <c:v>15.6</c:v>
                </c:pt>
                <c:pt idx="2">
                  <c:v>15.6</c:v>
                </c:pt>
                <c:pt idx="3">
                  <c:v>15.6</c:v>
                </c:pt>
                <c:pt idx="4">
                  <c:v>15.6</c:v>
                </c:pt>
                <c:pt idx="5">
                  <c:v>15.6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15.6</c:v>
                </c:pt>
                <c:pt idx="23">
                  <c:v>15.6</c:v>
                </c:pt>
              </c:numCache>
            </c:numRef>
          </c:val>
        </c:ser>
        <c:axId val="139776000"/>
        <c:axId val="139778304"/>
      </c:barChart>
      <c:catAx>
        <c:axId val="13977600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3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1720310765815769"/>
              <c:y val="0.9494290375203932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778304"/>
        <c:crosses val="autoZero"/>
        <c:auto val="1"/>
        <c:lblAlgn val="ctr"/>
        <c:lblOffset val="100"/>
        <c:tickLblSkip val="1"/>
        <c:tickMarkSkip val="1"/>
      </c:catAx>
      <c:valAx>
        <c:axId val="139778304"/>
        <c:scaling>
          <c:orientation val="minMax"/>
          <c:min val="1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375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Temperature (</a:t>
                </a:r>
                <a:r>
                  <a:rPr lang="en-US" sz="1375" b="1" i="0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o</a:t>
                </a:r>
                <a:r>
                  <a:rPr lang="en-US" sz="1375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C)</a:t>
                </a:r>
              </a:p>
            </c:rich>
          </c:tx>
          <c:layout>
            <c:manualLayout>
              <c:xMode val="edge"/>
              <c:yMode val="edge"/>
              <c:x val="4.4395116537180911E-3"/>
              <c:y val="0.3588907014681893"/>
            </c:manualLayout>
          </c:layout>
          <c:spPr>
            <a:noFill/>
            <a:ln w="25400">
              <a:noFill/>
            </a:ln>
          </c:spPr>
        </c:title>
        <c:numFmt formatCode="0.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776000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006289308176101"/>
          <c:y val="6.5252854812398071E-3"/>
          <c:w val="0.2075471698113209"/>
          <c:h val="0.13376835236541601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chart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5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chart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/Relationships>
</file>

<file path=xl/chart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2.bin"/></Relationships>
</file>

<file path=xl/chart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3.bin"/></Relationships>
</file>

<file path=xl/chart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4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2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0.xml><?xml version="1.0" encoding="utf-8"?>
<chartsheet xmlns="http://schemas.openxmlformats.org/spreadsheetml/2006/main" xmlns:r="http://schemas.openxmlformats.org/officeDocument/2006/relationships">
  <sheetPr codeName="Chart11"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 codeName="Chart13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 codeName="Chart14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>
  <sheetPr codeName="Chart7"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7.xml><?xml version="1.0" encoding="utf-8"?>
<chartsheet xmlns="http://schemas.openxmlformats.org/spreadsheetml/2006/main" xmlns:r="http://schemas.openxmlformats.org/officeDocument/2006/relationships">
  <sheetPr codeName="Chart8"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8.xml><?xml version="1.0" encoding="utf-8"?>
<chartsheet xmlns="http://schemas.openxmlformats.org/spreadsheetml/2006/main" xmlns:r="http://schemas.openxmlformats.org/officeDocument/2006/relationships">
  <sheetPr codeName="Chart9"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9.xml><?xml version="1.0" encoding="utf-8"?>
<chartsheet xmlns="http://schemas.openxmlformats.org/spreadsheetml/2006/main" xmlns:r="http://schemas.openxmlformats.org/officeDocument/2006/relationships">
  <sheetPr codeName="Chart10"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3</xdr:row>
      <xdr:rowOff>66675</xdr:rowOff>
    </xdr:from>
    <xdr:to>
      <xdr:col>11</xdr:col>
      <xdr:colOff>314325</xdr:colOff>
      <xdr:row>25</xdr:row>
      <xdr:rowOff>85725</xdr:rowOff>
    </xdr:to>
    <xdr:pic>
      <xdr:nvPicPr>
        <xdr:cNvPr id="1184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7353" t="16699" r="49542" b="27730"/>
        <a:stretch>
          <a:fillRect/>
        </a:stretch>
      </xdr:blipFill>
      <xdr:spPr bwMode="auto">
        <a:xfrm>
          <a:off x="95250" y="533400"/>
          <a:ext cx="6086475" cy="295275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314325</xdr:colOff>
      <xdr:row>29</xdr:row>
      <xdr:rowOff>123825</xdr:rowOff>
    </xdr:from>
    <xdr:to>
      <xdr:col>11</xdr:col>
      <xdr:colOff>19050</xdr:colOff>
      <xdr:row>61</xdr:row>
      <xdr:rowOff>9525</xdr:rowOff>
    </xdr:to>
    <xdr:grpSp>
      <xdr:nvGrpSpPr>
        <xdr:cNvPr id="1185" name="Group 23"/>
        <xdr:cNvGrpSpPr>
          <a:grpSpLocks/>
        </xdr:cNvGrpSpPr>
      </xdr:nvGrpSpPr>
      <xdr:grpSpPr bwMode="auto">
        <a:xfrm>
          <a:off x="314325" y="4057650"/>
          <a:ext cx="5572125" cy="4152900"/>
          <a:chOff x="9" y="370"/>
          <a:chExt cx="638" cy="498"/>
        </a:xfrm>
      </xdr:grpSpPr>
      <xdr:pic>
        <xdr:nvPicPr>
          <xdr:cNvPr id="1186" name="Picture 17"/>
          <xdr:cNvPicPr>
            <a:picLocks noChangeAspect="1" noChangeArrowheads="1"/>
          </xdr:cNvPicPr>
        </xdr:nvPicPr>
        <xdr:blipFill>
          <a:blip xmlns:r="http://schemas.openxmlformats.org/officeDocument/2006/relationships" r:embed="rId2"/>
          <a:srcRect l="10551" t="10016" r="54541" b="17593"/>
          <a:stretch>
            <a:fillRect/>
          </a:stretch>
        </xdr:blipFill>
        <xdr:spPr bwMode="auto">
          <a:xfrm>
            <a:off x="9" y="370"/>
            <a:ext cx="638" cy="498"/>
          </a:xfrm>
          <a:prstGeom prst="rect">
            <a:avLst/>
          </a:prstGeom>
          <a:noFill/>
          <a:ln w="1">
            <a:noFill/>
            <a:miter lim="800000"/>
            <a:headEnd/>
            <a:tailEnd/>
          </a:ln>
        </xdr:spPr>
      </xdr:pic>
      <xdr:sp macro="" textlink="">
        <xdr:nvSpPr>
          <xdr:cNvPr id="1042" name="Text Box 18"/>
          <xdr:cNvSpPr txBox="1">
            <a:spLocks noChangeArrowheads="1"/>
          </xdr:cNvSpPr>
        </xdr:nvSpPr>
        <xdr:spPr bwMode="auto">
          <a:xfrm>
            <a:off x="274" y="423"/>
            <a:ext cx="115" cy="27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none" lIns="27432" tIns="27432" rIns="0" bIns="0" anchor="t" upright="1">
            <a:spAutoFit/>
          </a:bodyPr>
          <a:lstStyle/>
          <a:p>
            <a:pPr algn="l" rtl="0">
              <a:defRPr sz="1000"/>
            </a:pPr>
            <a:r>
              <a:rPr lang="en-US" sz="1200" b="1" i="0" strike="noStrike">
                <a:solidFill>
                  <a:srgbClr val="000000"/>
                </a:solidFill>
                <a:latin typeface="MS Sans Serif"/>
              </a:rPr>
              <a:t>Back_Space</a:t>
            </a:r>
          </a:p>
        </xdr:txBody>
      </xdr:sp>
      <xdr:sp macro="" textlink="">
        <xdr:nvSpPr>
          <xdr:cNvPr id="1043" name="Text Box 19"/>
          <xdr:cNvSpPr txBox="1">
            <a:spLocks noChangeArrowheads="1"/>
          </xdr:cNvSpPr>
        </xdr:nvSpPr>
        <xdr:spPr bwMode="auto">
          <a:xfrm>
            <a:off x="277" y="581"/>
            <a:ext cx="108" cy="27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none" lIns="27432" tIns="27432" rIns="0" bIns="0" anchor="t" upright="1">
            <a:spAutoFit/>
          </a:bodyPr>
          <a:lstStyle/>
          <a:p>
            <a:pPr algn="l" rtl="0">
              <a:defRPr sz="1000"/>
            </a:pPr>
            <a:r>
              <a:rPr lang="en-US" sz="1200" b="1" i="0" strike="noStrike">
                <a:solidFill>
                  <a:srgbClr val="000000"/>
                </a:solidFill>
                <a:latin typeface="MS Sans Serif"/>
              </a:rPr>
              <a:t>Core_Retail</a:t>
            </a:r>
          </a:p>
        </xdr:txBody>
      </xdr:sp>
      <xdr:sp macro="" textlink="">
        <xdr:nvSpPr>
          <xdr:cNvPr id="1044" name="Text Box 20"/>
          <xdr:cNvSpPr txBox="1">
            <a:spLocks noChangeArrowheads="1"/>
          </xdr:cNvSpPr>
        </xdr:nvSpPr>
        <xdr:spPr bwMode="auto">
          <a:xfrm>
            <a:off x="278" y="839"/>
            <a:ext cx="108" cy="27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none" lIns="27432" tIns="27432" rIns="0" bIns="0" anchor="t" upright="1">
            <a:spAutoFit/>
          </a:bodyPr>
          <a:lstStyle/>
          <a:p>
            <a:pPr algn="l" rtl="0">
              <a:defRPr sz="1000"/>
            </a:pPr>
            <a:r>
              <a:rPr lang="en-US" sz="1200" b="1" i="0" strike="noStrike">
                <a:solidFill>
                  <a:srgbClr val="000000"/>
                </a:solidFill>
                <a:latin typeface="MS Sans Serif"/>
              </a:rPr>
              <a:t>Front_Entry</a:t>
            </a:r>
          </a:p>
        </xdr:txBody>
      </xdr:sp>
      <xdr:sp macro="" textlink="">
        <xdr:nvSpPr>
          <xdr:cNvPr id="1045" name="Text Box 21"/>
          <xdr:cNvSpPr txBox="1">
            <a:spLocks noChangeArrowheads="1"/>
          </xdr:cNvSpPr>
        </xdr:nvSpPr>
        <xdr:spPr bwMode="auto">
          <a:xfrm>
            <a:off x="124" y="789"/>
            <a:ext cx="128" cy="27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none" lIns="27432" tIns="27432" rIns="0" bIns="0" anchor="t" upright="1">
            <a:spAutoFit/>
          </a:bodyPr>
          <a:lstStyle/>
          <a:p>
            <a:pPr algn="l" rtl="0">
              <a:defRPr sz="1000"/>
            </a:pPr>
            <a:r>
              <a:rPr lang="en-US" sz="1200" b="1" i="0" strike="noStrike">
                <a:solidFill>
                  <a:srgbClr val="000000"/>
                </a:solidFill>
                <a:latin typeface="MS Sans Serif"/>
              </a:rPr>
              <a:t>Point_of_Sale</a:t>
            </a:r>
          </a:p>
        </xdr:txBody>
      </xdr:sp>
      <xdr:sp macro="" textlink="">
        <xdr:nvSpPr>
          <xdr:cNvPr id="1046" name="Text Box 22"/>
          <xdr:cNvSpPr txBox="1">
            <a:spLocks noChangeArrowheads="1"/>
          </xdr:cNvSpPr>
        </xdr:nvSpPr>
        <xdr:spPr bwMode="auto">
          <a:xfrm>
            <a:off x="405" y="789"/>
            <a:ext cx="113" cy="27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none" lIns="27432" tIns="27432" rIns="0" bIns="0" anchor="t" upright="1">
            <a:spAutoFit/>
          </a:bodyPr>
          <a:lstStyle/>
          <a:p>
            <a:pPr algn="l" rtl="0">
              <a:defRPr sz="1000"/>
            </a:pPr>
            <a:r>
              <a:rPr lang="en-US" sz="1200" b="1" i="0" strike="noStrike">
                <a:solidFill>
                  <a:srgbClr val="000000"/>
                </a:solidFill>
                <a:latin typeface="MS Sans Serif"/>
              </a:rPr>
              <a:t>Front_Retail</a:t>
            </a:r>
          </a:p>
        </xdr:txBody>
      </xdr:sp>
    </xdr:grp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retail01miami" preserveFormatting="0" connectionId="1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retail10seattle" preserveFormatting="0" connectionId="16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retail11chicago" preserveFormatting="0" connectionId="3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retail12boulder" preserveFormatting="0" connectionId="4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retail13minneapolis" preserveFormatting="0" connectionId="5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retail14helena" preserveFormatting="0" connectionId="6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retail15duluth" preserveFormatting="0" connectionId="7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retail16fairbanks" preserveFormatting="0" connectionId="8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retail02houston" preserveFormatting="0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retail03phoenix" preserveFormatting="0" connectionId="9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retail04atlanta" preserveFormatting="0" connectionId="10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retail05losangeles" preserveFormatting="0" connectionId="11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retail06lasvegas" preserveFormatting="0" connectionId="12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retail07sanfrancisco" preserveFormatting="0" connectionId="13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retail08baltimore" preserveFormatting="0" connectionId="14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retail09albuquerque" preserveFormatting="0" connectionId="15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R435"/>
  <sheetViews>
    <sheetView tabSelected="1" workbookViewId="0">
      <pane ySplit="2" topLeftCell="A3" activePane="bottomLeft" state="frozen"/>
      <selection pane="bottomLeft" activeCell="A2" sqref="A2"/>
    </sheetView>
  </sheetViews>
  <sheetFormatPr defaultRowHeight="12.75"/>
  <cols>
    <col min="1" max="1" width="2.5" style="11" customWidth="1"/>
    <col min="2" max="2" width="44.83203125" style="16" customWidth="1"/>
    <col min="3" max="3" width="37" style="23" customWidth="1"/>
    <col min="4" max="4" width="49.6640625" style="1" customWidth="1"/>
    <col min="5" max="18" width="21.33203125" style="1" customWidth="1"/>
    <col min="19" max="16384" width="9.33203125" style="1"/>
  </cols>
  <sheetData>
    <row r="1" spans="1:18" ht="18">
      <c r="A1" s="15" t="s">
        <v>649</v>
      </c>
      <c r="C1" s="32"/>
      <c r="D1" s="20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</row>
    <row r="2" spans="1:18" ht="18">
      <c r="A2" s="15"/>
      <c r="C2" s="33" t="s">
        <v>1</v>
      </c>
      <c r="D2" s="21" t="s">
        <v>156</v>
      </c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</row>
    <row r="3" spans="1:18">
      <c r="A3" s="17" t="s">
        <v>7</v>
      </c>
    </row>
    <row r="4" spans="1:18">
      <c r="B4" s="18" t="s">
        <v>8</v>
      </c>
      <c r="C4" s="23" t="s">
        <v>195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</row>
    <row r="5" spans="1:18">
      <c r="B5" s="18" t="s">
        <v>25</v>
      </c>
      <c r="C5" s="23" t="s">
        <v>26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</row>
    <row r="6" spans="1:18">
      <c r="B6" s="18" t="s">
        <v>27</v>
      </c>
      <c r="C6" s="23" t="s">
        <v>195</v>
      </c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</row>
    <row r="7" spans="1:18">
      <c r="A7" s="17" t="s">
        <v>29</v>
      </c>
    </row>
    <row r="8" spans="1:18" ht="14.25">
      <c r="B8" s="18" t="s">
        <v>240</v>
      </c>
      <c r="C8" s="23">
        <v>2294</v>
      </c>
      <c r="D8" s="7" t="s">
        <v>158</v>
      </c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</row>
    <row r="9" spans="1:18">
      <c r="B9" s="18" t="s">
        <v>30</v>
      </c>
      <c r="C9" s="23" t="s">
        <v>0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</row>
    <row r="10" spans="1:18">
      <c r="B10" s="18" t="s">
        <v>31</v>
      </c>
      <c r="C10" s="41">
        <v>1.3</v>
      </c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</row>
    <row r="11" spans="1:18">
      <c r="B11" s="18" t="s">
        <v>32</v>
      </c>
      <c r="C11" s="23">
        <v>1</v>
      </c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</row>
    <row r="12" spans="1:18">
      <c r="B12" s="18" t="s">
        <v>33</v>
      </c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</row>
    <row r="13" spans="1:18">
      <c r="B13" s="62" t="s">
        <v>264</v>
      </c>
      <c r="C13" s="64">
        <v>0.254</v>
      </c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</row>
    <row r="14" spans="1:18">
      <c r="B14" s="63" t="s">
        <v>265</v>
      </c>
      <c r="C14" s="64">
        <v>0</v>
      </c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</row>
    <row r="15" spans="1:18">
      <c r="B15" s="63" t="s">
        <v>266</v>
      </c>
      <c r="C15" s="64">
        <v>0</v>
      </c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</row>
    <row r="16" spans="1:18">
      <c r="B16" s="63" t="s">
        <v>267</v>
      </c>
      <c r="C16" s="64">
        <v>0</v>
      </c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</row>
    <row r="17" spans="1:18">
      <c r="B17" s="63" t="s">
        <v>245</v>
      </c>
      <c r="C17" s="64">
        <v>7.0999999999999994E-2</v>
      </c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</row>
    <row r="18" spans="1:18">
      <c r="B18" s="18" t="s">
        <v>34</v>
      </c>
      <c r="C18" s="23" t="s">
        <v>148</v>
      </c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</row>
    <row r="19" spans="1:18">
      <c r="B19" s="18" t="s">
        <v>35</v>
      </c>
      <c r="C19" s="23" t="s">
        <v>36</v>
      </c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</row>
    <row r="20" spans="1:18">
      <c r="B20" s="18" t="s">
        <v>37</v>
      </c>
      <c r="C20" s="23">
        <v>0</v>
      </c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</row>
    <row r="21" spans="1:18" ht="25.5">
      <c r="B21" s="18" t="s">
        <v>38</v>
      </c>
      <c r="C21" s="23" t="s">
        <v>212</v>
      </c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</row>
    <row r="22" spans="1:18">
      <c r="B22" s="18" t="s">
        <v>241</v>
      </c>
      <c r="C22" s="41">
        <v>6.1</v>
      </c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</row>
    <row r="23" spans="1:18">
      <c r="B23" s="18" t="s">
        <v>151</v>
      </c>
      <c r="C23" s="23" t="s">
        <v>198</v>
      </c>
      <c r="D23" s="7" t="s">
        <v>158</v>
      </c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</row>
    <row r="24" spans="1:18">
      <c r="A24" s="17" t="s">
        <v>39</v>
      </c>
    </row>
    <row r="25" spans="1:18">
      <c r="B25" s="17" t="s">
        <v>40</v>
      </c>
    </row>
    <row r="26" spans="1:18">
      <c r="B26" s="18" t="s">
        <v>41</v>
      </c>
      <c r="C26" s="23" t="s">
        <v>213</v>
      </c>
      <c r="D26" s="7" t="s">
        <v>158</v>
      </c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</row>
    <row r="27" spans="1:18" ht="14.25">
      <c r="B27" s="18" t="s">
        <v>234</v>
      </c>
      <c r="C27" s="39">
        <v>1177</v>
      </c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</row>
    <row r="28" spans="1:18" ht="14.25">
      <c r="B28" s="18" t="s">
        <v>235</v>
      </c>
      <c r="C28" s="39">
        <v>1093.0999999999999</v>
      </c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</row>
    <row r="29" spans="1:18">
      <c r="B29" s="18" t="s">
        <v>42</v>
      </c>
      <c r="C29" s="40">
        <v>0.34</v>
      </c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</row>
    <row r="30" spans="1:18">
      <c r="B30" s="17" t="s">
        <v>43</v>
      </c>
    </row>
    <row r="31" spans="1:18">
      <c r="B31" s="18" t="s">
        <v>41</v>
      </c>
      <c r="C31" s="23" t="s">
        <v>198</v>
      </c>
      <c r="D31" s="7" t="s">
        <v>158</v>
      </c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</row>
    <row r="32" spans="1:18" ht="14.25">
      <c r="B32" s="18" t="s">
        <v>234</v>
      </c>
      <c r="C32" s="23">
        <v>2294</v>
      </c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</row>
    <row r="33" spans="2:18" ht="14.25">
      <c r="B33" s="18" t="s">
        <v>235</v>
      </c>
      <c r="C33" s="23">
        <v>2294</v>
      </c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</row>
    <row r="34" spans="2:18">
      <c r="B34" s="18" t="s">
        <v>44</v>
      </c>
      <c r="C34" s="8">
        <v>0.66</v>
      </c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</row>
    <row r="35" spans="2:18" ht="14.25">
      <c r="B35" s="17" t="s">
        <v>268</v>
      </c>
    </row>
    <row r="36" spans="2:18">
      <c r="B36" s="18" t="s">
        <v>264</v>
      </c>
      <c r="C36" s="65">
        <v>83.9</v>
      </c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</row>
    <row r="37" spans="2:18">
      <c r="B37" s="18" t="s">
        <v>265</v>
      </c>
      <c r="C37" s="65">
        <v>0</v>
      </c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</row>
    <row r="38" spans="2:18">
      <c r="B38" s="18" t="s">
        <v>266</v>
      </c>
      <c r="C38" s="65">
        <v>0</v>
      </c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</row>
    <row r="39" spans="2:18">
      <c r="B39" s="18" t="s">
        <v>267</v>
      </c>
      <c r="C39" s="65">
        <v>0</v>
      </c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</row>
    <row r="40" spans="2:18" ht="14.25">
      <c r="B40" s="18" t="s">
        <v>269</v>
      </c>
      <c r="C40" s="65">
        <v>83.9</v>
      </c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</row>
    <row r="41" spans="2:18" ht="14.25">
      <c r="B41" s="18" t="s">
        <v>237</v>
      </c>
      <c r="C41" s="23">
        <v>0</v>
      </c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</row>
    <row r="42" spans="2:18">
      <c r="B42" s="17" t="s">
        <v>48</v>
      </c>
    </row>
    <row r="43" spans="2:18" ht="14.25">
      <c r="B43" s="18" t="s">
        <v>236</v>
      </c>
      <c r="C43" s="23">
        <v>0</v>
      </c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</row>
    <row r="44" spans="2:18" ht="14.25">
      <c r="B44" s="18" t="s">
        <v>237</v>
      </c>
      <c r="C44" s="23">
        <v>0</v>
      </c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</row>
    <row r="45" spans="2:18">
      <c r="B45" s="17" t="s">
        <v>49</v>
      </c>
    </row>
    <row r="46" spans="2:18">
      <c r="B46" s="18" t="s">
        <v>50</v>
      </c>
      <c r="C46" s="23" t="s">
        <v>51</v>
      </c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</row>
    <row r="47" spans="2:18">
      <c r="B47" s="18" t="s">
        <v>52</v>
      </c>
      <c r="C47" s="34" t="s">
        <v>211</v>
      </c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</row>
    <row r="48" spans="2:18" ht="14.25">
      <c r="B48" s="18" t="s">
        <v>236</v>
      </c>
      <c r="C48" s="23">
        <v>2294</v>
      </c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</row>
    <row r="49" spans="1:18">
      <c r="B49" s="17" t="s">
        <v>53</v>
      </c>
    </row>
    <row r="50" spans="1:18">
      <c r="B50" s="18" t="s">
        <v>52</v>
      </c>
      <c r="C50" s="23" t="s">
        <v>54</v>
      </c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</row>
    <row r="51" spans="1:18">
      <c r="B51" s="17" t="s">
        <v>55</v>
      </c>
      <c r="C51" s="23">
        <v>244.23</v>
      </c>
    </row>
    <row r="52" spans="1:18">
      <c r="B52" s="18" t="s">
        <v>52</v>
      </c>
      <c r="C52" s="23" t="s">
        <v>242</v>
      </c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</row>
    <row r="53" spans="1:18" ht="14.25">
      <c r="B53" s="18" t="s">
        <v>236</v>
      </c>
      <c r="C53" s="23">
        <v>7764.95</v>
      </c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</row>
    <row r="54" spans="1:18" ht="14.25">
      <c r="B54" s="18" t="s">
        <v>270</v>
      </c>
      <c r="C54" s="66">
        <v>1.8400000000000001E-7</v>
      </c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</row>
    <row r="55" spans="1:18">
      <c r="B55" s="17" t="s">
        <v>56</v>
      </c>
    </row>
    <row r="56" spans="1:18">
      <c r="B56" s="18" t="s">
        <v>57</v>
      </c>
      <c r="C56" s="8">
        <v>0.27</v>
      </c>
      <c r="D56" s="10" t="s">
        <v>159</v>
      </c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</row>
    <row r="57" spans="1:18">
      <c r="A57" s="17" t="s">
        <v>58</v>
      </c>
    </row>
    <row r="58" spans="1:18">
      <c r="B58" s="19" t="s">
        <v>59</v>
      </c>
      <c r="C58" s="23" t="s">
        <v>152</v>
      </c>
      <c r="D58" s="7" t="s">
        <v>158</v>
      </c>
    </row>
    <row r="59" spans="1:18">
      <c r="B59" s="18" t="s">
        <v>60</v>
      </c>
      <c r="C59" s="23" t="s">
        <v>153</v>
      </c>
      <c r="D59" s="7" t="s">
        <v>158</v>
      </c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</row>
    <row r="60" spans="1:18">
      <c r="B60" s="18" t="s">
        <v>61</v>
      </c>
      <c r="C60" s="23" t="s">
        <v>154</v>
      </c>
      <c r="D60" s="7" t="s">
        <v>158</v>
      </c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</row>
    <row r="61" spans="1:18">
      <c r="B61" s="18" t="s">
        <v>62</v>
      </c>
      <c r="C61" s="23" t="s">
        <v>155</v>
      </c>
      <c r="D61" s="7" t="s">
        <v>158</v>
      </c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</row>
    <row r="62" spans="1:18">
      <c r="B62" s="17" t="s">
        <v>69</v>
      </c>
    </row>
    <row r="63" spans="1:18">
      <c r="B63" s="18" t="s">
        <v>70</v>
      </c>
      <c r="C63" s="23" t="s">
        <v>67</v>
      </c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</row>
    <row r="64" spans="1:18">
      <c r="B64" s="18" t="s">
        <v>71</v>
      </c>
      <c r="C64" s="23" t="s">
        <v>67</v>
      </c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</row>
    <row r="65" spans="2:18">
      <c r="B65" s="18" t="s">
        <v>72</v>
      </c>
      <c r="C65" s="23" t="s">
        <v>67</v>
      </c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</row>
    <row r="66" spans="2:18">
      <c r="B66" s="18" t="s">
        <v>238</v>
      </c>
      <c r="C66" s="23" t="s">
        <v>67</v>
      </c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</row>
    <row r="67" spans="2:18">
      <c r="B67" s="18" t="s">
        <v>239</v>
      </c>
      <c r="C67" s="23" t="s">
        <v>67</v>
      </c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</row>
    <row r="68" spans="2:18">
      <c r="B68" s="19"/>
      <c r="C68" s="35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</row>
    <row r="69" spans="2:18">
      <c r="B69" s="19"/>
      <c r="C69" s="35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</row>
    <row r="70" spans="2:18">
      <c r="B70" s="19"/>
      <c r="C70" s="35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</row>
    <row r="71" spans="2:18">
      <c r="B71" s="19"/>
      <c r="C71" s="35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</row>
    <row r="72" spans="2:18">
      <c r="B72" s="19"/>
      <c r="C72" s="35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</row>
    <row r="73" spans="2:18">
      <c r="B73" s="19"/>
      <c r="C73" s="35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</row>
    <row r="74" spans="2:18">
      <c r="B74" s="19"/>
      <c r="C74" s="35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</row>
    <row r="75" spans="2:18">
      <c r="B75" s="19"/>
      <c r="C75" s="35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</row>
    <row r="76" spans="2:18">
      <c r="B76" s="19"/>
      <c r="C76" s="35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</row>
    <row r="77" spans="2:18">
      <c r="B77" s="19"/>
      <c r="C77" s="35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</row>
    <row r="78" spans="2:18">
      <c r="B78" s="19"/>
      <c r="C78" s="35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</row>
    <row r="79" spans="2:18">
      <c r="B79" s="19"/>
      <c r="C79" s="35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</row>
    <row r="80" spans="2:18">
      <c r="B80" s="19"/>
      <c r="C80" s="35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</row>
    <row r="81" spans="2:18">
      <c r="B81" s="19"/>
      <c r="C81" s="35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</row>
    <row r="82" spans="2:18">
      <c r="B82" s="19"/>
      <c r="C82" s="35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</row>
    <row r="83" spans="2:18">
      <c r="B83" s="19"/>
      <c r="C83" s="35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</row>
    <row r="84" spans="2:18">
      <c r="B84" s="19"/>
      <c r="C84" s="35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</row>
    <row r="85" spans="2:18">
      <c r="B85" s="19"/>
      <c r="C85" s="35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</row>
    <row r="86" spans="2:18">
      <c r="B86" s="19"/>
      <c r="C86" s="35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</row>
    <row r="87" spans="2:18">
      <c r="B87" s="19"/>
      <c r="C87" s="35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</row>
    <row r="88" spans="2:18">
      <c r="B88" s="19"/>
      <c r="C88" s="35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</row>
    <row r="89" spans="2:18">
      <c r="B89" s="19"/>
      <c r="C89" s="35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</row>
    <row r="90" spans="2:18">
      <c r="B90" s="19"/>
      <c r="C90" s="35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</row>
    <row r="91" spans="2:18">
      <c r="B91" s="19"/>
      <c r="C91" s="35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</row>
    <row r="92" spans="2:18">
      <c r="B92" s="19"/>
      <c r="C92" s="35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</row>
    <row r="93" spans="2:18">
      <c r="B93" s="19"/>
      <c r="C93" s="35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</row>
    <row r="94" spans="2:18">
      <c r="B94" s="19"/>
      <c r="C94" s="35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</row>
    <row r="96" spans="2:18">
      <c r="B96" s="17"/>
    </row>
    <row r="97" spans="2:18">
      <c r="B97" s="19"/>
      <c r="C97" s="35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</row>
    <row r="98" spans="2:18">
      <c r="B98" s="19"/>
      <c r="C98" s="35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</row>
    <row r="99" spans="2:18">
      <c r="B99" s="19"/>
      <c r="C99" s="35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</row>
    <row r="100" spans="2:18">
      <c r="B100" s="19"/>
      <c r="C100" s="35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</row>
    <row r="101" spans="2:18">
      <c r="B101" s="19"/>
      <c r="C101" s="35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</row>
    <row r="102" spans="2:18">
      <c r="B102" s="19"/>
      <c r="C102" s="35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</row>
    <row r="103" spans="2:18">
      <c r="B103" s="19"/>
      <c r="C103" s="35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</row>
    <row r="104" spans="2:18">
      <c r="B104" s="19"/>
      <c r="C104" s="35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</row>
    <row r="105" spans="2:18">
      <c r="B105" s="19"/>
      <c r="C105" s="35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</row>
    <row r="106" spans="2:18">
      <c r="B106" s="19"/>
      <c r="C106" s="35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</row>
    <row r="107" spans="2:18">
      <c r="B107" s="19"/>
      <c r="C107" s="35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</row>
    <row r="108" spans="2:18">
      <c r="B108" s="19"/>
      <c r="C108" s="35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</row>
    <row r="109" spans="2:18">
      <c r="B109" s="19"/>
      <c r="C109" s="35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</row>
    <row r="110" spans="2:18">
      <c r="B110" s="19"/>
      <c r="C110" s="35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</row>
    <row r="111" spans="2:18">
      <c r="B111" s="19"/>
      <c r="C111" s="35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</row>
    <row r="112" spans="2:18">
      <c r="B112" s="19"/>
      <c r="C112" s="35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</row>
    <row r="113" spans="2:18">
      <c r="B113" s="19"/>
      <c r="C113" s="35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</row>
    <row r="114" spans="2:18">
      <c r="B114" s="19"/>
      <c r="C114" s="35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</row>
    <row r="115" spans="2:18">
      <c r="B115" s="19"/>
      <c r="C115" s="35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</row>
    <row r="116" spans="2:18">
      <c r="B116" s="19"/>
      <c r="C116" s="35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</row>
    <row r="117" spans="2:18">
      <c r="B117" s="19"/>
      <c r="C117" s="35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</row>
    <row r="118" spans="2:18">
      <c r="B118" s="19"/>
      <c r="C118" s="35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</row>
    <row r="119" spans="2:18">
      <c r="B119" s="19"/>
      <c r="C119" s="35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</row>
    <row r="120" spans="2:18">
      <c r="B120" s="19"/>
      <c r="C120" s="35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</row>
    <row r="121" spans="2:18">
      <c r="B121" s="19"/>
      <c r="C121" s="35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</row>
    <row r="122" spans="2:18">
      <c r="B122" s="19"/>
      <c r="C122" s="35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</row>
    <row r="123" spans="2:18">
      <c r="B123" s="19"/>
      <c r="C123" s="35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</row>
    <row r="124" spans="2:18">
      <c r="B124" s="19"/>
      <c r="C124" s="35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</row>
    <row r="125" spans="2:18">
      <c r="B125" s="19"/>
      <c r="C125" s="35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</row>
    <row r="127" spans="2:18">
      <c r="B127" s="17"/>
    </row>
    <row r="128" spans="2:18">
      <c r="B128" s="19"/>
      <c r="C128" s="35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</row>
    <row r="129" spans="2:18">
      <c r="B129" s="19"/>
      <c r="C129" s="35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</row>
    <row r="130" spans="2:18">
      <c r="B130" s="19"/>
      <c r="C130" s="35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</row>
    <row r="131" spans="2:18">
      <c r="B131" s="19"/>
      <c r="C131" s="35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</row>
    <row r="132" spans="2:18">
      <c r="B132" s="19"/>
      <c r="C132" s="35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</row>
    <row r="133" spans="2:18">
      <c r="B133" s="19"/>
      <c r="C133" s="35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</row>
    <row r="134" spans="2:18">
      <c r="B134" s="19"/>
      <c r="C134" s="35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</row>
    <row r="135" spans="2:18">
      <c r="B135" s="19"/>
      <c r="C135" s="35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</row>
    <row r="136" spans="2:18">
      <c r="B136" s="19"/>
      <c r="C136" s="35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</row>
    <row r="137" spans="2:18">
      <c r="B137" s="19"/>
      <c r="C137" s="35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</row>
    <row r="138" spans="2:18">
      <c r="B138" s="19"/>
      <c r="C138" s="35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</row>
    <row r="139" spans="2:18">
      <c r="B139" s="19"/>
      <c r="C139" s="35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</row>
    <row r="140" spans="2:18">
      <c r="B140" s="19"/>
      <c r="C140" s="35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</row>
    <row r="141" spans="2:18">
      <c r="B141" s="19"/>
      <c r="C141" s="35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</row>
    <row r="142" spans="2:18">
      <c r="B142" s="19"/>
      <c r="C142" s="35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</row>
    <row r="143" spans="2:18">
      <c r="B143" s="19"/>
      <c r="C143" s="35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</row>
    <row r="144" spans="2:18">
      <c r="B144" s="19"/>
      <c r="C144" s="35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</row>
    <row r="145" spans="2:18">
      <c r="B145" s="19"/>
      <c r="C145" s="35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</row>
    <row r="146" spans="2:18">
      <c r="B146" s="19"/>
      <c r="C146" s="35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</row>
    <row r="147" spans="2:18">
      <c r="B147" s="19"/>
      <c r="C147" s="35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</row>
    <row r="148" spans="2:18">
      <c r="B148" s="19"/>
      <c r="C148" s="35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</row>
    <row r="149" spans="2:18">
      <c r="B149" s="19"/>
      <c r="C149" s="35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</row>
    <row r="150" spans="2:18">
      <c r="B150" s="19"/>
      <c r="C150" s="35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</row>
    <row r="151" spans="2:18">
      <c r="B151" s="19"/>
      <c r="C151" s="35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</row>
    <row r="152" spans="2:18">
      <c r="B152" s="19"/>
      <c r="C152" s="35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</row>
    <row r="153" spans="2:18">
      <c r="B153" s="19"/>
      <c r="C153" s="35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</row>
    <row r="154" spans="2:18">
      <c r="B154" s="19"/>
      <c r="C154" s="35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</row>
    <row r="155" spans="2:18">
      <c r="B155" s="19"/>
      <c r="C155" s="35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</row>
    <row r="156" spans="2:18">
      <c r="B156" s="19"/>
      <c r="C156" s="35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</row>
    <row r="158" spans="2:18">
      <c r="B158" s="17"/>
    </row>
    <row r="159" spans="2:18">
      <c r="B159" s="19"/>
      <c r="C159" s="35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</row>
    <row r="160" spans="2:18">
      <c r="B160" s="19"/>
      <c r="C160" s="35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</row>
    <row r="161" spans="2:18">
      <c r="B161" s="19"/>
      <c r="C161" s="35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</row>
    <row r="162" spans="2:18">
      <c r="B162" s="19"/>
      <c r="C162" s="35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</row>
    <row r="163" spans="2:18">
      <c r="B163" s="19"/>
      <c r="C163" s="35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</row>
    <row r="164" spans="2:18">
      <c r="B164" s="19"/>
      <c r="C164" s="35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</row>
    <row r="165" spans="2:18">
      <c r="B165" s="19"/>
      <c r="C165" s="35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</row>
    <row r="166" spans="2:18">
      <c r="B166" s="19"/>
      <c r="C166" s="35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</row>
    <row r="167" spans="2:18">
      <c r="B167" s="19"/>
      <c r="C167" s="35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</row>
    <row r="168" spans="2:18">
      <c r="B168" s="19"/>
      <c r="C168" s="35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</row>
    <row r="169" spans="2:18">
      <c r="B169" s="19"/>
      <c r="C169" s="35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</row>
    <row r="170" spans="2:18">
      <c r="B170" s="19"/>
      <c r="C170" s="35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</row>
    <row r="171" spans="2:18">
      <c r="B171" s="19"/>
      <c r="C171" s="35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</row>
    <row r="172" spans="2:18">
      <c r="B172" s="19"/>
      <c r="C172" s="35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</row>
    <row r="173" spans="2:18">
      <c r="B173" s="19"/>
      <c r="C173" s="35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</row>
    <row r="174" spans="2:18">
      <c r="B174" s="19"/>
      <c r="C174" s="35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</row>
    <row r="175" spans="2:18">
      <c r="B175" s="19"/>
      <c r="C175" s="35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</row>
    <row r="176" spans="2:18">
      <c r="B176" s="19"/>
      <c r="C176" s="35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</row>
    <row r="177" spans="2:18">
      <c r="B177" s="19"/>
      <c r="C177" s="35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</row>
    <row r="178" spans="2:18">
      <c r="B178" s="19"/>
      <c r="C178" s="35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</row>
    <row r="179" spans="2:18">
      <c r="B179" s="19"/>
      <c r="C179" s="35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</row>
    <row r="180" spans="2:18">
      <c r="B180" s="19"/>
      <c r="C180" s="35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</row>
    <row r="181" spans="2:18">
      <c r="B181" s="19"/>
      <c r="C181" s="35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</row>
    <row r="182" spans="2:18">
      <c r="B182" s="19"/>
      <c r="C182" s="35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</row>
    <row r="183" spans="2:18">
      <c r="B183" s="19"/>
      <c r="C183" s="35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</row>
    <row r="184" spans="2:18">
      <c r="B184" s="19"/>
      <c r="C184" s="35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</row>
    <row r="185" spans="2:18">
      <c r="B185" s="19"/>
      <c r="C185" s="35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</row>
    <row r="186" spans="2:18">
      <c r="B186" s="19"/>
      <c r="C186" s="35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</row>
    <row r="187" spans="2:18">
      <c r="B187" s="19"/>
      <c r="C187" s="35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</row>
    <row r="189" spans="2:18">
      <c r="B189" s="17"/>
    </row>
    <row r="190" spans="2:18">
      <c r="B190" s="19"/>
      <c r="C190" s="35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</row>
    <row r="191" spans="2:18">
      <c r="B191" s="19"/>
      <c r="C191" s="35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</row>
    <row r="192" spans="2:18">
      <c r="B192" s="19"/>
      <c r="C192" s="35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</row>
    <row r="193" spans="2:18">
      <c r="B193" s="19"/>
      <c r="C193" s="35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</row>
    <row r="194" spans="2:18">
      <c r="B194" s="19"/>
      <c r="C194" s="35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</row>
    <row r="195" spans="2:18">
      <c r="B195" s="19"/>
      <c r="C195" s="35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</row>
    <row r="196" spans="2:18">
      <c r="B196" s="19"/>
      <c r="C196" s="35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</row>
    <row r="197" spans="2:18">
      <c r="B197" s="19"/>
      <c r="C197" s="35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</row>
    <row r="198" spans="2:18">
      <c r="B198" s="19"/>
      <c r="C198" s="35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</row>
    <row r="199" spans="2:18">
      <c r="B199" s="19"/>
      <c r="C199" s="35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</row>
    <row r="200" spans="2:18">
      <c r="B200" s="19"/>
      <c r="C200" s="35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</row>
    <row r="201" spans="2:18">
      <c r="B201" s="19"/>
      <c r="C201" s="35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</row>
    <row r="202" spans="2:18">
      <c r="B202" s="19"/>
      <c r="C202" s="35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</row>
    <row r="203" spans="2:18">
      <c r="B203" s="19"/>
      <c r="C203" s="35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</row>
    <row r="204" spans="2:18">
      <c r="B204" s="19"/>
      <c r="C204" s="35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</row>
    <row r="205" spans="2:18">
      <c r="B205" s="19"/>
      <c r="C205" s="35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</row>
    <row r="206" spans="2:18">
      <c r="B206" s="19"/>
      <c r="C206" s="35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</row>
    <row r="207" spans="2:18">
      <c r="B207" s="19"/>
      <c r="C207" s="35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</row>
    <row r="208" spans="2:18">
      <c r="B208" s="19"/>
      <c r="C208" s="35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</row>
    <row r="209" spans="2:18">
      <c r="B209" s="19"/>
      <c r="C209" s="35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</row>
    <row r="210" spans="2:18">
      <c r="B210" s="19"/>
      <c r="C210" s="35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</row>
    <row r="211" spans="2:18">
      <c r="B211" s="19"/>
      <c r="C211" s="35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</row>
    <row r="212" spans="2:18">
      <c r="B212" s="19"/>
      <c r="C212" s="35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</row>
    <row r="213" spans="2:18">
      <c r="B213" s="19"/>
      <c r="C213" s="35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</row>
    <row r="214" spans="2:18">
      <c r="B214" s="19"/>
      <c r="C214" s="35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</row>
    <row r="215" spans="2:18">
      <c r="B215" s="19"/>
      <c r="C215" s="35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</row>
    <row r="216" spans="2:18">
      <c r="B216" s="19"/>
      <c r="C216" s="35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</row>
    <row r="217" spans="2:18">
      <c r="B217" s="19"/>
      <c r="C217" s="35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</row>
    <row r="218" spans="2:18">
      <c r="B218" s="19"/>
      <c r="C218" s="35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</row>
    <row r="220" spans="2:18">
      <c r="B220" s="17"/>
    </row>
    <row r="221" spans="2:18">
      <c r="B221" s="19"/>
      <c r="C221" s="35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</row>
    <row r="222" spans="2:18">
      <c r="B222" s="19"/>
      <c r="C222" s="35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</row>
    <row r="223" spans="2:18">
      <c r="B223" s="19"/>
      <c r="C223" s="35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</row>
    <row r="224" spans="2:18">
      <c r="B224" s="19"/>
      <c r="C224" s="35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</row>
    <row r="225" spans="2:18">
      <c r="B225" s="19"/>
      <c r="C225" s="35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</row>
    <row r="226" spans="2:18">
      <c r="B226" s="19"/>
      <c r="C226" s="35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</row>
    <row r="227" spans="2:18">
      <c r="B227" s="19"/>
      <c r="C227" s="35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</row>
    <row r="228" spans="2:18">
      <c r="B228" s="19"/>
      <c r="C228" s="35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</row>
    <row r="229" spans="2:18">
      <c r="B229" s="19"/>
      <c r="C229" s="35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</row>
    <row r="230" spans="2:18">
      <c r="B230" s="19"/>
      <c r="C230" s="35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</row>
    <row r="231" spans="2:18">
      <c r="B231" s="19"/>
      <c r="C231" s="35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</row>
    <row r="232" spans="2:18">
      <c r="B232" s="19"/>
      <c r="C232" s="35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</row>
    <row r="233" spans="2:18">
      <c r="B233" s="19"/>
      <c r="C233" s="35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</row>
    <row r="234" spans="2:18">
      <c r="B234" s="19"/>
      <c r="C234" s="35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</row>
    <row r="235" spans="2:18">
      <c r="B235" s="19"/>
      <c r="C235" s="35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</row>
    <row r="236" spans="2:18">
      <c r="B236" s="19"/>
      <c r="C236" s="35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</row>
    <row r="237" spans="2:18">
      <c r="B237" s="19"/>
      <c r="C237" s="35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</row>
    <row r="238" spans="2:18">
      <c r="B238" s="19"/>
      <c r="C238" s="35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</row>
    <row r="239" spans="2:18">
      <c r="B239" s="19"/>
      <c r="C239" s="35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</row>
    <row r="240" spans="2:18">
      <c r="B240" s="19"/>
      <c r="C240" s="35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</row>
    <row r="241" spans="2:18">
      <c r="B241" s="19"/>
      <c r="C241" s="35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</row>
    <row r="242" spans="2:18">
      <c r="B242" s="19"/>
      <c r="C242" s="35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</row>
    <row r="243" spans="2:18">
      <c r="B243" s="19"/>
      <c r="C243" s="35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</row>
    <row r="244" spans="2:18">
      <c r="B244" s="19"/>
      <c r="C244" s="35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</row>
    <row r="245" spans="2:18">
      <c r="B245" s="19"/>
      <c r="C245" s="35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</row>
    <row r="246" spans="2:18">
      <c r="B246" s="19"/>
      <c r="C246" s="35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</row>
    <row r="247" spans="2:18">
      <c r="B247" s="19"/>
      <c r="C247" s="35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</row>
    <row r="248" spans="2:18">
      <c r="B248" s="19"/>
      <c r="C248" s="35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</row>
    <row r="249" spans="2:18">
      <c r="B249" s="19"/>
      <c r="C249" s="35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</row>
    <row r="251" spans="2:18">
      <c r="B251" s="17"/>
    </row>
    <row r="252" spans="2:18">
      <c r="B252" s="19"/>
      <c r="C252" s="35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</row>
    <row r="253" spans="2:18">
      <c r="B253" s="19"/>
      <c r="C253" s="35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</row>
    <row r="254" spans="2:18">
      <c r="B254" s="19"/>
      <c r="C254" s="35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</row>
    <row r="255" spans="2:18">
      <c r="B255" s="19"/>
      <c r="C255" s="35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</row>
    <row r="256" spans="2:18">
      <c r="B256" s="19"/>
      <c r="C256" s="35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</row>
    <row r="257" spans="2:18">
      <c r="B257" s="19"/>
      <c r="C257" s="35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</row>
    <row r="258" spans="2:18">
      <c r="B258" s="19"/>
      <c r="C258" s="35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</row>
    <row r="259" spans="2:18">
      <c r="B259" s="19"/>
      <c r="C259" s="35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</row>
    <row r="260" spans="2:18">
      <c r="B260" s="19"/>
      <c r="C260" s="35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</row>
    <row r="261" spans="2:18">
      <c r="B261" s="19"/>
      <c r="C261" s="35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</row>
    <row r="262" spans="2:18">
      <c r="B262" s="19"/>
      <c r="C262" s="35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</row>
    <row r="263" spans="2:18">
      <c r="B263" s="19"/>
      <c r="C263" s="35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</row>
    <row r="264" spans="2:18">
      <c r="B264" s="19"/>
      <c r="C264" s="35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</row>
    <row r="265" spans="2:18">
      <c r="B265" s="19"/>
      <c r="C265" s="35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</row>
    <row r="266" spans="2:18">
      <c r="B266" s="19"/>
      <c r="C266" s="35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</row>
    <row r="267" spans="2:18">
      <c r="B267" s="19"/>
      <c r="C267" s="35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</row>
    <row r="268" spans="2:18">
      <c r="B268" s="19"/>
      <c r="C268" s="35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</row>
    <row r="269" spans="2:18">
      <c r="B269" s="19"/>
      <c r="C269" s="35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</row>
    <row r="270" spans="2:18">
      <c r="B270" s="19"/>
      <c r="C270" s="35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</row>
    <row r="271" spans="2:18">
      <c r="B271" s="19"/>
      <c r="C271" s="35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</row>
    <row r="272" spans="2:18">
      <c r="B272" s="19"/>
      <c r="C272" s="35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</row>
    <row r="273" spans="2:18">
      <c r="B273" s="19"/>
      <c r="C273" s="35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</row>
    <row r="274" spans="2:18">
      <c r="B274" s="19"/>
      <c r="C274" s="35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</row>
    <row r="275" spans="2:18">
      <c r="B275" s="19"/>
      <c r="C275" s="35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</row>
    <row r="276" spans="2:18">
      <c r="B276" s="19"/>
      <c r="C276" s="35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</row>
    <row r="277" spans="2:18">
      <c r="B277" s="19"/>
      <c r="C277" s="35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</row>
    <row r="278" spans="2:18">
      <c r="B278" s="19"/>
      <c r="C278" s="35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</row>
    <row r="279" spans="2:18">
      <c r="B279" s="19"/>
      <c r="C279" s="35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</row>
    <row r="280" spans="2:18">
      <c r="B280" s="19"/>
      <c r="C280" s="35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</row>
    <row r="282" spans="2:18">
      <c r="B282" s="17"/>
    </row>
    <row r="283" spans="2:18">
      <c r="B283" s="19"/>
      <c r="C283" s="35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</row>
    <row r="284" spans="2:18">
      <c r="B284" s="19"/>
      <c r="C284" s="35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</row>
    <row r="285" spans="2:18">
      <c r="B285" s="19"/>
      <c r="C285" s="35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</row>
    <row r="286" spans="2:18">
      <c r="B286" s="19"/>
      <c r="C286" s="35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</row>
    <row r="287" spans="2:18">
      <c r="B287" s="19"/>
      <c r="C287" s="35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</row>
    <row r="288" spans="2:18">
      <c r="B288" s="19"/>
      <c r="C288" s="35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</row>
    <row r="289" spans="2:18">
      <c r="B289" s="19"/>
      <c r="C289" s="35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</row>
    <row r="290" spans="2:18">
      <c r="B290" s="19"/>
      <c r="C290" s="35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</row>
    <row r="291" spans="2:18">
      <c r="B291" s="19"/>
      <c r="C291" s="35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</row>
    <row r="292" spans="2:18">
      <c r="B292" s="19"/>
      <c r="C292" s="35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</row>
    <row r="293" spans="2:18">
      <c r="B293" s="19"/>
      <c r="C293" s="35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</row>
    <row r="294" spans="2:18">
      <c r="B294" s="19"/>
      <c r="C294" s="35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</row>
    <row r="295" spans="2:18">
      <c r="B295" s="19"/>
      <c r="C295" s="35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</row>
    <row r="296" spans="2:18">
      <c r="B296" s="19"/>
      <c r="C296" s="35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</row>
    <row r="297" spans="2:18">
      <c r="B297" s="19"/>
      <c r="C297" s="35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</row>
    <row r="298" spans="2:18">
      <c r="B298" s="19"/>
      <c r="C298" s="35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</row>
    <row r="299" spans="2:18">
      <c r="B299" s="19"/>
      <c r="C299" s="35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</row>
    <row r="300" spans="2:18">
      <c r="B300" s="19"/>
      <c r="C300" s="35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</row>
    <row r="301" spans="2:18">
      <c r="B301" s="19"/>
      <c r="C301" s="35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</row>
    <row r="302" spans="2:18">
      <c r="B302" s="19"/>
      <c r="C302" s="35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</row>
    <row r="303" spans="2:18">
      <c r="B303" s="19"/>
      <c r="C303" s="35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</row>
    <row r="304" spans="2:18">
      <c r="B304" s="19"/>
      <c r="C304" s="35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</row>
    <row r="305" spans="2:18">
      <c r="B305" s="19"/>
      <c r="C305" s="35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</row>
    <row r="306" spans="2:18">
      <c r="B306" s="19"/>
      <c r="C306" s="35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</row>
    <row r="307" spans="2:18">
      <c r="B307" s="19"/>
      <c r="C307" s="35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</row>
    <row r="308" spans="2:18">
      <c r="B308" s="19"/>
      <c r="C308" s="35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</row>
    <row r="309" spans="2:18">
      <c r="B309" s="19"/>
      <c r="C309" s="35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</row>
    <row r="310" spans="2:18">
      <c r="B310" s="19"/>
      <c r="C310" s="35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</row>
    <row r="311" spans="2:18">
      <c r="B311" s="19"/>
      <c r="C311" s="35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</row>
    <row r="313" spans="2:18">
      <c r="B313" s="17"/>
    </row>
    <row r="314" spans="2:18">
      <c r="B314" s="19"/>
      <c r="C314" s="35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</row>
    <row r="315" spans="2:18">
      <c r="B315" s="19"/>
      <c r="C315" s="35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</row>
    <row r="316" spans="2:18">
      <c r="B316" s="19"/>
      <c r="C316" s="35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</row>
    <row r="317" spans="2:18">
      <c r="B317" s="19"/>
      <c r="C317" s="35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</row>
    <row r="318" spans="2:18">
      <c r="B318" s="19"/>
      <c r="C318" s="35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</row>
    <row r="319" spans="2:18">
      <c r="B319" s="19"/>
      <c r="C319" s="35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</row>
    <row r="320" spans="2:18">
      <c r="B320" s="19"/>
      <c r="C320" s="35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</row>
    <row r="321" spans="2:18">
      <c r="B321" s="19"/>
      <c r="C321" s="35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</row>
    <row r="322" spans="2:18">
      <c r="B322" s="19"/>
      <c r="C322" s="35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</row>
    <row r="323" spans="2:18">
      <c r="B323" s="19"/>
      <c r="C323" s="35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</row>
    <row r="324" spans="2:18">
      <c r="B324" s="19"/>
      <c r="C324" s="35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</row>
    <row r="325" spans="2:18">
      <c r="B325" s="19"/>
      <c r="C325" s="35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</row>
    <row r="326" spans="2:18">
      <c r="B326" s="19"/>
      <c r="C326" s="35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</row>
    <row r="327" spans="2:18">
      <c r="B327" s="19"/>
      <c r="C327" s="35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</row>
    <row r="328" spans="2:18">
      <c r="B328" s="19"/>
      <c r="C328" s="35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</row>
    <row r="329" spans="2:18">
      <c r="B329" s="19"/>
      <c r="C329" s="35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</row>
    <row r="330" spans="2:18">
      <c r="B330" s="19"/>
      <c r="C330" s="35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</row>
    <row r="331" spans="2:18">
      <c r="B331" s="19"/>
      <c r="C331" s="35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</row>
    <row r="332" spans="2:18">
      <c r="B332" s="19"/>
      <c r="C332" s="35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</row>
    <row r="333" spans="2:18">
      <c r="B333" s="19"/>
      <c r="C333" s="35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</row>
    <row r="334" spans="2:18">
      <c r="B334" s="19"/>
      <c r="C334" s="35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</row>
    <row r="335" spans="2:18">
      <c r="B335" s="19"/>
      <c r="C335" s="35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</row>
    <row r="336" spans="2:18">
      <c r="B336" s="19"/>
      <c r="C336" s="35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</row>
    <row r="337" spans="2:18">
      <c r="B337" s="19"/>
      <c r="C337" s="35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</row>
    <row r="338" spans="2:18">
      <c r="B338" s="19"/>
      <c r="C338" s="35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</row>
    <row r="339" spans="2:18">
      <c r="B339" s="19"/>
      <c r="C339" s="35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</row>
    <row r="340" spans="2:18">
      <c r="B340" s="19"/>
      <c r="C340" s="35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</row>
    <row r="341" spans="2:18">
      <c r="B341" s="19"/>
      <c r="C341" s="35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</row>
    <row r="342" spans="2:18">
      <c r="B342" s="19"/>
      <c r="C342" s="35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</row>
    <row r="344" spans="2:18">
      <c r="B344" s="17"/>
    </row>
    <row r="345" spans="2:18">
      <c r="B345" s="19"/>
      <c r="C345" s="35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</row>
    <row r="346" spans="2:18">
      <c r="B346" s="19"/>
      <c r="C346" s="35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</row>
    <row r="347" spans="2:18">
      <c r="B347" s="19"/>
      <c r="C347" s="35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</row>
    <row r="348" spans="2:18">
      <c r="B348" s="19"/>
      <c r="C348" s="35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</row>
    <row r="349" spans="2:18">
      <c r="B349" s="19"/>
      <c r="C349" s="35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</row>
    <row r="350" spans="2:18">
      <c r="B350" s="19"/>
      <c r="C350" s="35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</row>
    <row r="351" spans="2:18">
      <c r="B351" s="19"/>
      <c r="C351" s="35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</row>
    <row r="352" spans="2:18">
      <c r="B352" s="19"/>
      <c r="C352" s="35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</row>
    <row r="353" spans="2:18">
      <c r="B353" s="19"/>
      <c r="C353" s="35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</row>
    <row r="354" spans="2:18">
      <c r="B354" s="19"/>
      <c r="C354" s="35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</row>
    <row r="355" spans="2:18">
      <c r="B355" s="19"/>
      <c r="C355" s="35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</row>
    <row r="356" spans="2:18">
      <c r="B356" s="19"/>
      <c r="C356" s="35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</row>
    <row r="357" spans="2:18">
      <c r="B357" s="19"/>
      <c r="C357" s="35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</row>
    <row r="358" spans="2:18">
      <c r="B358" s="19"/>
      <c r="C358" s="35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</row>
    <row r="359" spans="2:18">
      <c r="B359" s="19"/>
      <c r="C359" s="35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</row>
    <row r="360" spans="2:18">
      <c r="B360" s="19"/>
      <c r="C360" s="35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</row>
    <row r="361" spans="2:18">
      <c r="B361" s="19"/>
      <c r="C361" s="35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</row>
    <row r="362" spans="2:18">
      <c r="B362" s="19"/>
      <c r="C362" s="35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</row>
    <row r="363" spans="2:18">
      <c r="B363" s="19"/>
      <c r="C363" s="35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</row>
    <row r="364" spans="2:18">
      <c r="B364" s="19"/>
      <c r="C364" s="35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</row>
    <row r="365" spans="2:18">
      <c r="B365" s="19"/>
      <c r="C365" s="35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</row>
    <row r="366" spans="2:18">
      <c r="B366" s="19"/>
      <c r="C366" s="35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</row>
    <row r="367" spans="2:18">
      <c r="B367" s="19"/>
      <c r="C367" s="35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</row>
    <row r="368" spans="2:18">
      <c r="B368" s="19"/>
      <c r="C368" s="35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</row>
    <row r="369" spans="2:18">
      <c r="B369" s="19"/>
      <c r="C369" s="35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</row>
    <row r="370" spans="2:18">
      <c r="B370" s="19"/>
      <c r="C370" s="35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</row>
    <row r="371" spans="2:18">
      <c r="B371" s="19"/>
      <c r="C371" s="35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</row>
    <row r="372" spans="2:18">
      <c r="B372" s="19"/>
      <c r="C372" s="35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</row>
    <row r="373" spans="2:18">
      <c r="B373" s="19"/>
      <c r="C373" s="35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</row>
    <row r="375" spans="2:18">
      <c r="B375" s="17"/>
    </row>
    <row r="376" spans="2:18">
      <c r="B376" s="19"/>
      <c r="C376" s="35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</row>
    <row r="377" spans="2:18">
      <c r="B377" s="19"/>
      <c r="C377" s="35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</row>
    <row r="378" spans="2:18">
      <c r="B378" s="19"/>
      <c r="C378" s="35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</row>
    <row r="379" spans="2:18">
      <c r="B379" s="19"/>
      <c r="C379" s="35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</row>
    <row r="380" spans="2:18">
      <c r="B380" s="19"/>
      <c r="C380" s="35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</row>
    <row r="381" spans="2:18">
      <c r="B381" s="19"/>
      <c r="C381" s="35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</row>
    <row r="382" spans="2:18">
      <c r="B382" s="19"/>
      <c r="C382" s="35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</row>
    <row r="383" spans="2:18">
      <c r="B383" s="19"/>
      <c r="C383" s="35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</row>
    <row r="384" spans="2:18">
      <c r="B384" s="19"/>
      <c r="C384" s="35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</row>
    <row r="385" spans="2:18">
      <c r="B385" s="19"/>
      <c r="C385" s="35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</row>
    <row r="386" spans="2:18">
      <c r="B386" s="19"/>
      <c r="C386" s="35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</row>
    <row r="387" spans="2:18">
      <c r="B387" s="19"/>
      <c r="C387" s="35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</row>
    <row r="388" spans="2:18">
      <c r="B388" s="19"/>
      <c r="C388" s="35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</row>
    <row r="389" spans="2:18">
      <c r="B389" s="19"/>
      <c r="C389" s="35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</row>
    <row r="390" spans="2:18">
      <c r="B390" s="19"/>
      <c r="C390" s="35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</row>
    <row r="391" spans="2:18">
      <c r="B391" s="19"/>
      <c r="C391" s="35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</row>
    <row r="392" spans="2:18">
      <c r="B392" s="19"/>
      <c r="C392" s="35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</row>
    <row r="393" spans="2:18">
      <c r="B393" s="19"/>
      <c r="C393" s="35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</row>
    <row r="394" spans="2:18">
      <c r="B394" s="19"/>
      <c r="C394" s="35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</row>
    <row r="395" spans="2:18">
      <c r="B395" s="19"/>
      <c r="C395" s="35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</row>
    <row r="396" spans="2:18">
      <c r="B396" s="19"/>
      <c r="C396" s="35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</row>
    <row r="397" spans="2:18">
      <c r="B397" s="19"/>
      <c r="C397" s="35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</row>
    <row r="398" spans="2:18">
      <c r="B398" s="19"/>
      <c r="C398" s="35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</row>
    <row r="399" spans="2:18">
      <c r="B399" s="19"/>
      <c r="C399" s="35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</row>
    <row r="400" spans="2:18">
      <c r="B400" s="19"/>
      <c r="C400" s="35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</row>
    <row r="401" spans="2:18">
      <c r="B401" s="19"/>
      <c r="C401" s="35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</row>
    <row r="402" spans="2:18">
      <c r="B402" s="19"/>
      <c r="C402" s="35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</row>
    <row r="403" spans="2:18">
      <c r="B403" s="19"/>
      <c r="C403" s="35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</row>
    <row r="404" spans="2:18">
      <c r="B404" s="19"/>
      <c r="C404" s="35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</row>
    <row r="406" spans="2:18">
      <c r="B406" s="17"/>
    </row>
    <row r="407" spans="2:18">
      <c r="B407" s="19"/>
      <c r="C407" s="35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</row>
    <row r="408" spans="2:18">
      <c r="B408" s="19"/>
      <c r="C408" s="35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</row>
    <row r="409" spans="2:18">
      <c r="B409" s="19"/>
      <c r="C409" s="35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</row>
    <row r="410" spans="2:18">
      <c r="B410" s="19"/>
      <c r="C410" s="35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</row>
    <row r="411" spans="2:18">
      <c r="B411" s="19"/>
      <c r="C411" s="35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</row>
    <row r="412" spans="2:18">
      <c r="B412" s="19"/>
      <c r="C412" s="35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</row>
    <row r="413" spans="2:18">
      <c r="B413" s="19"/>
      <c r="C413" s="35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</row>
    <row r="414" spans="2:18">
      <c r="B414" s="19"/>
      <c r="C414" s="35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</row>
    <row r="415" spans="2:18">
      <c r="B415" s="19"/>
      <c r="C415" s="35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</row>
    <row r="416" spans="2:18">
      <c r="B416" s="19"/>
      <c r="C416" s="35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</row>
    <row r="417" spans="2:18">
      <c r="B417" s="19"/>
      <c r="C417" s="35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</row>
    <row r="418" spans="2:18">
      <c r="B418" s="19"/>
      <c r="C418" s="35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</row>
    <row r="419" spans="2:18">
      <c r="B419" s="19"/>
      <c r="C419" s="35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</row>
    <row r="420" spans="2:18">
      <c r="B420" s="19"/>
      <c r="C420" s="35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</row>
    <row r="421" spans="2:18">
      <c r="B421" s="19"/>
      <c r="C421" s="35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</row>
    <row r="422" spans="2:18">
      <c r="B422" s="19"/>
      <c r="C422" s="35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</row>
    <row r="423" spans="2:18">
      <c r="B423" s="19"/>
      <c r="C423" s="35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</row>
    <row r="424" spans="2:18">
      <c r="B424" s="19"/>
      <c r="C424" s="35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</row>
    <row r="425" spans="2:18">
      <c r="B425" s="19"/>
      <c r="C425" s="35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</row>
    <row r="426" spans="2:18">
      <c r="B426" s="19"/>
      <c r="C426" s="35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</row>
    <row r="427" spans="2:18">
      <c r="B427" s="19"/>
      <c r="C427" s="35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</row>
    <row r="428" spans="2:18">
      <c r="B428" s="19"/>
      <c r="C428" s="35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</row>
    <row r="429" spans="2:18">
      <c r="B429" s="19"/>
      <c r="C429" s="35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</row>
    <row r="430" spans="2:18">
      <c r="B430" s="19"/>
      <c r="C430" s="35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</row>
    <row r="431" spans="2:18">
      <c r="B431" s="19"/>
      <c r="C431" s="35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</row>
    <row r="432" spans="2:18">
      <c r="B432" s="19"/>
      <c r="C432" s="35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</row>
    <row r="433" spans="2:18">
      <c r="B433" s="19"/>
      <c r="C433" s="35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</row>
    <row r="434" spans="2:18">
      <c r="B434" s="19"/>
      <c r="C434" s="35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</row>
    <row r="435" spans="2:18">
      <c r="B435" s="19"/>
      <c r="C435" s="35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</row>
  </sheetData>
  <phoneticPr fontId="0" type="noConversion"/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16"/>
  <dimension ref="A1:S138"/>
  <sheetViews>
    <sheetView workbookViewId="0"/>
  </sheetViews>
  <sheetFormatPr defaultRowHeight="10.5"/>
  <cols>
    <col min="1" max="1" width="38.83203125" bestFit="1" customWidth="1"/>
    <col min="2" max="2" width="48.33203125" bestFit="1" customWidth="1"/>
    <col min="3" max="3" width="33.6640625" customWidth="1"/>
    <col min="4" max="4" width="38.6640625" bestFit="1" customWidth="1"/>
    <col min="5" max="5" width="45.6640625" customWidth="1"/>
    <col min="6" max="6" width="50" customWidth="1"/>
    <col min="7" max="7" width="43.6640625" customWidth="1"/>
    <col min="8" max="9" width="38.33203125" customWidth="1"/>
    <col min="10" max="10" width="46.1640625" customWidth="1"/>
    <col min="11" max="11" width="36.1640625" customWidth="1"/>
    <col min="12" max="12" width="45" customWidth="1"/>
    <col min="13" max="13" width="50.1640625" customWidth="1"/>
    <col min="14" max="15" width="44.83203125" customWidth="1"/>
    <col min="16" max="16" width="45.33203125" customWidth="1"/>
    <col min="17" max="17" width="44.83203125" customWidth="1"/>
    <col min="18" max="18" width="42.6640625" customWidth="1"/>
    <col min="19" max="19" width="48.1640625" customWidth="1"/>
    <col min="20" max="20" width="45" bestFit="1" customWidth="1"/>
    <col min="21" max="21" width="50.1640625" bestFit="1" customWidth="1"/>
    <col min="22" max="23" width="44.83203125" bestFit="1" customWidth="1"/>
    <col min="24" max="24" width="45.33203125" bestFit="1" customWidth="1"/>
    <col min="25" max="25" width="44.83203125" bestFit="1" customWidth="1"/>
    <col min="26" max="26" width="42.6640625" bestFit="1" customWidth="1"/>
    <col min="27" max="27" width="48.1640625" bestFit="1" customWidth="1"/>
  </cols>
  <sheetData>
    <row r="1" spans="1:7">
      <c r="A1" s="80"/>
      <c r="B1" s="84" t="s">
        <v>344</v>
      </c>
      <c r="C1" s="84" t="s">
        <v>345</v>
      </c>
      <c r="D1" s="84" t="s">
        <v>346</v>
      </c>
    </row>
    <row r="2" spans="1:7">
      <c r="A2" s="84" t="s">
        <v>297</v>
      </c>
      <c r="B2" s="84">
        <v>914.4</v>
      </c>
      <c r="C2" s="84">
        <v>398.61</v>
      </c>
      <c r="D2" s="84">
        <v>398.61</v>
      </c>
    </row>
    <row r="3" spans="1:7">
      <c r="A3" s="84" t="s">
        <v>298</v>
      </c>
      <c r="B3" s="84">
        <v>914.4</v>
      </c>
      <c r="C3" s="84">
        <v>398.61</v>
      </c>
      <c r="D3" s="84">
        <v>398.61</v>
      </c>
    </row>
    <row r="4" spans="1:7">
      <c r="A4" s="84" t="s">
        <v>299</v>
      </c>
      <c r="B4" s="84">
        <v>2555.59</v>
      </c>
      <c r="C4" s="84">
        <v>1114.04</v>
      </c>
      <c r="D4" s="84">
        <v>1114.04</v>
      </c>
    </row>
    <row r="5" spans="1:7">
      <c r="A5" s="84" t="s">
        <v>300</v>
      </c>
      <c r="B5" s="84">
        <v>2555.59</v>
      </c>
      <c r="C5" s="84">
        <v>1114.04</v>
      </c>
      <c r="D5" s="84">
        <v>1114.04</v>
      </c>
    </row>
    <row r="7" spans="1:7">
      <c r="A7" s="80"/>
      <c r="B7" s="84" t="s">
        <v>347</v>
      </c>
    </row>
    <row r="8" spans="1:7">
      <c r="A8" s="84" t="s">
        <v>301</v>
      </c>
      <c r="B8" s="84">
        <v>2293.9899999999998</v>
      </c>
    </row>
    <row r="9" spans="1:7">
      <c r="A9" s="84" t="s">
        <v>302</v>
      </c>
      <c r="B9" s="84">
        <v>2293.9899999999998</v>
      </c>
    </row>
    <row r="10" spans="1:7">
      <c r="A10" s="84" t="s">
        <v>348</v>
      </c>
      <c r="B10" s="84">
        <v>0</v>
      </c>
    </row>
    <row r="12" spans="1:7">
      <c r="A12" s="80"/>
      <c r="B12" s="84" t="s">
        <v>361</v>
      </c>
      <c r="C12" s="84" t="s">
        <v>362</v>
      </c>
      <c r="D12" s="84" t="s">
        <v>363</v>
      </c>
      <c r="E12" s="84" t="s">
        <v>364</v>
      </c>
      <c r="F12" s="84" t="s">
        <v>365</v>
      </c>
      <c r="G12" s="84" t="s">
        <v>366</v>
      </c>
    </row>
    <row r="13" spans="1:7">
      <c r="A13" s="84" t="s">
        <v>73</v>
      </c>
      <c r="B13" s="84">
        <v>1.48</v>
      </c>
      <c r="C13" s="84">
        <v>137.03</v>
      </c>
      <c r="D13" s="84">
        <v>0</v>
      </c>
      <c r="E13" s="84">
        <v>0</v>
      </c>
      <c r="F13" s="84">
        <v>0</v>
      </c>
      <c r="G13" s="84">
        <v>0</v>
      </c>
    </row>
    <row r="14" spans="1:7">
      <c r="A14" s="84" t="s">
        <v>74</v>
      </c>
      <c r="B14" s="84">
        <v>13.74</v>
      </c>
      <c r="C14" s="84">
        <v>0</v>
      </c>
      <c r="D14" s="84">
        <v>0</v>
      </c>
      <c r="E14" s="84">
        <v>0</v>
      </c>
      <c r="F14" s="84">
        <v>0</v>
      </c>
      <c r="G14" s="84">
        <v>0</v>
      </c>
    </row>
    <row r="15" spans="1:7">
      <c r="A15" s="84" t="s">
        <v>81</v>
      </c>
      <c r="B15" s="84">
        <v>500.28</v>
      </c>
      <c r="C15" s="84">
        <v>0</v>
      </c>
      <c r="D15" s="84">
        <v>0</v>
      </c>
      <c r="E15" s="84">
        <v>0</v>
      </c>
      <c r="F15" s="84">
        <v>0</v>
      </c>
      <c r="G15" s="84">
        <v>0</v>
      </c>
    </row>
    <row r="16" spans="1:7">
      <c r="A16" s="84" t="s">
        <v>82</v>
      </c>
      <c r="B16" s="84">
        <v>49.78</v>
      </c>
      <c r="C16" s="84">
        <v>0</v>
      </c>
      <c r="D16" s="84">
        <v>0</v>
      </c>
      <c r="E16" s="84">
        <v>0</v>
      </c>
      <c r="F16" s="84">
        <v>0</v>
      </c>
      <c r="G16" s="84">
        <v>0</v>
      </c>
    </row>
    <row r="17" spans="1:10">
      <c r="A17" s="84" t="s">
        <v>83</v>
      </c>
      <c r="B17" s="84">
        <v>198.81</v>
      </c>
      <c r="C17" s="84">
        <v>0</v>
      </c>
      <c r="D17" s="84">
        <v>0</v>
      </c>
      <c r="E17" s="84">
        <v>0</v>
      </c>
      <c r="F17" s="84">
        <v>0</v>
      </c>
      <c r="G17" s="84">
        <v>0</v>
      </c>
    </row>
    <row r="18" spans="1:10">
      <c r="A18" s="84" t="s">
        <v>84</v>
      </c>
      <c r="B18" s="84">
        <v>0</v>
      </c>
      <c r="C18" s="84">
        <v>0</v>
      </c>
      <c r="D18" s="84">
        <v>0</v>
      </c>
      <c r="E18" s="84">
        <v>0</v>
      </c>
      <c r="F18" s="84">
        <v>0</v>
      </c>
      <c r="G18" s="84">
        <v>0</v>
      </c>
    </row>
    <row r="19" spans="1:10">
      <c r="A19" s="84" t="s">
        <v>85</v>
      </c>
      <c r="B19" s="84">
        <v>13.27</v>
      </c>
      <c r="C19" s="84">
        <v>0</v>
      </c>
      <c r="D19" s="84">
        <v>0</v>
      </c>
      <c r="E19" s="84">
        <v>0</v>
      </c>
      <c r="F19" s="84">
        <v>0</v>
      </c>
      <c r="G19" s="84">
        <v>0</v>
      </c>
    </row>
    <row r="20" spans="1:10">
      <c r="A20" s="84" t="s">
        <v>86</v>
      </c>
      <c r="B20" s="84">
        <v>0</v>
      </c>
      <c r="C20" s="84">
        <v>0</v>
      </c>
      <c r="D20" s="84">
        <v>0</v>
      </c>
      <c r="E20" s="84">
        <v>0</v>
      </c>
      <c r="F20" s="84">
        <v>0</v>
      </c>
      <c r="G20" s="84">
        <v>0</v>
      </c>
    </row>
    <row r="21" spans="1:10">
      <c r="A21" s="84" t="s">
        <v>87</v>
      </c>
      <c r="B21" s="84">
        <v>0</v>
      </c>
      <c r="C21" s="84">
        <v>0</v>
      </c>
      <c r="D21" s="84">
        <v>0</v>
      </c>
      <c r="E21" s="84">
        <v>0</v>
      </c>
      <c r="F21" s="84">
        <v>0</v>
      </c>
      <c r="G21" s="84">
        <v>0</v>
      </c>
    </row>
    <row r="22" spans="1:10">
      <c r="A22" s="84" t="s">
        <v>88</v>
      </c>
      <c r="B22" s="84">
        <v>0</v>
      </c>
      <c r="C22" s="84">
        <v>0</v>
      </c>
      <c r="D22" s="84">
        <v>0</v>
      </c>
      <c r="E22" s="84">
        <v>0</v>
      </c>
      <c r="F22" s="84">
        <v>0</v>
      </c>
      <c r="G22" s="84">
        <v>0</v>
      </c>
    </row>
    <row r="23" spans="1:10">
      <c r="A23" s="84" t="s">
        <v>68</v>
      </c>
      <c r="B23" s="84">
        <v>0</v>
      </c>
      <c r="C23" s="84">
        <v>0</v>
      </c>
      <c r="D23" s="84">
        <v>0</v>
      </c>
      <c r="E23" s="84">
        <v>0</v>
      </c>
      <c r="F23" s="84">
        <v>0</v>
      </c>
      <c r="G23" s="84">
        <v>0</v>
      </c>
    </row>
    <row r="24" spans="1:10">
      <c r="A24" s="84" t="s">
        <v>89</v>
      </c>
      <c r="B24" s="84">
        <v>0</v>
      </c>
      <c r="C24" s="84">
        <v>0</v>
      </c>
      <c r="D24" s="84">
        <v>0</v>
      </c>
      <c r="E24" s="84">
        <v>0</v>
      </c>
      <c r="F24" s="84">
        <v>0</v>
      </c>
      <c r="G24" s="84">
        <v>0</v>
      </c>
    </row>
    <row r="25" spans="1:10">
      <c r="A25" s="84" t="s">
        <v>90</v>
      </c>
      <c r="B25" s="84">
        <v>0</v>
      </c>
      <c r="C25" s="84">
        <v>0</v>
      </c>
      <c r="D25" s="84">
        <v>0</v>
      </c>
      <c r="E25" s="84">
        <v>0</v>
      </c>
      <c r="F25" s="84">
        <v>0</v>
      </c>
      <c r="G25" s="84">
        <v>0</v>
      </c>
    </row>
    <row r="26" spans="1:10">
      <c r="A26" s="84" t="s">
        <v>91</v>
      </c>
      <c r="B26" s="84">
        <v>0</v>
      </c>
      <c r="C26" s="84">
        <v>0</v>
      </c>
      <c r="D26" s="84">
        <v>0</v>
      </c>
      <c r="E26" s="84">
        <v>0</v>
      </c>
      <c r="F26" s="84">
        <v>0</v>
      </c>
      <c r="G26" s="84">
        <v>0</v>
      </c>
    </row>
    <row r="27" spans="1:10">
      <c r="A27" s="84"/>
      <c r="B27" s="84"/>
      <c r="C27" s="84"/>
      <c r="D27" s="84"/>
      <c r="E27" s="84"/>
      <c r="F27" s="84"/>
      <c r="G27" s="84"/>
    </row>
    <row r="28" spans="1:10">
      <c r="A28" s="84" t="s">
        <v>92</v>
      </c>
      <c r="B28" s="84">
        <v>777.37</v>
      </c>
      <c r="C28" s="84">
        <v>137.03</v>
      </c>
      <c r="D28" s="84">
        <v>0</v>
      </c>
      <c r="E28" s="84">
        <v>0</v>
      </c>
      <c r="F28" s="84">
        <v>0</v>
      </c>
      <c r="G28" s="84">
        <v>0</v>
      </c>
    </row>
    <row r="30" spans="1:10">
      <c r="A30" s="80"/>
      <c r="B30" s="84" t="s">
        <v>347</v>
      </c>
      <c r="C30" s="84" t="s">
        <v>2</v>
      </c>
      <c r="D30" s="84" t="s">
        <v>367</v>
      </c>
      <c r="E30" s="84" t="s">
        <v>368</v>
      </c>
      <c r="F30" s="84" t="s">
        <v>369</v>
      </c>
      <c r="G30" s="84" t="s">
        <v>370</v>
      </c>
      <c r="H30" s="84" t="s">
        <v>371</v>
      </c>
      <c r="I30" s="84" t="s">
        <v>372</v>
      </c>
      <c r="J30" s="84" t="s">
        <v>373</v>
      </c>
    </row>
    <row r="31" spans="1:10">
      <c r="A31" s="84" t="s">
        <v>374</v>
      </c>
      <c r="B31" s="84">
        <v>379.89</v>
      </c>
      <c r="C31" s="84" t="s">
        <v>3</v>
      </c>
      <c r="D31" s="84">
        <v>2317.33</v>
      </c>
      <c r="E31" s="84">
        <v>1</v>
      </c>
      <c r="F31" s="84">
        <v>416.17</v>
      </c>
      <c r="G31" s="84">
        <v>0</v>
      </c>
      <c r="H31" s="84">
        <v>8.61</v>
      </c>
      <c r="I31" s="84">
        <v>27.86</v>
      </c>
      <c r="J31" s="84">
        <v>8.07</v>
      </c>
    </row>
    <row r="32" spans="1:10">
      <c r="A32" s="84" t="s">
        <v>375</v>
      </c>
      <c r="B32" s="84">
        <v>1600.48</v>
      </c>
      <c r="C32" s="84" t="s">
        <v>3</v>
      </c>
      <c r="D32" s="84">
        <v>9762.9500000000007</v>
      </c>
      <c r="E32" s="84">
        <v>1</v>
      </c>
      <c r="F32" s="84">
        <v>356.86</v>
      </c>
      <c r="G32" s="84">
        <v>0</v>
      </c>
      <c r="H32" s="84">
        <v>18.29</v>
      </c>
      <c r="I32" s="84">
        <v>6.19</v>
      </c>
      <c r="J32" s="84">
        <v>3.23</v>
      </c>
    </row>
    <row r="33" spans="1:10">
      <c r="A33" s="84" t="s">
        <v>376</v>
      </c>
      <c r="B33" s="84">
        <v>150.81</v>
      </c>
      <c r="C33" s="84" t="s">
        <v>3</v>
      </c>
      <c r="D33" s="84">
        <v>919.94</v>
      </c>
      <c r="E33" s="84">
        <v>1</v>
      </c>
      <c r="F33" s="84">
        <v>189.8</v>
      </c>
      <c r="G33" s="84">
        <v>38.049999999999997</v>
      </c>
      <c r="H33" s="84">
        <v>18.29</v>
      </c>
      <c r="I33" s="84">
        <v>6.19</v>
      </c>
      <c r="J33" s="84">
        <v>21.52</v>
      </c>
    </row>
    <row r="34" spans="1:10">
      <c r="A34" s="84" t="s">
        <v>377</v>
      </c>
      <c r="B34" s="84">
        <v>150.81</v>
      </c>
      <c r="C34" s="84" t="s">
        <v>3</v>
      </c>
      <c r="D34" s="84">
        <v>919.94</v>
      </c>
      <c r="E34" s="84">
        <v>1</v>
      </c>
      <c r="F34" s="84">
        <v>189.8</v>
      </c>
      <c r="G34" s="84">
        <v>38.049999999999997</v>
      </c>
      <c r="H34" s="84">
        <v>18.29</v>
      </c>
      <c r="I34" s="84">
        <v>6.19</v>
      </c>
      <c r="J34" s="84">
        <v>3.23</v>
      </c>
    </row>
    <row r="35" spans="1:10">
      <c r="A35" s="84" t="s">
        <v>378</v>
      </c>
      <c r="B35" s="84">
        <v>12</v>
      </c>
      <c r="C35" s="84" t="s">
        <v>3</v>
      </c>
      <c r="D35" s="84">
        <v>73.2</v>
      </c>
      <c r="E35" s="84">
        <v>1</v>
      </c>
      <c r="F35" s="84">
        <v>24.38</v>
      </c>
      <c r="G35" s="84">
        <v>7.83</v>
      </c>
      <c r="H35" s="84">
        <v>11.84</v>
      </c>
      <c r="I35" s="84">
        <v>6.19</v>
      </c>
      <c r="J35" s="84">
        <v>0</v>
      </c>
    </row>
    <row r="36" spans="1:10">
      <c r="A36" s="84" t="s">
        <v>245</v>
      </c>
      <c r="B36" s="84">
        <v>2293.9899999999998</v>
      </c>
      <c r="C36" s="84"/>
      <c r="D36" s="84">
        <v>13993.36</v>
      </c>
      <c r="E36" s="84"/>
      <c r="F36" s="84">
        <v>1177.02</v>
      </c>
      <c r="G36" s="84">
        <v>83.94</v>
      </c>
      <c r="H36" s="84">
        <v>16.653199999999998</v>
      </c>
      <c r="I36" s="84">
        <v>7.11</v>
      </c>
      <c r="J36" s="84">
        <v>5.2169999999999996</v>
      </c>
    </row>
    <row r="37" spans="1:10">
      <c r="A37" s="84" t="s">
        <v>379</v>
      </c>
      <c r="B37" s="84">
        <v>2293.9899999999998</v>
      </c>
      <c r="C37" s="84"/>
      <c r="D37" s="84">
        <v>13993.36</v>
      </c>
      <c r="E37" s="84"/>
      <c r="F37" s="84">
        <v>1177.02</v>
      </c>
      <c r="G37" s="84">
        <v>83.94</v>
      </c>
      <c r="H37" s="84">
        <v>16.653199999999998</v>
      </c>
      <c r="I37" s="84">
        <v>7.11</v>
      </c>
      <c r="J37" s="84">
        <v>5.2169999999999996</v>
      </c>
    </row>
    <row r="38" spans="1:10">
      <c r="A38" s="84" t="s">
        <v>380</v>
      </c>
      <c r="B38" s="84">
        <v>0</v>
      </c>
      <c r="C38" s="84"/>
      <c r="D38" s="84">
        <v>0</v>
      </c>
      <c r="E38" s="84"/>
      <c r="F38" s="84">
        <v>0</v>
      </c>
      <c r="G38" s="84">
        <v>0</v>
      </c>
      <c r="H38" s="84"/>
      <c r="I38" s="84"/>
      <c r="J38" s="84"/>
    </row>
    <row r="40" spans="1:10">
      <c r="A40" s="80"/>
      <c r="B40" s="84" t="s">
        <v>52</v>
      </c>
      <c r="C40" s="84" t="s">
        <v>303</v>
      </c>
      <c r="D40" s="84" t="s">
        <v>349</v>
      </c>
      <c r="E40" s="84" t="s">
        <v>350</v>
      </c>
      <c r="F40" s="84" t="s">
        <v>351</v>
      </c>
      <c r="G40" s="84" t="s">
        <v>352</v>
      </c>
      <c r="H40" s="84" t="s">
        <v>353</v>
      </c>
      <c r="I40" s="84" t="s">
        <v>304</v>
      </c>
    </row>
    <row r="41" spans="1:10">
      <c r="A41" s="84" t="s">
        <v>305</v>
      </c>
      <c r="B41" s="84" t="s">
        <v>338</v>
      </c>
      <c r="C41" s="84">
        <v>0.08</v>
      </c>
      <c r="D41" s="84">
        <v>0.85599999999999998</v>
      </c>
      <c r="E41" s="84">
        <v>0.98</v>
      </c>
      <c r="F41" s="84">
        <v>42.67</v>
      </c>
      <c r="G41" s="84">
        <v>90</v>
      </c>
      <c r="H41" s="84">
        <v>90</v>
      </c>
      <c r="I41" s="84" t="s">
        <v>307</v>
      </c>
    </row>
    <row r="42" spans="1:10">
      <c r="A42" s="84" t="s">
        <v>308</v>
      </c>
      <c r="B42" s="84" t="s">
        <v>338</v>
      </c>
      <c r="C42" s="84">
        <v>0.08</v>
      </c>
      <c r="D42" s="84">
        <v>0.85599999999999998</v>
      </c>
      <c r="E42" s="84">
        <v>0.98</v>
      </c>
      <c r="F42" s="84">
        <v>330.83</v>
      </c>
      <c r="G42" s="84">
        <v>0</v>
      </c>
      <c r="H42" s="84">
        <v>90</v>
      </c>
      <c r="I42" s="84" t="s">
        <v>309</v>
      </c>
    </row>
    <row r="43" spans="1:10">
      <c r="A43" s="84" t="s">
        <v>310</v>
      </c>
      <c r="B43" s="84" t="s">
        <v>338</v>
      </c>
      <c r="C43" s="84">
        <v>0.08</v>
      </c>
      <c r="D43" s="84">
        <v>0.85599999999999998</v>
      </c>
      <c r="E43" s="84">
        <v>0.98</v>
      </c>
      <c r="F43" s="84">
        <v>42.67</v>
      </c>
      <c r="G43" s="84">
        <v>270</v>
      </c>
      <c r="H43" s="84">
        <v>90</v>
      </c>
      <c r="I43" s="84" t="s">
        <v>311</v>
      </c>
    </row>
    <row r="44" spans="1:10">
      <c r="A44" s="84" t="s">
        <v>312</v>
      </c>
      <c r="B44" s="84" t="s">
        <v>313</v>
      </c>
      <c r="C44" s="84">
        <v>0.3</v>
      </c>
      <c r="D44" s="84">
        <v>3.12</v>
      </c>
      <c r="E44" s="84">
        <v>12.9</v>
      </c>
      <c r="F44" s="84">
        <v>379.89</v>
      </c>
      <c r="G44" s="84">
        <v>90</v>
      </c>
      <c r="H44" s="84">
        <v>180</v>
      </c>
      <c r="I44" s="84"/>
    </row>
    <row r="45" spans="1:10">
      <c r="A45" s="84" t="s">
        <v>314</v>
      </c>
      <c r="B45" s="84" t="s">
        <v>315</v>
      </c>
      <c r="C45" s="84">
        <v>0.3</v>
      </c>
      <c r="D45" s="84">
        <v>0.35699999999999998</v>
      </c>
      <c r="E45" s="84">
        <v>0.38</v>
      </c>
      <c r="F45" s="84">
        <v>379.89</v>
      </c>
      <c r="G45" s="84">
        <v>90</v>
      </c>
      <c r="H45" s="84">
        <v>0</v>
      </c>
      <c r="I45" s="84"/>
    </row>
    <row r="46" spans="1:10">
      <c r="A46" s="84" t="s">
        <v>316</v>
      </c>
      <c r="B46" s="84" t="s">
        <v>338</v>
      </c>
      <c r="C46" s="84">
        <v>0.08</v>
      </c>
      <c r="D46" s="84">
        <v>0.85599999999999998</v>
      </c>
      <c r="E46" s="84">
        <v>0.98</v>
      </c>
      <c r="F46" s="84">
        <v>178.43</v>
      </c>
      <c r="G46" s="84">
        <v>270</v>
      </c>
      <c r="H46" s="84">
        <v>90</v>
      </c>
      <c r="I46" s="84" t="s">
        <v>311</v>
      </c>
    </row>
    <row r="47" spans="1:10">
      <c r="A47" s="84" t="s">
        <v>317</v>
      </c>
      <c r="B47" s="84" t="s">
        <v>338</v>
      </c>
      <c r="C47" s="84">
        <v>0.08</v>
      </c>
      <c r="D47" s="84">
        <v>0.85599999999999998</v>
      </c>
      <c r="E47" s="84">
        <v>0.98</v>
      </c>
      <c r="F47" s="84">
        <v>178.43</v>
      </c>
      <c r="G47" s="84">
        <v>90</v>
      </c>
      <c r="H47" s="84">
        <v>90</v>
      </c>
      <c r="I47" s="84" t="s">
        <v>307</v>
      </c>
    </row>
    <row r="48" spans="1:10">
      <c r="A48" s="84" t="s">
        <v>318</v>
      </c>
      <c r="B48" s="84" t="s">
        <v>313</v>
      </c>
      <c r="C48" s="84">
        <v>0.3</v>
      </c>
      <c r="D48" s="84">
        <v>3.12</v>
      </c>
      <c r="E48" s="84">
        <v>12.9</v>
      </c>
      <c r="F48" s="84">
        <v>1600.48</v>
      </c>
      <c r="G48" s="84">
        <v>0</v>
      </c>
      <c r="H48" s="84">
        <v>180</v>
      </c>
      <c r="I48" s="84"/>
    </row>
    <row r="49" spans="1:11">
      <c r="A49" s="84" t="s">
        <v>319</v>
      </c>
      <c r="B49" s="84" t="s">
        <v>315</v>
      </c>
      <c r="C49" s="84">
        <v>0.3</v>
      </c>
      <c r="D49" s="84">
        <v>0.35699999999999998</v>
      </c>
      <c r="E49" s="84">
        <v>0.38</v>
      </c>
      <c r="F49" s="84">
        <v>1600.48</v>
      </c>
      <c r="G49" s="84">
        <v>180</v>
      </c>
      <c r="H49" s="84">
        <v>0</v>
      </c>
      <c r="I49" s="84"/>
    </row>
    <row r="50" spans="1:11">
      <c r="A50" s="84" t="s">
        <v>320</v>
      </c>
      <c r="B50" s="84" t="s">
        <v>338</v>
      </c>
      <c r="C50" s="84">
        <v>0.08</v>
      </c>
      <c r="D50" s="84">
        <v>0.85599999999999998</v>
      </c>
      <c r="E50" s="84">
        <v>0.98</v>
      </c>
      <c r="F50" s="84">
        <v>153.22</v>
      </c>
      <c r="G50" s="84">
        <v>180</v>
      </c>
      <c r="H50" s="84">
        <v>90</v>
      </c>
      <c r="I50" s="84" t="s">
        <v>321</v>
      </c>
    </row>
    <row r="51" spans="1:11">
      <c r="A51" s="84" t="s">
        <v>322</v>
      </c>
      <c r="B51" s="84" t="s">
        <v>338</v>
      </c>
      <c r="C51" s="84">
        <v>0.08</v>
      </c>
      <c r="D51" s="84">
        <v>0.85599999999999998</v>
      </c>
      <c r="E51" s="84">
        <v>0.98</v>
      </c>
      <c r="F51" s="84">
        <v>36.58</v>
      </c>
      <c r="G51" s="84">
        <v>270</v>
      </c>
      <c r="H51" s="84">
        <v>90</v>
      </c>
      <c r="I51" s="84" t="s">
        <v>311</v>
      </c>
    </row>
    <row r="52" spans="1:11">
      <c r="A52" s="84" t="s">
        <v>323</v>
      </c>
      <c r="B52" s="84" t="s">
        <v>313</v>
      </c>
      <c r="C52" s="84">
        <v>0.3</v>
      </c>
      <c r="D52" s="84">
        <v>3.12</v>
      </c>
      <c r="E52" s="84">
        <v>12.9</v>
      </c>
      <c r="F52" s="84">
        <v>150.81</v>
      </c>
      <c r="G52" s="84">
        <v>180</v>
      </c>
      <c r="H52" s="84">
        <v>180</v>
      </c>
      <c r="I52" s="84"/>
    </row>
    <row r="53" spans="1:11">
      <c r="A53" s="84" t="s">
        <v>324</v>
      </c>
      <c r="B53" s="84" t="s">
        <v>315</v>
      </c>
      <c r="C53" s="84">
        <v>0.3</v>
      </c>
      <c r="D53" s="84">
        <v>0.35699999999999998</v>
      </c>
      <c r="E53" s="84">
        <v>0.38</v>
      </c>
      <c r="F53" s="84">
        <v>150.81</v>
      </c>
      <c r="G53" s="84">
        <v>180</v>
      </c>
      <c r="H53" s="84">
        <v>0</v>
      </c>
      <c r="I53" s="84"/>
    </row>
    <row r="54" spans="1:11">
      <c r="A54" s="84" t="s">
        <v>325</v>
      </c>
      <c r="B54" s="84" t="s">
        <v>338</v>
      </c>
      <c r="C54" s="84">
        <v>0.08</v>
      </c>
      <c r="D54" s="84">
        <v>0.85599999999999998</v>
      </c>
      <c r="E54" s="84">
        <v>0.98</v>
      </c>
      <c r="F54" s="84">
        <v>36.58</v>
      </c>
      <c r="G54" s="84">
        <v>90</v>
      </c>
      <c r="H54" s="84">
        <v>90</v>
      </c>
      <c r="I54" s="84" t="s">
        <v>307</v>
      </c>
    </row>
    <row r="55" spans="1:11">
      <c r="A55" s="84" t="s">
        <v>326</v>
      </c>
      <c r="B55" s="84" t="s">
        <v>338</v>
      </c>
      <c r="C55" s="84">
        <v>0.08</v>
      </c>
      <c r="D55" s="84">
        <v>0.85599999999999998</v>
      </c>
      <c r="E55" s="84">
        <v>0.98</v>
      </c>
      <c r="F55" s="84">
        <v>153.22</v>
      </c>
      <c r="G55" s="84">
        <v>180</v>
      </c>
      <c r="H55" s="84">
        <v>90</v>
      </c>
      <c r="I55" s="84" t="s">
        <v>321</v>
      </c>
    </row>
    <row r="56" spans="1:11">
      <c r="A56" s="84" t="s">
        <v>327</v>
      </c>
      <c r="B56" s="84" t="s">
        <v>313</v>
      </c>
      <c r="C56" s="84">
        <v>0.3</v>
      </c>
      <c r="D56" s="84">
        <v>3.12</v>
      </c>
      <c r="E56" s="84">
        <v>12.9</v>
      </c>
      <c r="F56" s="84">
        <v>150.81</v>
      </c>
      <c r="G56" s="84">
        <v>90</v>
      </c>
      <c r="H56" s="84">
        <v>180</v>
      </c>
      <c r="I56" s="84"/>
    </row>
    <row r="57" spans="1:11">
      <c r="A57" s="84" t="s">
        <v>328</v>
      </c>
      <c r="B57" s="84" t="s">
        <v>315</v>
      </c>
      <c r="C57" s="84">
        <v>0.3</v>
      </c>
      <c r="D57" s="84">
        <v>0.35699999999999998</v>
      </c>
      <c r="E57" s="84">
        <v>0.38</v>
      </c>
      <c r="F57" s="84">
        <v>150.81</v>
      </c>
      <c r="G57" s="84">
        <v>90</v>
      </c>
      <c r="H57" s="84">
        <v>0</v>
      </c>
      <c r="I57" s="84"/>
    </row>
    <row r="58" spans="1:11">
      <c r="A58" s="84" t="s">
        <v>329</v>
      </c>
      <c r="B58" s="84" t="s">
        <v>338</v>
      </c>
      <c r="C58" s="84">
        <v>0.08</v>
      </c>
      <c r="D58" s="84">
        <v>0.85599999999999998</v>
      </c>
      <c r="E58" s="84">
        <v>0.98</v>
      </c>
      <c r="F58" s="84">
        <v>24.38</v>
      </c>
      <c r="G58" s="84">
        <v>180</v>
      </c>
      <c r="H58" s="84">
        <v>90</v>
      </c>
      <c r="I58" s="84" t="s">
        <v>321</v>
      </c>
    </row>
    <row r="59" spans="1:11">
      <c r="A59" s="84" t="s">
        <v>330</v>
      </c>
      <c r="B59" s="84" t="s">
        <v>313</v>
      </c>
      <c r="C59" s="84">
        <v>0.3</v>
      </c>
      <c r="D59" s="84">
        <v>3.12</v>
      </c>
      <c r="E59" s="84">
        <v>12.9</v>
      </c>
      <c r="F59" s="84">
        <v>12</v>
      </c>
      <c r="G59" s="84">
        <v>180</v>
      </c>
      <c r="H59" s="84">
        <v>180</v>
      </c>
      <c r="I59" s="84"/>
    </row>
    <row r="60" spans="1:11">
      <c r="A60" s="84" t="s">
        <v>331</v>
      </c>
      <c r="B60" s="84" t="s">
        <v>315</v>
      </c>
      <c r="C60" s="84">
        <v>0.3</v>
      </c>
      <c r="D60" s="84">
        <v>0.35699999999999998</v>
      </c>
      <c r="E60" s="84">
        <v>0.38</v>
      </c>
      <c r="F60" s="84">
        <v>12</v>
      </c>
      <c r="G60" s="84">
        <v>180</v>
      </c>
      <c r="H60" s="84">
        <v>0</v>
      </c>
      <c r="I60" s="84"/>
    </row>
    <row r="62" spans="1:11">
      <c r="A62" s="80"/>
      <c r="B62" s="84" t="s">
        <v>52</v>
      </c>
      <c r="C62" s="84" t="s">
        <v>381</v>
      </c>
      <c r="D62" s="84" t="s">
        <v>382</v>
      </c>
      <c r="E62" s="84" t="s">
        <v>383</v>
      </c>
      <c r="F62" s="84" t="s">
        <v>46</v>
      </c>
      <c r="G62" s="84" t="s">
        <v>384</v>
      </c>
      <c r="H62" s="84" t="s">
        <v>385</v>
      </c>
      <c r="I62" s="84" t="s">
        <v>386</v>
      </c>
      <c r="J62" s="84" t="s">
        <v>352</v>
      </c>
      <c r="K62" s="84" t="s">
        <v>304</v>
      </c>
    </row>
    <row r="63" spans="1:11">
      <c r="A63" s="84" t="s">
        <v>387</v>
      </c>
      <c r="B63" s="84" t="s">
        <v>428</v>
      </c>
      <c r="C63" s="84">
        <v>38.049999999999997</v>
      </c>
      <c r="D63" s="84">
        <v>38.049999999999997</v>
      </c>
      <c r="E63" s="84">
        <v>6.49</v>
      </c>
      <c r="F63" s="84">
        <v>0.39100000000000001</v>
      </c>
      <c r="G63" s="84">
        <v>0.39</v>
      </c>
      <c r="H63" s="84" t="s">
        <v>389</v>
      </c>
      <c r="I63" s="84" t="s">
        <v>320</v>
      </c>
      <c r="J63" s="84">
        <v>180</v>
      </c>
      <c r="K63" s="84" t="s">
        <v>321</v>
      </c>
    </row>
    <row r="64" spans="1:11">
      <c r="A64" s="84" t="s">
        <v>390</v>
      </c>
      <c r="B64" s="84" t="s">
        <v>428</v>
      </c>
      <c r="C64" s="84">
        <v>38.049999999999997</v>
      </c>
      <c r="D64" s="84">
        <v>38.049999999999997</v>
      </c>
      <c r="E64" s="84">
        <v>6.49</v>
      </c>
      <c r="F64" s="84">
        <v>0.39100000000000001</v>
      </c>
      <c r="G64" s="84">
        <v>0.39</v>
      </c>
      <c r="H64" s="84" t="s">
        <v>389</v>
      </c>
      <c r="I64" s="84" t="s">
        <v>326</v>
      </c>
      <c r="J64" s="84">
        <v>180</v>
      </c>
      <c r="K64" s="84" t="s">
        <v>321</v>
      </c>
    </row>
    <row r="65" spans="1:11">
      <c r="A65" s="84" t="s">
        <v>391</v>
      </c>
      <c r="B65" s="84" t="s">
        <v>428</v>
      </c>
      <c r="C65" s="84">
        <v>7.83</v>
      </c>
      <c r="D65" s="84">
        <v>7.83</v>
      </c>
      <c r="E65" s="84">
        <v>6.49</v>
      </c>
      <c r="F65" s="84">
        <v>0.39100000000000001</v>
      </c>
      <c r="G65" s="84">
        <v>0.39</v>
      </c>
      <c r="H65" s="84" t="s">
        <v>389</v>
      </c>
      <c r="I65" s="84" t="s">
        <v>329</v>
      </c>
      <c r="J65" s="84">
        <v>180</v>
      </c>
      <c r="K65" s="84" t="s">
        <v>321</v>
      </c>
    </row>
    <row r="66" spans="1:11">
      <c r="A66" s="84" t="s">
        <v>392</v>
      </c>
      <c r="B66" s="84"/>
      <c r="C66" s="84"/>
      <c r="D66" s="84">
        <v>83.94</v>
      </c>
      <c r="E66" s="84">
        <v>6.49</v>
      </c>
      <c r="F66" s="84">
        <v>0.39100000000000001</v>
      </c>
      <c r="G66" s="84">
        <v>0.39</v>
      </c>
      <c r="H66" s="84"/>
      <c r="I66" s="84"/>
      <c r="J66" s="84"/>
      <c r="K66" s="84"/>
    </row>
    <row r="67" spans="1:11">
      <c r="A67" s="84" t="s">
        <v>393</v>
      </c>
      <c r="B67" s="84"/>
      <c r="C67" s="84"/>
      <c r="D67" s="84">
        <v>0</v>
      </c>
      <c r="E67" s="84" t="s">
        <v>394</v>
      </c>
      <c r="F67" s="84" t="s">
        <v>394</v>
      </c>
      <c r="G67" s="84" t="s">
        <v>394</v>
      </c>
      <c r="H67" s="84"/>
      <c r="I67" s="84"/>
      <c r="J67" s="84"/>
      <c r="K67" s="84"/>
    </row>
    <row r="68" spans="1:11">
      <c r="A68" s="84" t="s">
        <v>395</v>
      </c>
      <c r="B68" s="84"/>
      <c r="C68" s="84"/>
      <c r="D68" s="84">
        <v>83.94</v>
      </c>
      <c r="E68" s="84">
        <v>6.49</v>
      </c>
      <c r="F68" s="84">
        <v>0.39100000000000001</v>
      </c>
      <c r="G68" s="84">
        <v>0.39</v>
      </c>
      <c r="H68" s="84"/>
      <c r="I68" s="84"/>
      <c r="J68" s="84"/>
      <c r="K68" s="84"/>
    </row>
    <row r="70" spans="1:11">
      <c r="A70" s="80"/>
      <c r="B70" s="84" t="s">
        <v>117</v>
      </c>
      <c r="C70" s="84" t="s">
        <v>337</v>
      </c>
      <c r="D70" s="84" t="s">
        <v>354</v>
      </c>
    </row>
    <row r="71" spans="1:11">
      <c r="A71" s="84" t="s">
        <v>36</v>
      </c>
      <c r="B71" s="84"/>
      <c r="C71" s="84"/>
      <c r="D71" s="84"/>
    </row>
    <row r="73" spans="1:11">
      <c r="A73" s="80"/>
      <c r="B73" s="84" t="s">
        <v>117</v>
      </c>
      <c r="C73" s="84" t="s">
        <v>355</v>
      </c>
      <c r="D73" s="84" t="s">
        <v>356</v>
      </c>
      <c r="E73" s="84" t="s">
        <v>357</v>
      </c>
      <c r="F73" s="84" t="s">
        <v>358</v>
      </c>
      <c r="G73" s="84" t="s">
        <v>354</v>
      </c>
    </row>
    <row r="74" spans="1:11">
      <c r="A74" s="84" t="s">
        <v>332</v>
      </c>
      <c r="B74" s="84" t="s">
        <v>333</v>
      </c>
      <c r="C74" s="84">
        <v>11449.21</v>
      </c>
      <c r="D74" s="84">
        <v>9143.9699999999993</v>
      </c>
      <c r="E74" s="84">
        <v>2305.2399999999998</v>
      </c>
      <c r="F74" s="84">
        <v>0.8</v>
      </c>
      <c r="G74" s="84">
        <v>4.05</v>
      </c>
    </row>
    <row r="75" spans="1:11">
      <c r="A75" s="84" t="s">
        <v>334</v>
      </c>
      <c r="B75" s="84" t="s">
        <v>333</v>
      </c>
      <c r="C75" s="84">
        <v>55356.43</v>
      </c>
      <c r="D75" s="84">
        <v>44210.71</v>
      </c>
      <c r="E75" s="84">
        <v>11145.73</v>
      </c>
      <c r="F75" s="84">
        <v>0.8</v>
      </c>
      <c r="G75" s="84">
        <v>3.47</v>
      </c>
    </row>
    <row r="76" spans="1:11">
      <c r="A76" s="84" t="s">
        <v>335</v>
      </c>
      <c r="B76" s="84" t="s">
        <v>333</v>
      </c>
      <c r="C76" s="84">
        <v>15472.59</v>
      </c>
      <c r="D76" s="84">
        <v>12357.26</v>
      </c>
      <c r="E76" s="84">
        <v>3115.32</v>
      </c>
      <c r="F76" s="84">
        <v>0.8</v>
      </c>
      <c r="G76" s="84">
        <v>4.03</v>
      </c>
    </row>
    <row r="77" spans="1:11">
      <c r="A77" s="84" t="s">
        <v>336</v>
      </c>
      <c r="B77" s="84" t="s">
        <v>333</v>
      </c>
      <c r="C77" s="84">
        <v>12179.11</v>
      </c>
      <c r="D77" s="84">
        <v>9726.91</v>
      </c>
      <c r="E77" s="84">
        <v>2452.1999999999998</v>
      </c>
      <c r="F77" s="84">
        <v>0.8</v>
      </c>
      <c r="G77" s="84">
        <v>4.04</v>
      </c>
    </row>
    <row r="79" spans="1:11">
      <c r="A79" s="80"/>
      <c r="B79" s="84" t="s">
        <v>117</v>
      </c>
      <c r="C79" s="84" t="s">
        <v>355</v>
      </c>
      <c r="D79" s="84" t="s">
        <v>354</v>
      </c>
    </row>
    <row r="80" spans="1:11">
      <c r="A80" s="84" t="s">
        <v>396</v>
      </c>
      <c r="B80" s="84" t="s">
        <v>397</v>
      </c>
      <c r="C80" s="84">
        <v>1419.95</v>
      </c>
      <c r="D80" s="84">
        <v>1</v>
      </c>
    </row>
    <row r="81" spans="1:8">
      <c r="A81" s="84" t="s">
        <v>398</v>
      </c>
      <c r="B81" s="84" t="s">
        <v>399</v>
      </c>
      <c r="C81" s="84">
        <v>22028.31</v>
      </c>
      <c r="D81" s="84">
        <v>0.8</v>
      </c>
    </row>
    <row r="82" spans="1:8">
      <c r="A82" s="84" t="s">
        <v>400</v>
      </c>
      <c r="B82" s="84" t="s">
        <v>399</v>
      </c>
      <c r="C82" s="84">
        <v>106850.22</v>
      </c>
      <c r="D82" s="84">
        <v>0.78</v>
      </c>
    </row>
    <row r="83" spans="1:8">
      <c r="A83" s="84" t="s">
        <v>401</v>
      </c>
      <c r="B83" s="84" t="s">
        <v>399</v>
      </c>
      <c r="C83" s="84">
        <v>13579.2</v>
      </c>
      <c r="D83" s="84">
        <v>0.8</v>
      </c>
    </row>
    <row r="84" spans="1:8">
      <c r="A84" s="84" t="s">
        <v>402</v>
      </c>
      <c r="B84" s="84" t="s">
        <v>399</v>
      </c>
      <c r="C84" s="84">
        <v>13580.86</v>
      </c>
      <c r="D84" s="84">
        <v>0.8</v>
      </c>
    </row>
    <row r="86" spans="1:8">
      <c r="A86" s="80"/>
      <c r="B86" s="84" t="s">
        <v>117</v>
      </c>
      <c r="C86" s="84" t="s">
        <v>403</v>
      </c>
      <c r="D86" s="84" t="s">
        <v>404</v>
      </c>
      <c r="E86" s="84" t="s">
        <v>405</v>
      </c>
      <c r="F86" s="84" t="s">
        <v>406</v>
      </c>
      <c r="G86" s="84" t="s">
        <v>407</v>
      </c>
      <c r="H86" s="84" t="s">
        <v>408</v>
      </c>
    </row>
    <row r="87" spans="1:8">
      <c r="A87" s="84" t="s">
        <v>409</v>
      </c>
      <c r="B87" s="84" t="s">
        <v>410</v>
      </c>
      <c r="C87" s="84">
        <v>0.54</v>
      </c>
      <c r="D87" s="84">
        <v>49.8</v>
      </c>
      <c r="E87" s="84">
        <v>0.06</v>
      </c>
      <c r="F87" s="84">
        <v>5.65</v>
      </c>
      <c r="G87" s="84">
        <v>1</v>
      </c>
      <c r="H87" s="84" t="s">
        <v>411</v>
      </c>
    </row>
    <row r="88" spans="1:8">
      <c r="A88" s="84" t="s">
        <v>412</v>
      </c>
      <c r="B88" s="84" t="s">
        <v>413</v>
      </c>
      <c r="C88" s="84">
        <v>0.54</v>
      </c>
      <c r="D88" s="84">
        <v>622</v>
      </c>
      <c r="E88" s="84">
        <v>0.69</v>
      </c>
      <c r="F88" s="84">
        <v>802.25</v>
      </c>
      <c r="G88" s="84">
        <v>1</v>
      </c>
      <c r="H88" s="84" t="s">
        <v>414</v>
      </c>
    </row>
    <row r="89" spans="1:8">
      <c r="A89" s="84" t="s">
        <v>415</v>
      </c>
      <c r="B89" s="84" t="s">
        <v>413</v>
      </c>
      <c r="C89" s="84">
        <v>0.56999999999999995</v>
      </c>
      <c r="D89" s="84">
        <v>622</v>
      </c>
      <c r="E89" s="84">
        <v>3.34</v>
      </c>
      <c r="F89" s="84">
        <v>3657.18</v>
      </c>
      <c r="G89" s="84">
        <v>1</v>
      </c>
      <c r="H89" s="84" t="s">
        <v>414</v>
      </c>
    </row>
    <row r="90" spans="1:8">
      <c r="A90" s="84" t="s">
        <v>416</v>
      </c>
      <c r="B90" s="84" t="s">
        <v>413</v>
      </c>
      <c r="C90" s="84">
        <v>0.55000000000000004</v>
      </c>
      <c r="D90" s="84">
        <v>622</v>
      </c>
      <c r="E90" s="84">
        <v>0.93</v>
      </c>
      <c r="F90" s="84">
        <v>1064.8</v>
      </c>
      <c r="G90" s="84">
        <v>1</v>
      </c>
      <c r="H90" s="84" t="s">
        <v>414</v>
      </c>
    </row>
    <row r="91" spans="1:8">
      <c r="A91" s="84" t="s">
        <v>417</v>
      </c>
      <c r="B91" s="84" t="s">
        <v>413</v>
      </c>
      <c r="C91" s="84">
        <v>0.55000000000000004</v>
      </c>
      <c r="D91" s="84">
        <v>622</v>
      </c>
      <c r="E91" s="84">
        <v>0.74</v>
      </c>
      <c r="F91" s="84">
        <v>838.15</v>
      </c>
      <c r="G91" s="84">
        <v>1</v>
      </c>
      <c r="H91" s="84" t="s">
        <v>414</v>
      </c>
    </row>
    <row r="93" spans="1:8">
      <c r="A93" s="80"/>
      <c r="B93" s="84" t="s">
        <v>117</v>
      </c>
      <c r="C93" s="84" t="s">
        <v>418</v>
      </c>
      <c r="D93" s="84" t="s">
        <v>419</v>
      </c>
      <c r="E93" s="84" t="s">
        <v>420</v>
      </c>
      <c r="F93" s="84" t="s">
        <v>421</v>
      </c>
    </row>
    <row r="94" spans="1:8">
      <c r="A94" s="84" t="s">
        <v>36</v>
      </c>
      <c r="B94" s="84"/>
      <c r="C94" s="84"/>
      <c r="D94" s="84"/>
      <c r="E94" s="84"/>
      <c r="F94" s="84"/>
    </row>
    <row r="96" spans="1:8">
      <c r="A96" s="80"/>
      <c r="B96" s="84" t="s">
        <v>117</v>
      </c>
      <c r="C96" s="84" t="s">
        <v>422</v>
      </c>
      <c r="D96" s="84" t="s">
        <v>423</v>
      </c>
      <c r="E96" s="84" t="s">
        <v>424</v>
      </c>
      <c r="F96" s="84" t="s">
        <v>425</v>
      </c>
      <c r="G96" s="84" t="s">
        <v>426</v>
      </c>
    </row>
    <row r="97" spans="1:8">
      <c r="A97" s="84" t="s">
        <v>36</v>
      </c>
      <c r="B97" s="84"/>
      <c r="C97" s="84"/>
      <c r="D97" s="84"/>
      <c r="E97" s="84"/>
      <c r="F97" s="84"/>
      <c r="G97" s="84"/>
    </row>
    <row r="99" spans="1:8">
      <c r="A99" s="80"/>
      <c r="B99" s="84" t="s">
        <v>432</v>
      </c>
      <c r="C99" s="84" t="s">
        <v>433</v>
      </c>
      <c r="D99" s="84" t="s">
        <v>434</v>
      </c>
      <c r="E99" s="84" t="s">
        <v>435</v>
      </c>
      <c r="F99" s="84" t="s">
        <v>436</v>
      </c>
      <c r="G99" s="84" t="s">
        <v>437</v>
      </c>
      <c r="H99" s="84" t="s">
        <v>438</v>
      </c>
    </row>
    <row r="100" spans="1:8">
      <c r="A100" s="84" t="s">
        <v>439</v>
      </c>
      <c r="B100" s="84">
        <v>7176.1289999999999</v>
      </c>
      <c r="C100" s="84">
        <v>6.2203999999999997</v>
      </c>
      <c r="D100" s="84">
        <v>52.737400000000001</v>
      </c>
      <c r="E100" s="84">
        <v>0</v>
      </c>
      <c r="F100" s="84">
        <v>0</v>
      </c>
      <c r="G100" s="84">
        <v>318162.17080000002</v>
      </c>
      <c r="H100" s="84">
        <v>2644.5702000000001</v>
      </c>
    </row>
    <row r="101" spans="1:8">
      <c r="A101" s="84" t="s">
        <v>440</v>
      </c>
      <c r="B101" s="84">
        <v>5878.8661000000002</v>
      </c>
      <c r="C101" s="84">
        <v>5.0711000000000004</v>
      </c>
      <c r="D101" s="84">
        <v>47.656700000000001</v>
      </c>
      <c r="E101" s="84">
        <v>0</v>
      </c>
      <c r="F101" s="84">
        <v>0</v>
      </c>
      <c r="G101" s="84">
        <v>287529.27529999998</v>
      </c>
      <c r="H101" s="84">
        <v>2180.0841999999998</v>
      </c>
    </row>
    <row r="102" spans="1:8">
      <c r="A102" s="84" t="s">
        <v>441</v>
      </c>
      <c r="B102" s="84">
        <v>6635.7109</v>
      </c>
      <c r="C102" s="84">
        <v>5.7244999999999999</v>
      </c>
      <c r="D102" s="84">
        <v>53.692500000000003</v>
      </c>
      <c r="E102" s="84">
        <v>0</v>
      </c>
      <c r="F102" s="84">
        <v>0</v>
      </c>
      <c r="G102" s="84">
        <v>323944.9743</v>
      </c>
      <c r="H102" s="84">
        <v>2460.4445000000001</v>
      </c>
    </row>
    <row r="103" spans="1:8">
      <c r="A103" s="84" t="s">
        <v>442</v>
      </c>
      <c r="B103" s="84">
        <v>6079.2497999999996</v>
      </c>
      <c r="C103" s="84">
        <v>5.2351000000000001</v>
      </c>
      <c r="D103" s="84">
        <v>50.857599999999998</v>
      </c>
      <c r="E103" s="84">
        <v>0</v>
      </c>
      <c r="F103" s="84">
        <v>0</v>
      </c>
      <c r="G103" s="84">
        <v>306847.42099999997</v>
      </c>
      <c r="H103" s="84">
        <v>2259.2031999999999</v>
      </c>
    </row>
    <row r="104" spans="1:8">
      <c r="A104" s="84" t="s">
        <v>272</v>
      </c>
      <c r="B104" s="84">
        <v>6077.8831</v>
      </c>
      <c r="C104" s="84">
        <v>5.2228000000000003</v>
      </c>
      <c r="D104" s="84">
        <v>52.835700000000003</v>
      </c>
      <c r="E104" s="84">
        <v>0</v>
      </c>
      <c r="F104" s="84">
        <v>0</v>
      </c>
      <c r="G104" s="84">
        <v>318789.22080000001</v>
      </c>
      <c r="H104" s="84">
        <v>2264.7651000000001</v>
      </c>
    </row>
    <row r="105" spans="1:8">
      <c r="A105" s="84" t="s">
        <v>443</v>
      </c>
      <c r="B105" s="84">
        <v>5816.1644999999999</v>
      </c>
      <c r="C105" s="84">
        <v>4.9897</v>
      </c>
      <c r="D105" s="84">
        <v>52.033900000000003</v>
      </c>
      <c r="E105" s="84">
        <v>0</v>
      </c>
      <c r="F105" s="84">
        <v>0</v>
      </c>
      <c r="G105" s="84">
        <v>313957.27240000002</v>
      </c>
      <c r="H105" s="84">
        <v>2171.7377999999999</v>
      </c>
    </row>
    <row r="106" spans="1:8">
      <c r="A106" s="84" t="s">
        <v>444</v>
      </c>
      <c r="B106" s="84">
        <v>5850.0006000000003</v>
      </c>
      <c r="C106" s="84">
        <v>5.0130999999999997</v>
      </c>
      <c r="D106" s="84">
        <v>53.337600000000002</v>
      </c>
      <c r="E106" s="84">
        <v>0</v>
      </c>
      <c r="F106" s="84">
        <v>0</v>
      </c>
      <c r="G106" s="84">
        <v>321826.67609999998</v>
      </c>
      <c r="H106" s="84">
        <v>2187.4259999999999</v>
      </c>
    </row>
    <row r="107" spans="1:8">
      <c r="A107" s="84" t="s">
        <v>445</v>
      </c>
      <c r="B107" s="84">
        <v>6085.8779000000004</v>
      </c>
      <c r="C107" s="84">
        <v>5.218</v>
      </c>
      <c r="D107" s="84">
        <v>54.997</v>
      </c>
      <c r="E107" s="84">
        <v>0</v>
      </c>
      <c r="F107" s="84">
        <v>0</v>
      </c>
      <c r="G107" s="84">
        <v>331837.38589999999</v>
      </c>
      <c r="H107" s="84">
        <v>2274.1262999999999</v>
      </c>
    </row>
    <row r="108" spans="1:8">
      <c r="A108" s="84" t="s">
        <v>446</v>
      </c>
      <c r="B108" s="84">
        <v>5887.741</v>
      </c>
      <c r="C108" s="84">
        <v>5.0456000000000003</v>
      </c>
      <c r="D108" s="84">
        <v>53.654200000000003</v>
      </c>
      <c r="E108" s="84">
        <v>0</v>
      </c>
      <c r="F108" s="84">
        <v>0</v>
      </c>
      <c r="G108" s="84">
        <v>323736.76689999999</v>
      </c>
      <c r="H108" s="84">
        <v>2201.4539</v>
      </c>
    </row>
    <row r="109" spans="1:8">
      <c r="A109" s="84" t="s">
        <v>447</v>
      </c>
      <c r="B109" s="84">
        <v>6043.0452999999998</v>
      </c>
      <c r="C109" s="84">
        <v>5.1879</v>
      </c>
      <c r="D109" s="84">
        <v>53.426699999999997</v>
      </c>
      <c r="E109" s="84">
        <v>0</v>
      </c>
      <c r="F109" s="84">
        <v>0</v>
      </c>
      <c r="G109" s="84">
        <v>322358.78519999998</v>
      </c>
      <c r="H109" s="84">
        <v>2254.511</v>
      </c>
    </row>
    <row r="110" spans="1:8">
      <c r="A110" s="84" t="s">
        <v>448</v>
      </c>
      <c r="B110" s="84">
        <v>6100.6410999999998</v>
      </c>
      <c r="C110" s="84">
        <v>5.2553000000000001</v>
      </c>
      <c r="D110" s="84">
        <v>50.722000000000001</v>
      </c>
      <c r="E110" s="84">
        <v>0</v>
      </c>
      <c r="F110" s="84">
        <v>0</v>
      </c>
      <c r="G110" s="84">
        <v>306028.2991</v>
      </c>
      <c r="H110" s="84">
        <v>2266.1931</v>
      </c>
    </row>
    <row r="111" spans="1:8">
      <c r="A111" s="84" t="s">
        <v>449</v>
      </c>
      <c r="B111" s="84">
        <v>6882.5056000000004</v>
      </c>
      <c r="C111" s="84">
        <v>5.9555999999999996</v>
      </c>
      <c r="D111" s="84">
        <v>52.4315</v>
      </c>
      <c r="E111" s="84">
        <v>0</v>
      </c>
      <c r="F111" s="84">
        <v>0</v>
      </c>
      <c r="G111" s="84">
        <v>316324.16570000001</v>
      </c>
      <c r="H111" s="84">
        <v>2542.0131999999999</v>
      </c>
    </row>
    <row r="112" spans="1:8">
      <c r="A112" s="84"/>
      <c r="B112" s="84"/>
      <c r="C112" s="84"/>
      <c r="D112" s="84"/>
      <c r="E112" s="84"/>
      <c r="F112" s="84"/>
      <c r="G112" s="84"/>
      <c r="H112" s="84"/>
    </row>
    <row r="113" spans="1:19">
      <c r="A113" s="84" t="s">
        <v>450</v>
      </c>
      <c r="B113" s="84">
        <v>74513.815100000007</v>
      </c>
      <c r="C113" s="84">
        <v>64.138999999999996</v>
      </c>
      <c r="D113" s="84">
        <v>628.38300000000004</v>
      </c>
      <c r="E113" s="84">
        <v>0</v>
      </c>
      <c r="F113" s="84">
        <v>2.9999999999999997E-4</v>
      </c>
      <c r="G113" s="85">
        <v>3791340</v>
      </c>
      <c r="H113" s="84">
        <v>27706.528300000002</v>
      </c>
    </row>
    <row r="114" spans="1:19">
      <c r="A114" s="84" t="s">
        <v>451</v>
      </c>
      <c r="B114" s="84">
        <v>5816.1644999999999</v>
      </c>
      <c r="C114" s="84">
        <v>4.9897</v>
      </c>
      <c r="D114" s="84">
        <v>47.656700000000001</v>
      </c>
      <c r="E114" s="84">
        <v>0</v>
      </c>
      <c r="F114" s="84">
        <v>0</v>
      </c>
      <c r="G114" s="84">
        <v>287529.27529999998</v>
      </c>
      <c r="H114" s="84">
        <v>2171.7377999999999</v>
      </c>
    </row>
    <row r="115" spans="1:19">
      <c r="A115" s="84" t="s">
        <v>452</v>
      </c>
      <c r="B115" s="84">
        <v>7176.1289999999999</v>
      </c>
      <c r="C115" s="84">
        <v>6.2203999999999997</v>
      </c>
      <c r="D115" s="84">
        <v>54.997</v>
      </c>
      <c r="E115" s="84">
        <v>0</v>
      </c>
      <c r="F115" s="84">
        <v>0</v>
      </c>
      <c r="G115" s="84">
        <v>331837.38589999999</v>
      </c>
      <c r="H115" s="84">
        <v>2644.5702000000001</v>
      </c>
    </row>
    <row r="117" spans="1:19">
      <c r="A117" s="80"/>
      <c r="B117" s="84" t="s">
        <v>453</v>
      </c>
      <c r="C117" s="84" t="s">
        <v>454</v>
      </c>
      <c r="D117" s="84" t="s">
        <v>455</v>
      </c>
      <c r="E117" s="84" t="s">
        <v>456</v>
      </c>
      <c r="F117" s="84" t="s">
        <v>457</v>
      </c>
      <c r="G117" s="84" t="s">
        <v>458</v>
      </c>
      <c r="H117" s="84" t="s">
        <v>459</v>
      </c>
      <c r="I117" s="84" t="s">
        <v>460</v>
      </c>
      <c r="J117" s="84" t="s">
        <v>461</v>
      </c>
      <c r="K117" s="84" t="s">
        <v>462</v>
      </c>
      <c r="L117" s="84" t="s">
        <v>463</v>
      </c>
      <c r="M117" s="84" t="s">
        <v>464</v>
      </c>
      <c r="N117" s="84" t="s">
        <v>465</v>
      </c>
      <c r="O117" s="84" t="s">
        <v>466</v>
      </c>
      <c r="P117" s="84" t="s">
        <v>467</v>
      </c>
      <c r="Q117" s="84" t="s">
        <v>468</v>
      </c>
      <c r="R117" s="84" t="s">
        <v>469</v>
      </c>
      <c r="S117" s="84" t="s">
        <v>470</v>
      </c>
    </row>
    <row r="118" spans="1:19">
      <c r="A118" s="84" t="s">
        <v>439</v>
      </c>
      <c r="B118" s="85">
        <v>65235200000</v>
      </c>
      <c r="C118" s="84">
        <v>49123.951999999997</v>
      </c>
      <c r="D118" s="84" t="s">
        <v>545</v>
      </c>
      <c r="E118" s="84">
        <v>34382.154999999999</v>
      </c>
      <c r="F118" s="84">
        <v>10771.038</v>
      </c>
      <c r="G118" s="84">
        <v>213.65799999999999</v>
      </c>
      <c r="H118" s="84">
        <v>0</v>
      </c>
      <c r="I118" s="84">
        <v>589.81700000000001</v>
      </c>
      <c r="J118" s="84">
        <v>3167.2840000000001</v>
      </c>
      <c r="K118" s="84">
        <v>0</v>
      </c>
      <c r="L118" s="84">
        <v>0</v>
      </c>
      <c r="M118" s="84">
        <v>0</v>
      </c>
      <c r="N118" s="84">
        <v>0</v>
      </c>
      <c r="O118" s="84">
        <v>0</v>
      </c>
      <c r="P118" s="84">
        <v>0</v>
      </c>
      <c r="Q118" s="84">
        <v>0</v>
      </c>
      <c r="R118" s="84">
        <v>0</v>
      </c>
      <c r="S118" s="84">
        <v>0</v>
      </c>
    </row>
    <row r="119" spans="1:19">
      <c r="A119" s="84" t="s">
        <v>440</v>
      </c>
      <c r="B119" s="85">
        <v>58954300000</v>
      </c>
      <c r="C119" s="84">
        <v>52143.13</v>
      </c>
      <c r="D119" s="84" t="s">
        <v>546</v>
      </c>
      <c r="E119" s="84">
        <v>34382.154999999999</v>
      </c>
      <c r="F119" s="84">
        <v>10771.038</v>
      </c>
      <c r="G119" s="84">
        <v>4486.0280000000002</v>
      </c>
      <c r="H119" s="84">
        <v>0</v>
      </c>
      <c r="I119" s="84">
        <v>2503.9090000000001</v>
      </c>
      <c r="J119" s="84">
        <v>0</v>
      </c>
      <c r="K119" s="84">
        <v>0</v>
      </c>
      <c r="L119" s="84">
        <v>0</v>
      </c>
      <c r="M119" s="84">
        <v>0</v>
      </c>
      <c r="N119" s="84">
        <v>0</v>
      </c>
      <c r="O119" s="84">
        <v>0</v>
      </c>
      <c r="P119" s="84">
        <v>0</v>
      </c>
      <c r="Q119" s="84">
        <v>0</v>
      </c>
      <c r="R119" s="84">
        <v>0</v>
      </c>
      <c r="S119" s="84">
        <v>0</v>
      </c>
    </row>
    <row r="120" spans="1:19">
      <c r="A120" s="84" t="s">
        <v>441</v>
      </c>
      <c r="B120" s="85">
        <v>66420900000</v>
      </c>
      <c r="C120" s="84">
        <v>49279.175999999999</v>
      </c>
      <c r="D120" s="84" t="s">
        <v>547</v>
      </c>
      <c r="E120" s="84">
        <v>34382.154999999999</v>
      </c>
      <c r="F120" s="84">
        <v>10771.038</v>
      </c>
      <c r="G120" s="84">
        <v>326.91899999999998</v>
      </c>
      <c r="H120" s="84">
        <v>0</v>
      </c>
      <c r="I120" s="84">
        <v>631.779</v>
      </c>
      <c r="J120" s="84">
        <v>3167.2840000000001</v>
      </c>
      <c r="K120" s="84">
        <v>0</v>
      </c>
      <c r="L120" s="84">
        <v>0</v>
      </c>
      <c r="M120" s="84">
        <v>0</v>
      </c>
      <c r="N120" s="84">
        <v>0</v>
      </c>
      <c r="O120" s="84">
        <v>0</v>
      </c>
      <c r="P120" s="84">
        <v>0</v>
      </c>
      <c r="Q120" s="84">
        <v>0</v>
      </c>
      <c r="R120" s="84">
        <v>0</v>
      </c>
      <c r="S120" s="84">
        <v>0</v>
      </c>
    </row>
    <row r="121" spans="1:19">
      <c r="A121" s="84" t="s">
        <v>442</v>
      </c>
      <c r="B121" s="85">
        <v>62915200000</v>
      </c>
      <c r="C121" s="84">
        <v>54207.302000000003</v>
      </c>
      <c r="D121" s="84" t="s">
        <v>548</v>
      </c>
      <c r="E121" s="84">
        <v>34382.154999999999</v>
      </c>
      <c r="F121" s="84">
        <v>10771.038</v>
      </c>
      <c r="G121" s="84">
        <v>2064.4169999999999</v>
      </c>
      <c r="H121" s="84">
        <v>0</v>
      </c>
      <c r="I121" s="84">
        <v>6989.6909999999998</v>
      </c>
      <c r="J121" s="84">
        <v>0</v>
      </c>
      <c r="K121" s="84">
        <v>0</v>
      </c>
      <c r="L121" s="84">
        <v>0</v>
      </c>
      <c r="M121" s="84">
        <v>0</v>
      </c>
      <c r="N121" s="84">
        <v>0</v>
      </c>
      <c r="O121" s="84">
        <v>0</v>
      </c>
      <c r="P121" s="84">
        <v>0</v>
      </c>
      <c r="Q121" s="84">
        <v>0</v>
      </c>
      <c r="R121" s="84">
        <v>0</v>
      </c>
      <c r="S121" s="84">
        <v>0</v>
      </c>
    </row>
    <row r="122" spans="1:19">
      <c r="A122" s="84" t="s">
        <v>272</v>
      </c>
      <c r="B122" s="85">
        <v>65363800000</v>
      </c>
      <c r="C122" s="84">
        <v>54499.94</v>
      </c>
      <c r="D122" s="84" t="s">
        <v>549</v>
      </c>
      <c r="E122" s="84">
        <v>34382.154999999999</v>
      </c>
      <c r="F122" s="84">
        <v>10771.038</v>
      </c>
      <c r="G122" s="84">
        <v>2060.8760000000002</v>
      </c>
      <c r="H122" s="84">
        <v>0</v>
      </c>
      <c r="I122" s="84">
        <v>7285.87</v>
      </c>
      <c r="J122" s="84">
        <v>0</v>
      </c>
      <c r="K122" s="84">
        <v>0</v>
      </c>
      <c r="L122" s="84">
        <v>0</v>
      </c>
      <c r="M122" s="84">
        <v>0</v>
      </c>
      <c r="N122" s="84">
        <v>0</v>
      </c>
      <c r="O122" s="84">
        <v>0</v>
      </c>
      <c r="P122" s="84">
        <v>0</v>
      </c>
      <c r="Q122" s="84">
        <v>0</v>
      </c>
      <c r="R122" s="84">
        <v>0</v>
      </c>
      <c r="S122" s="84">
        <v>0</v>
      </c>
    </row>
    <row r="123" spans="1:19">
      <c r="A123" s="84" t="s">
        <v>443</v>
      </c>
      <c r="B123" s="85">
        <v>64373000000</v>
      </c>
      <c r="C123" s="84">
        <v>57156.9</v>
      </c>
      <c r="D123" s="84" t="s">
        <v>550</v>
      </c>
      <c r="E123" s="84">
        <v>34382.154999999999</v>
      </c>
      <c r="F123" s="84">
        <v>10771.038</v>
      </c>
      <c r="G123" s="84">
        <v>2658.4009999999998</v>
      </c>
      <c r="H123" s="84">
        <v>0</v>
      </c>
      <c r="I123" s="84">
        <v>9345.3060000000005</v>
      </c>
      <c r="J123" s="84">
        <v>0</v>
      </c>
      <c r="K123" s="84">
        <v>0</v>
      </c>
      <c r="L123" s="84">
        <v>0</v>
      </c>
      <c r="M123" s="84">
        <v>0</v>
      </c>
      <c r="N123" s="84">
        <v>0</v>
      </c>
      <c r="O123" s="84">
        <v>0</v>
      </c>
      <c r="P123" s="84">
        <v>0</v>
      </c>
      <c r="Q123" s="84">
        <v>0</v>
      </c>
      <c r="R123" s="84">
        <v>0</v>
      </c>
      <c r="S123" s="84">
        <v>0</v>
      </c>
    </row>
    <row r="124" spans="1:19">
      <c r="A124" s="84" t="s">
        <v>444</v>
      </c>
      <c r="B124" s="85">
        <v>65986600000</v>
      </c>
      <c r="C124" s="84">
        <v>62641.444000000003</v>
      </c>
      <c r="D124" s="84" t="s">
        <v>551</v>
      </c>
      <c r="E124" s="84">
        <v>34382.154999999999</v>
      </c>
      <c r="F124" s="84">
        <v>10771.038</v>
      </c>
      <c r="G124" s="84">
        <v>3742.3910000000001</v>
      </c>
      <c r="H124" s="84">
        <v>0</v>
      </c>
      <c r="I124" s="84">
        <v>13745.86</v>
      </c>
      <c r="J124" s="84">
        <v>0</v>
      </c>
      <c r="K124" s="84">
        <v>0</v>
      </c>
      <c r="L124" s="84">
        <v>0</v>
      </c>
      <c r="M124" s="84">
        <v>0</v>
      </c>
      <c r="N124" s="84">
        <v>0</v>
      </c>
      <c r="O124" s="84">
        <v>0</v>
      </c>
      <c r="P124" s="84">
        <v>0</v>
      </c>
      <c r="Q124" s="84">
        <v>0</v>
      </c>
      <c r="R124" s="84">
        <v>0</v>
      </c>
      <c r="S124" s="84">
        <v>0</v>
      </c>
    </row>
    <row r="125" spans="1:19">
      <c r="A125" s="84" t="s">
        <v>445</v>
      </c>
      <c r="B125" s="85">
        <v>68039100000</v>
      </c>
      <c r="C125" s="84">
        <v>57154.442000000003</v>
      </c>
      <c r="D125" s="84" t="s">
        <v>552</v>
      </c>
      <c r="E125" s="84">
        <v>34382.154999999999</v>
      </c>
      <c r="F125" s="84">
        <v>10771.038</v>
      </c>
      <c r="G125" s="84">
        <v>2627.2</v>
      </c>
      <c r="H125" s="84">
        <v>0</v>
      </c>
      <c r="I125" s="84">
        <v>9374.0490000000009</v>
      </c>
      <c r="J125" s="84">
        <v>0</v>
      </c>
      <c r="K125" s="84">
        <v>0</v>
      </c>
      <c r="L125" s="84">
        <v>0</v>
      </c>
      <c r="M125" s="84">
        <v>0</v>
      </c>
      <c r="N125" s="84">
        <v>0</v>
      </c>
      <c r="O125" s="84">
        <v>0</v>
      </c>
      <c r="P125" s="84">
        <v>0</v>
      </c>
      <c r="Q125" s="84">
        <v>0</v>
      </c>
      <c r="R125" s="84">
        <v>0</v>
      </c>
      <c r="S125" s="84">
        <v>0</v>
      </c>
    </row>
    <row r="126" spans="1:19">
      <c r="A126" s="84" t="s">
        <v>446</v>
      </c>
      <c r="B126" s="85">
        <v>66378200000</v>
      </c>
      <c r="C126" s="84">
        <v>72942.093999999997</v>
      </c>
      <c r="D126" s="84" t="s">
        <v>553</v>
      </c>
      <c r="E126" s="84">
        <v>34382.154999999999</v>
      </c>
      <c r="F126" s="84">
        <v>10771.038</v>
      </c>
      <c r="G126" s="84">
        <v>5534.3320000000003</v>
      </c>
      <c r="H126" s="84">
        <v>0</v>
      </c>
      <c r="I126" s="84">
        <v>22254.569</v>
      </c>
      <c r="J126" s="84">
        <v>0</v>
      </c>
      <c r="K126" s="84">
        <v>0</v>
      </c>
      <c r="L126" s="84">
        <v>0</v>
      </c>
      <c r="M126" s="84">
        <v>0</v>
      </c>
      <c r="N126" s="84">
        <v>0</v>
      </c>
      <c r="O126" s="84">
        <v>0</v>
      </c>
      <c r="P126" s="84">
        <v>0</v>
      </c>
      <c r="Q126" s="84">
        <v>0</v>
      </c>
      <c r="R126" s="84">
        <v>0</v>
      </c>
      <c r="S126" s="84">
        <v>0</v>
      </c>
    </row>
    <row r="127" spans="1:19">
      <c r="A127" s="84" t="s">
        <v>447</v>
      </c>
      <c r="B127" s="85">
        <v>66095700000</v>
      </c>
      <c r="C127" s="84">
        <v>55074.836000000003</v>
      </c>
      <c r="D127" s="84" t="s">
        <v>554</v>
      </c>
      <c r="E127" s="84">
        <v>34382.154999999999</v>
      </c>
      <c r="F127" s="84">
        <v>10771.038</v>
      </c>
      <c r="G127" s="84">
        <v>2253.6559999999999</v>
      </c>
      <c r="H127" s="84">
        <v>0</v>
      </c>
      <c r="I127" s="84">
        <v>7667.9880000000003</v>
      </c>
      <c r="J127" s="84">
        <v>0</v>
      </c>
      <c r="K127" s="84">
        <v>0</v>
      </c>
      <c r="L127" s="84">
        <v>0</v>
      </c>
      <c r="M127" s="84">
        <v>0</v>
      </c>
      <c r="N127" s="84">
        <v>0</v>
      </c>
      <c r="O127" s="84">
        <v>0</v>
      </c>
      <c r="P127" s="84">
        <v>0</v>
      </c>
      <c r="Q127" s="84">
        <v>0</v>
      </c>
      <c r="R127" s="84">
        <v>0</v>
      </c>
      <c r="S127" s="84">
        <v>0</v>
      </c>
    </row>
    <row r="128" spans="1:19">
      <c r="A128" s="84" t="s">
        <v>448</v>
      </c>
      <c r="B128" s="85">
        <v>62747300000</v>
      </c>
      <c r="C128" s="84">
        <v>50464.010999999999</v>
      </c>
      <c r="D128" s="84" t="s">
        <v>555</v>
      </c>
      <c r="E128" s="84">
        <v>34382.154999999999</v>
      </c>
      <c r="F128" s="84">
        <v>10771.038</v>
      </c>
      <c r="G128" s="84">
        <v>1026.758</v>
      </c>
      <c r="H128" s="84">
        <v>0</v>
      </c>
      <c r="I128" s="84">
        <v>1116.7760000000001</v>
      </c>
      <c r="J128" s="84">
        <v>3167.2840000000001</v>
      </c>
      <c r="K128" s="84">
        <v>0</v>
      </c>
      <c r="L128" s="84">
        <v>0</v>
      </c>
      <c r="M128" s="84">
        <v>0</v>
      </c>
      <c r="N128" s="84">
        <v>0</v>
      </c>
      <c r="O128" s="84">
        <v>0</v>
      </c>
      <c r="P128" s="84">
        <v>0</v>
      </c>
      <c r="Q128" s="84">
        <v>0</v>
      </c>
      <c r="R128" s="84">
        <v>0</v>
      </c>
      <c r="S128" s="84">
        <v>0</v>
      </c>
    </row>
    <row r="129" spans="1:19">
      <c r="A129" s="84" t="s">
        <v>449</v>
      </c>
      <c r="B129" s="85">
        <v>64858300000</v>
      </c>
      <c r="C129" s="84">
        <v>49141.506000000001</v>
      </c>
      <c r="D129" s="84" t="s">
        <v>556</v>
      </c>
      <c r="E129" s="84">
        <v>34382.154999999999</v>
      </c>
      <c r="F129" s="84">
        <v>10771.038</v>
      </c>
      <c r="G129" s="84">
        <v>209.72800000000001</v>
      </c>
      <c r="H129" s="84">
        <v>0</v>
      </c>
      <c r="I129" s="84">
        <v>611.29999999999995</v>
      </c>
      <c r="J129" s="84">
        <v>3167.2840000000001</v>
      </c>
      <c r="K129" s="84">
        <v>0</v>
      </c>
      <c r="L129" s="84">
        <v>0</v>
      </c>
      <c r="M129" s="84">
        <v>0</v>
      </c>
      <c r="N129" s="84">
        <v>0</v>
      </c>
      <c r="O129" s="84">
        <v>0</v>
      </c>
      <c r="P129" s="84">
        <v>0</v>
      </c>
      <c r="Q129" s="84">
        <v>0</v>
      </c>
      <c r="R129" s="84">
        <v>0</v>
      </c>
      <c r="S129" s="84">
        <v>0</v>
      </c>
    </row>
    <row r="130" spans="1:19">
      <c r="A130" s="84"/>
      <c r="B130" s="84"/>
      <c r="C130" s="84"/>
      <c r="D130" s="84"/>
      <c r="E130" s="84"/>
      <c r="F130" s="84"/>
      <c r="G130" s="84"/>
      <c r="H130" s="84"/>
      <c r="I130" s="84"/>
      <c r="J130" s="84"/>
      <c r="K130" s="84"/>
      <c r="L130" s="84"/>
      <c r="M130" s="84"/>
      <c r="N130" s="84"/>
      <c r="O130" s="84"/>
      <c r="P130" s="84"/>
      <c r="Q130" s="84"/>
      <c r="R130" s="84"/>
      <c r="S130" s="84"/>
    </row>
    <row r="131" spans="1:19">
      <c r="A131" s="84" t="s">
        <v>450</v>
      </c>
      <c r="B131" s="85">
        <v>777368000000</v>
      </c>
      <c r="C131" s="84"/>
      <c r="D131" s="84"/>
      <c r="E131" s="84"/>
      <c r="F131" s="84"/>
      <c r="G131" s="84"/>
      <c r="H131" s="84"/>
      <c r="I131" s="84"/>
      <c r="J131" s="84"/>
      <c r="K131" s="84">
        <v>0</v>
      </c>
      <c r="L131" s="84">
        <v>0</v>
      </c>
      <c r="M131" s="84">
        <v>0</v>
      </c>
      <c r="N131" s="84">
        <v>0</v>
      </c>
      <c r="O131" s="84">
        <v>0</v>
      </c>
      <c r="P131" s="84">
        <v>0</v>
      </c>
      <c r="Q131" s="84">
        <v>0</v>
      </c>
      <c r="R131" s="84">
        <v>0</v>
      </c>
      <c r="S131" s="84">
        <v>0</v>
      </c>
    </row>
    <row r="132" spans="1:19">
      <c r="A132" s="84" t="s">
        <v>451</v>
      </c>
      <c r="B132" s="85">
        <v>58954300000</v>
      </c>
      <c r="C132" s="84">
        <v>49123.951999999997</v>
      </c>
      <c r="D132" s="84"/>
      <c r="E132" s="84">
        <v>34382.154999999999</v>
      </c>
      <c r="F132" s="84">
        <v>10771.038</v>
      </c>
      <c r="G132" s="84">
        <v>209.72800000000001</v>
      </c>
      <c r="H132" s="84">
        <v>0</v>
      </c>
      <c r="I132" s="84">
        <v>589.81700000000001</v>
      </c>
      <c r="J132" s="84">
        <v>0</v>
      </c>
      <c r="K132" s="84">
        <v>0</v>
      </c>
      <c r="L132" s="84">
        <v>0</v>
      </c>
      <c r="M132" s="84">
        <v>0</v>
      </c>
      <c r="N132" s="84">
        <v>0</v>
      </c>
      <c r="O132" s="84">
        <v>0</v>
      </c>
      <c r="P132" s="84">
        <v>0</v>
      </c>
      <c r="Q132" s="84">
        <v>0</v>
      </c>
      <c r="R132" s="84">
        <v>0</v>
      </c>
      <c r="S132" s="84">
        <v>0</v>
      </c>
    </row>
    <row r="133" spans="1:19">
      <c r="A133" s="84" t="s">
        <v>452</v>
      </c>
      <c r="B133" s="85">
        <v>68039100000</v>
      </c>
      <c r="C133" s="84">
        <v>72942.093999999997</v>
      </c>
      <c r="D133" s="84"/>
      <c r="E133" s="84">
        <v>34382.154999999999</v>
      </c>
      <c r="F133" s="84">
        <v>10771.038</v>
      </c>
      <c r="G133" s="84">
        <v>5534.3320000000003</v>
      </c>
      <c r="H133" s="84">
        <v>0</v>
      </c>
      <c r="I133" s="84">
        <v>22254.569</v>
      </c>
      <c r="J133" s="84">
        <v>3167.2840000000001</v>
      </c>
      <c r="K133" s="84">
        <v>0</v>
      </c>
      <c r="L133" s="84">
        <v>0</v>
      </c>
      <c r="M133" s="84">
        <v>0</v>
      </c>
      <c r="N133" s="84">
        <v>0</v>
      </c>
      <c r="O133" s="84">
        <v>0</v>
      </c>
      <c r="P133" s="84">
        <v>0</v>
      </c>
      <c r="Q133" s="84">
        <v>0</v>
      </c>
      <c r="R133" s="84">
        <v>0</v>
      </c>
      <c r="S133" s="84">
        <v>0</v>
      </c>
    </row>
    <row r="135" spans="1:19">
      <c r="A135" s="80"/>
      <c r="B135" s="84" t="s">
        <v>483</v>
      </c>
      <c r="C135" s="84" t="s">
        <v>484</v>
      </c>
      <c r="D135" s="84" t="s">
        <v>485</v>
      </c>
      <c r="E135" s="84" t="s">
        <v>245</v>
      </c>
    </row>
    <row r="136" spans="1:19">
      <c r="A136" s="84" t="s">
        <v>486</v>
      </c>
      <c r="B136" s="84">
        <v>32541.599999999999</v>
      </c>
      <c r="C136" s="84">
        <v>1178.55</v>
      </c>
      <c r="D136" s="84">
        <v>0</v>
      </c>
      <c r="E136" s="84">
        <v>33720.15</v>
      </c>
    </row>
    <row r="137" spans="1:19">
      <c r="A137" s="84" t="s">
        <v>487</v>
      </c>
      <c r="B137" s="84">
        <v>14.19</v>
      </c>
      <c r="C137" s="84">
        <v>0.51</v>
      </c>
      <c r="D137" s="84">
        <v>0</v>
      </c>
      <c r="E137" s="84">
        <v>14.7</v>
      </c>
    </row>
    <row r="138" spans="1:19">
      <c r="A138" s="84" t="s">
        <v>488</v>
      </c>
      <c r="B138" s="84">
        <v>14.19</v>
      </c>
      <c r="C138" s="84">
        <v>0.51</v>
      </c>
      <c r="D138" s="84">
        <v>0</v>
      </c>
      <c r="E138" s="84">
        <v>14.7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15"/>
  <dimension ref="A1:S138"/>
  <sheetViews>
    <sheetView workbookViewId="0"/>
  </sheetViews>
  <sheetFormatPr defaultRowHeight="10.5"/>
  <cols>
    <col min="1" max="1" width="38.83203125" bestFit="1" customWidth="1"/>
    <col min="2" max="2" width="48.5" bestFit="1" customWidth="1"/>
    <col min="3" max="3" width="33.6640625" customWidth="1"/>
    <col min="4" max="4" width="38.6640625" bestFit="1" customWidth="1"/>
    <col min="5" max="5" width="45.6640625" customWidth="1"/>
    <col min="6" max="6" width="50" customWidth="1"/>
    <col min="7" max="7" width="43.6640625" customWidth="1"/>
    <col min="8" max="9" width="38.33203125" customWidth="1"/>
    <col min="10" max="10" width="46.1640625" customWidth="1"/>
    <col min="11" max="11" width="36.1640625" customWidth="1"/>
    <col min="12" max="12" width="45" customWidth="1"/>
    <col min="13" max="13" width="50.1640625" customWidth="1"/>
    <col min="14" max="15" width="44.83203125" customWidth="1"/>
    <col min="16" max="16" width="45.33203125" customWidth="1"/>
    <col min="17" max="17" width="44.83203125" customWidth="1"/>
    <col min="18" max="18" width="42.6640625" customWidth="1"/>
    <col min="19" max="19" width="48.1640625" customWidth="1"/>
    <col min="20" max="20" width="45" bestFit="1" customWidth="1"/>
    <col min="21" max="21" width="50.1640625" bestFit="1" customWidth="1"/>
    <col min="22" max="23" width="44.83203125" bestFit="1" customWidth="1"/>
    <col min="24" max="24" width="45.33203125" bestFit="1" customWidth="1"/>
    <col min="25" max="25" width="44.83203125" bestFit="1" customWidth="1"/>
    <col min="26" max="26" width="42.6640625" bestFit="1" customWidth="1"/>
    <col min="27" max="27" width="48.1640625" bestFit="1" customWidth="1"/>
  </cols>
  <sheetData>
    <row r="1" spans="1:7">
      <c r="A1" s="80"/>
      <c r="B1" s="84" t="s">
        <v>344</v>
      </c>
      <c r="C1" s="84" t="s">
        <v>345</v>
      </c>
      <c r="D1" s="84" t="s">
        <v>346</v>
      </c>
    </row>
    <row r="2" spans="1:7">
      <c r="A2" s="84" t="s">
        <v>297</v>
      </c>
      <c r="B2" s="84">
        <v>1164.32</v>
      </c>
      <c r="C2" s="84">
        <v>507.55</v>
      </c>
      <c r="D2" s="84">
        <v>507.55</v>
      </c>
    </row>
    <row r="3" spans="1:7">
      <c r="A3" s="84" t="s">
        <v>298</v>
      </c>
      <c r="B3" s="84">
        <v>1164.32</v>
      </c>
      <c r="C3" s="84">
        <v>507.55</v>
      </c>
      <c r="D3" s="84">
        <v>507.55</v>
      </c>
    </row>
    <row r="4" spans="1:7">
      <c r="A4" s="84" t="s">
        <v>299</v>
      </c>
      <c r="B4" s="84">
        <v>3503.05</v>
      </c>
      <c r="C4" s="84">
        <v>1527.05</v>
      </c>
      <c r="D4" s="84">
        <v>1527.05</v>
      </c>
    </row>
    <row r="5" spans="1:7">
      <c r="A5" s="84" t="s">
        <v>300</v>
      </c>
      <c r="B5" s="84">
        <v>3503.05</v>
      </c>
      <c r="C5" s="84">
        <v>1527.05</v>
      </c>
      <c r="D5" s="84">
        <v>1527.05</v>
      </c>
    </row>
    <row r="7" spans="1:7">
      <c r="A7" s="80"/>
      <c r="B7" s="84" t="s">
        <v>347</v>
      </c>
    </row>
    <row r="8" spans="1:7">
      <c r="A8" s="84" t="s">
        <v>301</v>
      </c>
      <c r="B8" s="84">
        <v>2293.9899999999998</v>
      </c>
    </row>
    <row r="9" spans="1:7">
      <c r="A9" s="84" t="s">
        <v>302</v>
      </c>
      <c r="B9" s="84">
        <v>2293.9899999999998</v>
      </c>
    </row>
    <row r="10" spans="1:7">
      <c r="A10" s="84" t="s">
        <v>348</v>
      </c>
      <c r="B10" s="84">
        <v>0</v>
      </c>
    </row>
    <row r="12" spans="1:7">
      <c r="A12" s="80"/>
      <c r="B12" s="84" t="s">
        <v>361</v>
      </c>
      <c r="C12" s="84" t="s">
        <v>362</v>
      </c>
      <c r="D12" s="84" t="s">
        <v>363</v>
      </c>
      <c r="E12" s="84" t="s">
        <v>364</v>
      </c>
      <c r="F12" s="84" t="s">
        <v>365</v>
      </c>
      <c r="G12" s="84" t="s">
        <v>366</v>
      </c>
    </row>
    <row r="13" spans="1:7">
      <c r="A13" s="84" t="s">
        <v>73</v>
      </c>
      <c r="B13" s="84">
        <v>2.7</v>
      </c>
      <c r="C13" s="84">
        <v>265.93</v>
      </c>
      <c r="D13" s="84">
        <v>0</v>
      </c>
      <c r="E13" s="84">
        <v>0</v>
      </c>
      <c r="F13" s="84">
        <v>0</v>
      </c>
      <c r="G13" s="84">
        <v>0</v>
      </c>
    </row>
    <row r="14" spans="1:7">
      <c r="A14" s="84" t="s">
        <v>74</v>
      </c>
      <c r="B14" s="84">
        <v>106.1</v>
      </c>
      <c r="C14" s="84">
        <v>0</v>
      </c>
      <c r="D14" s="84">
        <v>0</v>
      </c>
      <c r="E14" s="84">
        <v>0</v>
      </c>
      <c r="F14" s="84">
        <v>0</v>
      </c>
      <c r="G14" s="84">
        <v>0</v>
      </c>
    </row>
    <row r="15" spans="1:7">
      <c r="A15" s="84" t="s">
        <v>81</v>
      </c>
      <c r="B15" s="84">
        <v>500.28</v>
      </c>
      <c r="C15" s="84">
        <v>0</v>
      </c>
      <c r="D15" s="84">
        <v>0</v>
      </c>
      <c r="E15" s="84">
        <v>0</v>
      </c>
      <c r="F15" s="84">
        <v>0</v>
      </c>
      <c r="G15" s="84">
        <v>0</v>
      </c>
    </row>
    <row r="16" spans="1:7">
      <c r="A16" s="84" t="s">
        <v>82</v>
      </c>
      <c r="B16" s="84">
        <v>49.75</v>
      </c>
      <c r="C16" s="84">
        <v>0</v>
      </c>
      <c r="D16" s="84">
        <v>0</v>
      </c>
      <c r="E16" s="84">
        <v>0</v>
      </c>
      <c r="F16" s="84">
        <v>0</v>
      </c>
      <c r="G16" s="84">
        <v>0</v>
      </c>
    </row>
    <row r="17" spans="1:10">
      <c r="A17" s="84" t="s">
        <v>83</v>
      </c>
      <c r="B17" s="84">
        <v>198.81</v>
      </c>
      <c r="C17" s="84">
        <v>0</v>
      </c>
      <c r="D17" s="84">
        <v>0</v>
      </c>
      <c r="E17" s="84">
        <v>0</v>
      </c>
      <c r="F17" s="84">
        <v>0</v>
      </c>
      <c r="G17" s="84">
        <v>0</v>
      </c>
    </row>
    <row r="18" spans="1:10">
      <c r="A18" s="84" t="s">
        <v>84</v>
      </c>
      <c r="B18" s="84">
        <v>0</v>
      </c>
      <c r="C18" s="84">
        <v>0</v>
      </c>
      <c r="D18" s="84">
        <v>0</v>
      </c>
      <c r="E18" s="84">
        <v>0</v>
      </c>
      <c r="F18" s="84">
        <v>0</v>
      </c>
      <c r="G18" s="84">
        <v>0</v>
      </c>
    </row>
    <row r="19" spans="1:10">
      <c r="A19" s="84" t="s">
        <v>85</v>
      </c>
      <c r="B19" s="84">
        <v>40.75</v>
      </c>
      <c r="C19" s="84">
        <v>0</v>
      </c>
      <c r="D19" s="84">
        <v>0</v>
      </c>
      <c r="E19" s="84">
        <v>0</v>
      </c>
      <c r="F19" s="84">
        <v>0</v>
      </c>
      <c r="G19" s="84">
        <v>0</v>
      </c>
    </row>
    <row r="20" spans="1:10">
      <c r="A20" s="84" t="s">
        <v>86</v>
      </c>
      <c r="B20" s="84">
        <v>0</v>
      </c>
      <c r="C20" s="84">
        <v>0</v>
      </c>
      <c r="D20" s="84">
        <v>0</v>
      </c>
      <c r="E20" s="84">
        <v>0</v>
      </c>
      <c r="F20" s="84">
        <v>0</v>
      </c>
      <c r="G20" s="84">
        <v>0</v>
      </c>
    </row>
    <row r="21" spans="1:10">
      <c r="A21" s="84" t="s">
        <v>87</v>
      </c>
      <c r="B21" s="84">
        <v>0</v>
      </c>
      <c r="C21" s="84">
        <v>0</v>
      </c>
      <c r="D21" s="84">
        <v>0</v>
      </c>
      <c r="E21" s="84">
        <v>0</v>
      </c>
      <c r="F21" s="84">
        <v>0</v>
      </c>
      <c r="G21" s="84">
        <v>0</v>
      </c>
    </row>
    <row r="22" spans="1:10">
      <c r="A22" s="84" t="s">
        <v>88</v>
      </c>
      <c r="B22" s="84">
        <v>0</v>
      </c>
      <c r="C22" s="84">
        <v>0</v>
      </c>
      <c r="D22" s="84">
        <v>0</v>
      </c>
      <c r="E22" s="84">
        <v>0</v>
      </c>
      <c r="F22" s="84">
        <v>0</v>
      </c>
      <c r="G22" s="84">
        <v>0</v>
      </c>
    </row>
    <row r="23" spans="1:10">
      <c r="A23" s="84" t="s">
        <v>68</v>
      </c>
      <c r="B23" s="84">
        <v>0</v>
      </c>
      <c r="C23" s="84">
        <v>0</v>
      </c>
      <c r="D23" s="84">
        <v>0</v>
      </c>
      <c r="E23" s="84">
        <v>0</v>
      </c>
      <c r="F23" s="84">
        <v>0</v>
      </c>
      <c r="G23" s="84">
        <v>0</v>
      </c>
    </row>
    <row r="24" spans="1:10">
      <c r="A24" s="84" t="s">
        <v>89</v>
      </c>
      <c r="B24" s="84">
        <v>0</v>
      </c>
      <c r="C24" s="84">
        <v>0</v>
      </c>
      <c r="D24" s="84">
        <v>0</v>
      </c>
      <c r="E24" s="84">
        <v>0</v>
      </c>
      <c r="F24" s="84">
        <v>0</v>
      </c>
      <c r="G24" s="84">
        <v>0</v>
      </c>
    </row>
    <row r="25" spans="1:10">
      <c r="A25" s="84" t="s">
        <v>90</v>
      </c>
      <c r="B25" s="84">
        <v>0</v>
      </c>
      <c r="C25" s="84">
        <v>0</v>
      </c>
      <c r="D25" s="84">
        <v>0</v>
      </c>
      <c r="E25" s="84">
        <v>0</v>
      </c>
      <c r="F25" s="84">
        <v>0</v>
      </c>
      <c r="G25" s="84">
        <v>0</v>
      </c>
    </row>
    <row r="26" spans="1:10">
      <c r="A26" s="84" t="s">
        <v>91</v>
      </c>
      <c r="B26" s="84">
        <v>0</v>
      </c>
      <c r="C26" s="84">
        <v>0</v>
      </c>
      <c r="D26" s="84">
        <v>0</v>
      </c>
      <c r="E26" s="84">
        <v>0</v>
      </c>
      <c r="F26" s="84">
        <v>0</v>
      </c>
      <c r="G26" s="84">
        <v>0</v>
      </c>
    </row>
    <row r="27" spans="1:10">
      <c r="A27" s="84"/>
      <c r="B27" s="84"/>
      <c r="C27" s="84"/>
      <c r="D27" s="84"/>
      <c r="E27" s="84"/>
      <c r="F27" s="84"/>
      <c r="G27" s="84"/>
    </row>
    <row r="28" spans="1:10">
      <c r="A28" s="84" t="s">
        <v>92</v>
      </c>
      <c r="B28" s="84">
        <v>898.39</v>
      </c>
      <c r="C28" s="84">
        <v>265.93</v>
      </c>
      <c r="D28" s="84">
        <v>0</v>
      </c>
      <c r="E28" s="84">
        <v>0</v>
      </c>
      <c r="F28" s="84">
        <v>0</v>
      </c>
      <c r="G28" s="84">
        <v>0</v>
      </c>
    </row>
    <row r="30" spans="1:10">
      <c r="A30" s="80"/>
      <c r="B30" s="84" t="s">
        <v>347</v>
      </c>
      <c r="C30" s="84" t="s">
        <v>2</v>
      </c>
      <c r="D30" s="84" t="s">
        <v>367</v>
      </c>
      <c r="E30" s="84" t="s">
        <v>368</v>
      </c>
      <c r="F30" s="84" t="s">
        <v>369</v>
      </c>
      <c r="G30" s="84" t="s">
        <v>370</v>
      </c>
      <c r="H30" s="84" t="s">
        <v>371</v>
      </c>
      <c r="I30" s="84" t="s">
        <v>372</v>
      </c>
      <c r="J30" s="84" t="s">
        <v>373</v>
      </c>
    </row>
    <row r="31" spans="1:10">
      <c r="A31" s="84" t="s">
        <v>374</v>
      </c>
      <c r="B31" s="84">
        <v>379.89</v>
      </c>
      <c r="C31" s="84" t="s">
        <v>3</v>
      </c>
      <c r="D31" s="84">
        <v>2317.33</v>
      </c>
      <c r="E31" s="84">
        <v>1</v>
      </c>
      <c r="F31" s="84">
        <v>416.17</v>
      </c>
      <c r="G31" s="84">
        <v>0</v>
      </c>
      <c r="H31" s="84">
        <v>8.61</v>
      </c>
      <c r="I31" s="84">
        <v>27.86</v>
      </c>
      <c r="J31" s="84">
        <v>8.07</v>
      </c>
    </row>
    <row r="32" spans="1:10">
      <c r="A32" s="84" t="s">
        <v>375</v>
      </c>
      <c r="B32" s="84">
        <v>1600.48</v>
      </c>
      <c r="C32" s="84" t="s">
        <v>3</v>
      </c>
      <c r="D32" s="84">
        <v>9762.9500000000007</v>
      </c>
      <c r="E32" s="84">
        <v>1</v>
      </c>
      <c r="F32" s="84">
        <v>356.86</v>
      </c>
      <c r="G32" s="84">
        <v>0</v>
      </c>
      <c r="H32" s="84">
        <v>18.29</v>
      </c>
      <c r="I32" s="84">
        <v>6.19</v>
      </c>
      <c r="J32" s="84">
        <v>3.23</v>
      </c>
    </row>
    <row r="33" spans="1:10">
      <c r="A33" s="84" t="s">
        <v>376</v>
      </c>
      <c r="B33" s="84">
        <v>150.81</v>
      </c>
      <c r="C33" s="84" t="s">
        <v>3</v>
      </c>
      <c r="D33" s="84">
        <v>919.94</v>
      </c>
      <c r="E33" s="84">
        <v>1</v>
      </c>
      <c r="F33" s="84">
        <v>189.8</v>
      </c>
      <c r="G33" s="84">
        <v>38.049999999999997</v>
      </c>
      <c r="H33" s="84">
        <v>18.29</v>
      </c>
      <c r="I33" s="84">
        <v>6.19</v>
      </c>
      <c r="J33" s="84">
        <v>21.52</v>
      </c>
    </row>
    <row r="34" spans="1:10">
      <c r="A34" s="84" t="s">
        <v>377</v>
      </c>
      <c r="B34" s="84">
        <v>150.81</v>
      </c>
      <c r="C34" s="84" t="s">
        <v>3</v>
      </c>
      <c r="D34" s="84">
        <v>919.94</v>
      </c>
      <c r="E34" s="84">
        <v>1</v>
      </c>
      <c r="F34" s="84">
        <v>189.8</v>
      </c>
      <c r="G34" s="84">
        <v>38.049999999999997</v>
      </c>
      <c r="H34" s="84">
        <v>18.29</v>
      </c>
      <c r="I34" s="84">
        <v>6.19</v>
      </c>
      <c r="J34" s="84">
        <v>3.23</v>
      </c>
    </row>
    <row r="35" spans="1:10">
      <c r="A35" s="84" t="s">
        <v>378</v>
      </c>
      <c r="B35" s="84">
        <v>12</v>
      </c>
      <c r="C35" s="84" t="s">
        <v>3</v>
      </c>
      <c r="D35" s="84">
        <v>73.2</v>
      </c>
      <c r="E35" s="84">
        <v>1</v>
      </c>
      <c r="F35" s="84">
        <v>24.38</v>
      </c>
      <c r="G35" s="84">
        <v>7.83</v>
      </c>
      <c r="H35" s="84">
        <v>11.84</v>
      </c>
      <c r="I35" s="84">
        <v>6.19</v>
      </c>
      <c r="J35" s="84">
        <v>0</v>
      </c>
    </row>
    <row r="36" spans="1:10">
      <c r="A36" s="84" t="s">
        <v>245</v>
      </c>
      <c r="B36" s="84">
        <v>2293.9899999999998</v>
      </c>
      <c r="C36" s="84"/>
      <c r="D36" s="84">
        <v>13993.36</v>
      </c>
      <c r="E36" s="84"/>
      <c r="F36" s="84">
        <v>1177.02</v>
      </c>
      <c r="G36" s="84">
        <v>83.94</v>
      </c>
      <c r="H36" s="84">
        <v>16.653199999999998</v>
      </c>
      <c r="I36" s="84">
        <v>7.11</v>
      </c>
      <c r="J36" s="84">
        <v>5.2169999999999996</v>
      </c>
    </row>
    <row r="37" spans="1:10">
      <c r="A37" s="84" t="s">
        <v>379</v>
      </c>
      <c r="B37" s="84">
        <v>2293.9899999999998</v>
      </c>
      <c r="C37" s="84"/>
      <c r="D37" s="84">
        <v>13993.36</v>
      </c>
      <c r="E37" s="84"/>
      <c r="F37" s="84">
        <v>1177.02</v>
      </c>
      <c r="G37" s="84">
        <v>83.94</v>
      </c>
      <c r="H37" s="84">
        <v>16.653199999999998</v>
      </c>
      <c r="I37" s="84">
        <v>7.11</v>
      </c>
      <c r="J37" s="84">
        <v>5.2169999999999996</v>
      </c>
    </row>
    <row r="38" spans="1:10">
      <c r="A38" s="84" t="s">
        <v>380</v>
      </c>
      <c r="B38" s="84">
        <v>0</v>
      </c>
      <c r="C38" s="84"/>
      <c r="D38" s="84">
        <v>0</v>
      </c>
      <c r="E38" s="84"/>
      <c r="F38" s="84">
        <v>0</v>
      </c>
      <c r="G38" s="84">
        <v>0</v>
      </c>
      <c r="H38" s="84"/>
      <c r="I38" s="84"/>
      <c r="J38" s="84"/>
    </row>
    <row r="40" spans="1:10">
      <c r="A40" s="80"/>
      <c r="B40" s="84" t="s">
        <v>52</v>
      </c>
      <c r="C40" s="84" t="s">
        <v>303</v>
      </c>
      <c r="D40" s="84" t="s">
        <v>349</v>
      </c>
      <c r="E40" s="84" t="s">
        <v>350</v>
      </c>
      <c r="F40" s="84" t="s">
        <v>351</v>
      </c>
      <c r="G40" s="84" t="s">
        <v>352</v>
      </c>
      <c r="H40" s="84" t="s">
        <v>353</v>
      </c>
      <c r="I40" s="84" t="s">
        <v>304</v>
      </c>
    </row>
    <row r="41" spans="1:10">
      <c r="A41" s="84" t="s">
        <v>305</v>
      </c>
      <c r="B41" s="84" t="s">
        <v>338</v>
      </c>
      <c r="C41" s="84">
        <v>0.08</v>
      </c>
      <c r="D41" s="84">
        <v>0.85599999999999998</v>
      </c>
      <c r="E41" s="84">
        <v>0.98</v>
      </c>
      <c r="F41" s="84">
        <v>42.67</v>
      </c>
      <c r="G41" s="84">
        <v>90</v>
      </c>
      <c r="H41" s="84">
        <v>90</v>
      </c>
      <c r="I41" s="84" t="s">
        <v>307</v>
      </c>
    </row>
    <row r="42" spans="1:10">
      <c r="A42" s="84" t="s">
        <v>308</v>
      </c>
      <c r="B42" s="84" t="s">
        <v>338</v>
      </c>
      <c r="C42" s="84">
        <v>0.08</v>
      </c>
      <c r="D42" s="84">
        <v>0.85599999999999998</v>
      </c>
      <c r="E42" s="84">
        <v>0.98</v>
      </c>
      <c r="F42" s="84">
        <v>330.83</v>
      </c>
      <c r="G42" s="84">
        <v>0</v>
      </c>
      <c r="H42" s="84">
        <v>90</v>
      </c>
      <c r="I42" s="84" t="s">
        <v>309</v>
      </c>
    </row>
    <row r="43" spans="1:10">
      <c r="A43" s="84" t="s">
        <v>310</v>
      </c>
      <c r="B43" s="84" t="s">
        <v>338</v>
      </c>
      <c r="C43" s="84">
        <v>0.08</v>
      </c>
      <c r="D43" s="84">
        <v>0.85599999999999998</v>
      </c>
      <c r="E43" s="84">
        <v>0.98</v>
      </c>
      <c r="F43" s="84">
        <v>42.67</v>
      </c>
      <c r="G43" s="84">
        <v>270</v>
      </c>
      <c r="H43" s="84">
        <v>90</v>
      </c>
      <c r="I43" s="84" t="s">
        <v>311</v>
      </c>
    </row>
    <row r="44" spans="1:10">
      <c r="A44" s="84" t="s">
        <v>312</v>
      </c>
      <c r="B44" s="84" t="s">
        <v>313</v>
      </c>
      <c r="C44" s="84">
        <v>0.3</v>
      </c>
      <c r="D44" s="84">
        <v>3.12</v>
      </c>
      <c r="E44" s="84">
        <v>12.9</v>
      </c>
      <c r="F44" s="84">
        <v>379.89</v>
      </c>
      <c r="G44" s="84">
        <v>90</v>
      </c>
      <c r="H44" s="84">
        <v>180</v>
      </c>
      <c r="I44" s="84"/>
    </row>
    <row r="45" spans="1:10">
      <c r="A45" s="84" t="s">
        <v>314</v>
      </c>
      <c r="B45" s="84" t="s">
        <v>315</v>
      </c>
      <c r="C45" s="84">
        <v>0.3</v>
      </c>
      <c r="D45" s="84">
        <v>0.35699999999999998</v>
      </c>
      <c r="E45" s="84">
        <v>0.38</v>
      </c>
      <c r="F45" s="84">
        <v>379.89</v>
      </c>
      <c r="G45" s="84">
        <v>90</v>
      </c>
      <c r="H45" s="84">
        <v>0</v>
      </c>
      <c r="I45" s="84"/>
    </row>
    <row r="46" spans="1:10">
      <c r="A46" s="84" t="s">
        <v>316</v>
      </c>
      <c r="B46" s="84" t="s">
        <v>338</v>
      </c>
      <c r="C46" s="84">
        <v>0.08</v>
      </c>
      <c r="D46" s="84">
        <v>0.85599999999999998</v>
      </c>
      <c r="E46" s="84">
        <v>0.98</v>
      </c>
      <c r="F46" s="84">
        <v>178.43</v>
      </c>
      <c r="G46" s="84">
        <v>270</v>
      </c>
      <c r="H46" s="84">
        <v>90</v>
      </c>
      <c r="I46" s="84" t="s">
        <v>311</v>
      </c>
    </row>
    <row r="47" spans="1:10">
      <c r="A47" s="84" t="s">
        <v>317</v>
      </c>
      <c r="B47" s="84" t="s">
        <v>338</v>
      </c>
      <c r="C47" s="84">
        <v>0.08</v>
      </c>
      <c r="D47" s="84">
        <v>0.85599999999999998</v>
      </c>
      <c r="E47" s="84">
        <v>0.98</v>
      </c>
      <c r="F47" s="84">
        <v>178.43</v>
      </c>
      <c r="G47" s="84">
        <v>90</v>
      </c>
      <c r="H47" s="84">
        <v>90</v>
      </c>
      <c r="I47" s="84" t="s">
        <v>307</v>
      </c>
    </row>
    <row r="48" spans="1:10">
      <c r="A48" s="84" t="s">
        <v>318</v>
      </c>
      <c r="B48" s="84" t="s">
        <v>313</v>
      </c>
      <c r="C48" s="84">
        <v>0.3</v>
      </c>
      <c r="D48" s="84">
        <v>3.12</v>
      </c>
      <c r="E48" s="84">
        <v>12.9</v>
      </c>
      <c r="F48" s="84">
        <v>1600.48</v>
      </c>
      <c r="G48" s="84">
        <v>0</v>
      </c>
      <c r="H48" s="84">
        <v>180</v>
      </c>
      <c r="I48" s="84"/>
    </row>
    <row r="49" spans="1:11">
      <c r="A49" s="84" t="s">
        <v>319</v>
      </c>
      <c r="B49" s="84" t="s">
        <v>315</v>
      </c>
      <c r="C49" s="84">
        <v>0.3</v>
      </c>
      <c r="D49" s="84">
        <v>0.35699999999999998</v>
      </c>
      <c r="E49" s="84">
        <v>0.38</v>
      </c>
      <c r="F49" s="84">
        <v>1600.48</v>
      </c>
      <c r="G49" s="84">
        <v>180</v>
      </c>
      <c r="H49" s="84">
        <v>0</v>
      </c>
      <c r="I49" s="84"/>
    </row>
    <row r="50" spans="1:11">
      <c r="A50" s="84" t="s">
        <v>320</v>
      </c>
      <c r="B50" s="84" t="s">
        <v>338</v>
      </c>
      <c r="C50" s="84">
        <v>0.08</v>
      </c>
      <c r="D50" s="84">
        <v>0.85599999999999998</v>
      </c>
      <c r="E50" s="84">
        <v>0.98</v>
      </c>
      <c r="F50" s="84">
        <v>153.22</v>
      </c>
      <c r="G50" s="84">
        <v>180</v>
      </c>
      <c r="H50" s="84">
        <v>90</v>
      </c>
      <c r="I50" s="84" t="s">
        <v>321</v>
      </c>
    </row>
    <row r="51" spans="1:11">
      <c r="A51" s="84" t="s">
        <v>322</v>
      </c>
      <c r="B51" s="84" t="s">
        <v>338</v>
      </c>
      <c r="C51" s="84">
        <v>0.08</v>
      </c>
      <c r="D51" s="84">
        <v>0.85599999999999998</v>
      </c>
      <c r="E51" s="84">
        <v>0.98</v>
      </c>
      <c r="F51" s="84">
        <v>36.58</v>
      </c>
      <c r="G51" s="84">
        <v>270</v>
      </c>
      <c r="H51" s="84">
        <v>90</v>
      </c>
      <c r="I51" s="84" t="s">
        <v>311</v>
      </c>
    </row>
    <row r="52" spans="1:11">
      <c r="A52" s="84" t="s">
        <v>323</v>
      </c>
      <c r="B52" s="84" t="s">
        <v>313</v>
      </c>
      <c r="C52" s="84">
        <v>0.3</v>
      </c>
      <c r="D52" s="84">
        <v>3.12</v>
      </c>
      <c r="E52" s="84">
        <v>12.9</v>
      </c>
      <c r="F52" s="84">
        <v>150.81</v>
      </c>
      <c r="G52" s="84">
        <v>180</v>
      </c>
      <c r="H52" s="84">
        <v>180</v>
      </c>
      <c r="I52" s="84"/>
    </row>
    <row r="53" spans="1:11">
      <c r="A53" s="84" t="s">
        <v>324</v>
      </c>
      <c r="B53" s="84" t="s">
        <v>315</v>
      </c>
      <c r="C53" s="84">
        <v>0.3</v>
      </c>
      <c r="D53" s="84">
        <v>0.35699999999999998</v>
      </c>
      <c r="E53" s="84">
        <v>0.38</v>
      </c>
      <c r="F53" s="84">
        <v>150.81</v>
      </c>
      <c r="G53" s="84">
        <v>180</v>
      </c>
      <c r="H53" s="84">
        <v>0</v>
      </c>
      <c r="I53" s="84"/>
    </row>
    <row r="54" spans="1:11">
      <c r="A54" s="84" t="s">
        <v>325</v>
      </c>
      <c r="B54" s="84" t="s">
        <v>338</v>
      </c>
      <c r="C54" s="84">
        <v>0.08</v>
      </c>
      <c r="D54" s="84">
        <v>0.85599999999999998</v>
      </c>
      <c r="E54" s="84">
        <v>0.98</v>
      </c>
      <c r="F54" s="84">
        <v>36.58</v>
      </c>
      <c r="G54" s="84">
        <v>90</v>
      </c>
      <c r="H54" s="84">
        <v>90</v>
      </c>
      <c r="I54" s="84" t="s">
        <v>307</v>
      </c>
    </row>
    <row r="55" spans="1:11">
      <c r="A55" s="84" t="s">
        <v>326</v>
      </c>
      <c r="B55" s="84" t="s">
        <v>338</v>
      </c>
      <c r="C55" s="84">
        <v>0.08</v>
      </c>
      <c r="D55" s="84">
        <v>0.85599999999999998</v>
      </c>
      <c r="E55" s="84">
        <v>0.98</v>
      </c>
      <c r="F55" s="84">
        <v>153.22</v>
      </c>
      <c r="G55" s="84">
        <v>180</v>
      </c>
      <c r="H55" s="84">
        <v>90</v>
      </c>
      <c r="I55" s="84" t="s">
        <v>321</v>
      </c>
    </row>
    <row r="56" spans="1:11">
      <c r="A56" s="84" t="s">
        <v>327</v>
      </c>
      <c r="B56" s="84" t="s">
        <v>313</v>
      </c>
      <c r="C56" s="84">
        <v>0.3</v>
      </c>
      <c r="D56" s="84">
        <v>3.12</v>
      </c>
      <c r="E56" s="84">
        <v>12.9</v>
      </c>
      <c r="F56" s="84">
        <v>150.81</v>
      </c>
      <c r="G56" s="84">
        <v>90</v>
      </c>
      <c r="H56" s="84">
        <v>180</v>
      </c>
      <c r="I56" s="84"/>
    </row>
    <row r="57" spans="1:11">
      <c r="A57" s="84" t="s">
        <v>328</v>
      </c>
      <c r="B57" s="84" t="s">
        <v>315</v>
      </c>
      <c r="C57" s="84">
        <v>0.3</v>
      </c>
      <c r="D57" s="84">
        <v>0.35699999999999998</v>
      </c>
      <c r="E57" s="84">
        <v>0.38</v>
      </c>
      <c r="F57" s="84">
        <v>150.81</v>
      </c>
      <c r="G57" s="84">
        <v>90</v>
      </c>
      <c r="H57" s="84">
        <v>0</v>
      </c>
      <c r="I57" s="84"/>
    </row>
    <row r="58" spans="1:11">
      <c r="A58" s="84" t="s">
        <v>329</v>
      </c>
      <c r="B58" s="84" t="s">
        <v>338</v>
      </c>
      <c r="C58" s="84">
        <v>0.08</v>
      </c>
      <c r="D58" s="84">
        <v>0.85599999999999998</v>
      </c>
      <c r="E58" s="84">
        <v>0.98</v>
      </c>
      <c r="F58" s="84">
        <v>24.38</v>
      </c>
      <c r="G58" s="84">
        <v>180</v>
      </c>
      <c r="H58" s="84">
        <v>90</v>
      </c>
      <c r="I58" s="84" t="s">
        <v>321</v>
      </c>
    </row>
    <row r="59" spans="1:11">
      <c r="A59" s="84" t="s">
        <v>330</v>
      </c>
      <c r="B59" s="84" t="s">
        <v>313</v>
      </c>
      <c r="C59" s="84">
        <v>0.3</v>
      </c>
      <c r="D59" s="84">
        <v>3.12</v>
      </c>
      <c r="E59" s="84">
        <v>12.9</v>
      </c>
      <c r="F59" s="84">
        <v>12</v>
      </c>
      <c r="G59" s="84">
        <v>180</v>
      </c>
      <c r="H59" s="84">
        <v>180</v>
      </c>
      <c r="I59" s="84"/>
    </row>
    <row r="60" spans="1:11">
      <c r="A60" s="84" t="s">
        <v>331</v>
      </c>
      <c r="B60" s="84" t="s">
        <v>315</v>
      </c>
      <c r="C60" s="84">
        <v>0.3</v>
      </c>
      <c r="D60" s="84">
        <v>0.35699999999999998</v>
      </c>
      <c r="E60" s="84">
        <v>0.38</v>
      </c>
      <c r="F60" s="84">
        <v>12</v>
      </c>
      <c r="G60" s="84">
        <v>180</v>
      </c>
      <c r="H60" s="84">
        <v>0</v>
      </c>
      <c r="I60" s="84"/>
    </row>
    <row r="62" spans="1:11">
      <c r="A62" s="80"/>
      <c r="B62" s="84" t="s">
        <v>52</v>
      </c>
      <c r="C62" s="84" t="s">
        <v>381</v>
      </c>
      <c r="D62" s="84" t="s">
        <v>382</v>
      </c>
      <c r="E62" s="84" t="s">
        <v>383</v>
      </c>
      <c r="F62" s="84" t="s">
        <v>46</v>
      </c>
      <c r="G62" s="84" t="s">
        <v>384</v>
      </c>
      <c r="H62" s="84" t="s">
        <v>385</v>
      </c>
      <c r="I62" s="84" t="s">
        <v>386</v>
      </c>
      <c r="J62" s="84" t="s">
        <v>352</v>
      </c>
      <c r="K62" s="84" t="s">
        <v>304</v>
      </c>
    </row>
    <row r="63" spans="1:11">
      <c r="A63" s="84" t="s">
        <v>387</v>
      </c>
      <c r="B63" s="84" t="s">
        <v>429</v>
      </c>
      <c r="C63" s="84">
        <v>38.049999999999997</v>
      </c>
      <c r="D63" s="84">
        <v>38.049999999999997</v>
      </c>
      <c r="E63" s="84">
        <v>3.18</v>
      </c>
      <c r="F63" s="84">
        <v>0.40200000000000002</v>
      </c>
      <c r="G63" s="84">
        <v>0.495</v>
      </c>
      <c r="H63" s="84" t="s">
        <v>389</v>
      </c>
      <c r="I63" s="84" t="s">
        <v>320</v>
      </c>
      <c r="J63" s="84">
        <v>180</v>
      </c>
      <c r="K63" s="84" t="s">
        <v>321</v>
      </c>
    </row>
    <row r="64" spans="1:11">
      <c r="A64" s="84" t="s">
        <v>390</v>
      </c>
      <c r="B64" s="84" t="s">
        <v>429</v>
      </c>
      <c r="C64" s="84">
        <v>38.049999999999997</v>
      </c>
      <c r="D64" s="84">
        <v>38.049999999999997</v>
      </c>
      <c r="E64" s="84">
        <v>3.18</v>
      </c>
      <c r="F64" s="84">
        <v>0.40200000000000002</v>
      </c>
      <c r="G64" s="84">
        <v>0.495</v>
      </c>
      <c r="H64" s="84" t="s">
        <v>389</v>
      </c>
      <c r="I64" s="84" t="s">
        <v>326</v>
      </c>
      <c r="J64" s="84">
        <v>180</v>
      </c>
      <c r="K64" s="84" t="s">
        <v>321</v>
      </c>
    </row>
    <row r="65" spans="1:11">
      <c r="A65" s="84" t="s">
        <v>391</v>
      </c>
      <c r="B65" s="84" t="s">
        <v>429</v>
      </c>
      <c r="C65" s="84">
        <v>7.83</v>
      </c>
      <c r="D65" s="84">
        <v>7.83</v>
      </c>
      <c r="E65" s="84">
        <v>3.18</v>
      </c>
      <c r="F65" s="84">
        <v>0.40200000000000002</v>
      </c>
      <c r="G65" s="84">
        <v>0.495</v>
      </c>
      <c r="H65" s="84" t="s">
        <v>389</v>
      </c>
      <c r="I65" s="84" t="s">
        <v>329</v>
      </c>
      <c r="J65" s="84">
        <v>180</v>
      </c>
      <c r="K65" s="84" t="s">
        <v>321</v>
      </c>
    </row>
    <row r="66" spans="1:11">
      <c r="A66" s="84" t="s">
        <v>392</v>
      </c>
      <c r="B66" s="84"/>
      <c r="C66" s="84"/>
      <c r="D66" s="84">
        <v>83.94</v>
      </c>
      <c r="E66" s="84">
        <v>3.18</v>
      </c>
      <c r="F66" s="84">
        <v>0.40200000000000002</v>
      </c>
      <c r="G66" s="84">
        <v>0.495</v>
      </c>
      <c r="H66" s="84"/>
      <c r="I66" s="84"/>
      <c r="J66" s="84"/>
      <c r="K66" s="84"/>
    </row>
    <row r="67" spans="1:11">
      <c r="A67" s="84" t="s">
        <v>393</v>
      </c>
      <c r="B67" s="84"/>
      <c r="C67" s="84"/>
      <c r="D67" s="84">
        <v>0</v>
      </c>
      <c r="E67" s="84" t="s">
        <v>394</v>
      </c>
      <c r="F67" s="84" t="s">
        <v>394</v>
      </c>
      <c r="G67" s="84" t="s">
        <v>394</v>
      </c>
      <c r="H67" s="84"/>
      <c r="I67" s="84"/>
      <c r="J67" s="84"/>
      <c r="K67" s="84"/>
    </row>
    <row r="68" spans="1:11">
      <c r="A68" s="84" t="s">
        <v>395</v>
      </c>
      <c r="B68" s="84"/>
      <c r="C68" s="84"/>
      <c r="D68" s="84">
        <v>83.94</v>
      </c>
      <c r="E68" s="84">
        <v>3.18</v>
      </c>
      <c r="F68" s="84">
        <v>0.40200000000000002</v>
      </c>
      <c r="G68" s="84">
        <v>0.495</v>
      </c>
      <c r="H68" s="84"/>
      <c r="I68" s="84"/>
      <c r="J68" s="84"/>
      <c r="K68" s="84"/>
    </row>
    <row r="70" spans="1:11">
      <c r="A70" s="80"/>
      <c r="B70" s="84" t="s">
        <v>117</v>
      </c>
      <c r="C70" s="84" t="s">
        <v>337</v>
      </c>
      <c r="D70" s="84" t="s">
        <v>354</v>
      </c>
    </row>
    <row r="71" spans="1:11">
      <c r="A71" s="84" t="s">
        <v>36</v>
      </c>
      <c r="B71" s="84"/>
      <c r="C71" s="84"/>
      <c r="D71" s="84"/>
    </row>
    <row r="73" spans="1:11">
      <c r="A73" s="80"/>
      <c r="B73" s="84" t="s">
        <v>117</v>
      </c>
      <c r="C73" s="84" t="s">
        <v>355</v>
      </c>
      <c r="D73" s="84" t="s">
        <v>356</v>
      </c>
      <c r="E73" s="84" t="s">
        <v>357</v>
      </c>
      <c r="F73" s="84" t="s">
        <v>358</v>
      </c>
      <c r="G73" s="84" t="s">
        <v>354</v>
      </c>
    </row>
    <row r="74" spans="1:11">
      <c r="A74" s="84" t="s">
        <v>332</v>
      </c>
      <c r="B74" s="84" t="s">
        <v>333</v>
      </c>
      <c r="C74" s="84">
        <v>28662.52</v>
      </c>
      <c r="D74" s="84">
        <v>20114.3</v>
      </c>
      <c r="E74" s="84">
        <v>8548.2199999999993</v>
      </c>
      <c r="F74" s="84">
        <v>0.7</v>
      </c>
      <c r="G74" s="84">
        <v>3.52</v>
      </c>
    </row>
    <row r="75" spans="1:11">
      <c r="A75" s="84" t="s">
        <v>334</v>
      </c>
      <c r="B75" s="84" t="s">
        <v>333</v>
      </c>
      <c r="C75" s="84">
        <v>156665.85</v>
      </c>
      <c r="D75" s="84">
        <v>105919.15</v>
      </c>
      <c r="E75" s="84">
        <v>50746.7</v>
      </c>
      <c r="F75" s="84">
        <v>0.68</v>
      </c>
      <c r="G75" s="84">
        <v>3.51</v>
      </c>
    </row>
    <row r="76" spans="1:11">
      <c r="A76" s="84" t="s">
        <v>335</v>
      </c>
      <c r="B76" s="84" t="s">
        <v>333</v>
      </c>
      <c r="C76" s="84">
        <v>23707.41</v>
      </c>
      <c r="D76" s="84">
        <v>17089.11</v>
      </c>
      <c r="E76" s="84">
        <v>6618.29</v>
      </c>
      <c r="F76" s="84">
        <v>0.72</v>
      </c>
      <c r="G76" s="84">
        <v>3.57</v>
      </c>
    </row>
    <row r="77" spans="1:11">
      <c r="A77" s="84" t="s">
        <v>336</v>
      </c>
      <c r="B77" s="84" t="s">
        <v>333</v>
      </c>
      <c r="C77" s="84">
        <v>20298.59</v>
      </c>
      <c r="D77" s="84">
        <v>14177.26</v>
      </c>
      <c r="E77" s="84">
        <v>6121.34</v>
      </c>
      <c r="F77" s="84">
        <v>0.7</v>
      </c>
      <c r="G77" s="84">
        <v>3.51</v>
      </c>
    </row>
    <row r="79" spans="1:11">
      <c r="A79" s="80"/>
      <c r="B79" s="84" t="s">
        <v>117</v>
      </c>
      <c r="C79" s="84" t="s">
        <v>355</v>
      </c>
      <c r="D79" s="84" t="s">
        <v>354</v>
      </c>
    </row>
    <row r="80" spans="1:11">
      <c r="A80" s="84" t="s">
        <v>396</v>
      </c>
      <c r="B80" s="84" t="s">
        <v>397</v>
      </c>
      <c r="C80" s="84">
        <v>2202.0300000000002</v>
      </c>
      <c r="D80" s="84">
        <v>1</v>
      </c>
    </row>
    <row r="81" spans="1:8">
      <c r="A81" s="84" t="s">
        <v>398</v>
      </c>
      <c r="B81" s="84" t="s">
        <v>399</v>
      </c>
      <c r="C81" s="84">
        <v>38490.76</v>
      </c>
      <c r="D81" s="84">
        <v>0.8</v>
      </c>
    </row>
    <row r="82" spans="1:8">
      <c r="A82" s="84" t="s">
        <v>400</v>
      </c>
      <c r="B82" s="84" t="s">
        <v>399</v>
      </c>
      <c r="C82" s="84">
        <v>156280.97</v>
      </c>
      <c r="D82" s="84">
        <v>0.78</v>
      </c>
    </row>
    <row r="83" spans="1:8">
      <c r="A83" s="84" t="s">
        <v>401</v>
      </c>
      <c r="B83" s="84" t="s">
        <v>399</v>
      </c>
      <c r="C83" s="84">
        <v>22309.95</v>
      </c>
      <c r="D83" s="84">
        <v>0.8</v>
      </c>
    </row>
    <row r="84" spans="1:8">
      <c r="A84" s="84" t="s">
        <v>402</v>
      </c>
      <c r="B84" s="84" t="s">
        <v>399</v>
      </c>
      <c r="C84" s="84">
        <v>22310.87</v>
      </c>
      <c r="D84" s="84">
        <v>0.8</v>
      </c>
    </row>
    <row r="86" spans="1:8">
      <c r="A86" s="80"/>
      <c r="B86" s="84" t="s">
        <v>117</v>
      </c>
      <c r="C86" s="84" t="s">
        <v>403</v>
      </c>
      <c r="D86" s="84" t="s">
        <v>404</v>
      </c>
      <c r="E86" s="84" t="s">
        <v>405</v>
      </c>
      <c r="F86" s="84" t="s">
        <v>406</v>
      </c>
      <c r="G86" s="84" t="s">
        <v>407</v>
      </c>
      <c r="H86" s="84" t="s">
        <v>408</v>
      </c>
    </row>
    <row r="87" spans="1:8">
      <c r="A87" s="84" t="s">
        <v>409</v>
      </c>
      <c r="B87" s="84" t="s">
        <v>410</v>
      </c>
      <c r="C87" s="84">
        <v>0.54</v>
      </c>
      <c r="D87" s="84">
        <v>49.8</v>
      </c>
      <c r="E87" s="84">
        <v>0.09</v>
      </c>
      <c r="F87" s="84">
        <v>8.81</v>
      </c>
      <c r="G87" s="84">
        <v>1</v>
      </c>
      <c r="H87" s="84" t="s">
        <v>411</v>
      </c>
    </row>
    <row r="88" spans="1:8">
      <c r="A88" s="84" t="s">
        <v>412</v>
      </c>
      <c r="B88" s="84" t="s">
        <v>413</v>
      </c>
      <c r="C88" s="84">
        <v>0.55000000000000004</v>
      </c>
      <c r="D88" s="84">
        <v>622</v>
      </c>
      <c r="E88" s="84">
        <v>1.28</v>
      </c>
      <c r="F88" s="84">
        <v>1452.68</v>
      </c>
      <c r="G88" s="84">
        <v>1</v>
      </c>
      <c r="H88" s="84" t="s">
        <v>414</v>
      </c>
    </row>
    <row r="89" spans="1:8">
      <c r="A89" s="84" t="s">
        <v>415</v>
      </c>
      <c r="B89" s="84" t="s">
        <v>413</v>
      </c>
      <c r="C89" s="84">
        <v>0.59</v>
      </c>
      <c r="D89" s="84">
        <v>1109.6500000000001</v>
      </c>
      <c r="E89" s="84">
        <v>6.31</v>
      </c>
      <c r="F89" s="84">
        <v>11835.5</v>
      </c>
      <c r="G89" s="84">
        <v>1</v>
      </c>
      <c r="H89" s="84" t="s">
        <v>414</v>
      </c>
    </row>
    <row r="90" spans="1:8">
      <c r="A90" s="84" t="s">
        <v>416</v>
      </c>
      <c r="B90" s="84" t="s">
        <v>413</v>
      </c>
      <c r="C90" s="84">
        <v>0.55000000000000004</v>
      </c>
      <c r="D90" s="84">
        <v>622</v>
      </c>
      <c r="E90" s="84">
        <v>1.1299999999999999</v>
      </c>
      <c r="F90" s="84">
        <v>1286.17</v>
      </c>
      <c r="G90" s="84">
        <v>1</v>
      </c>
      <c r="H90" s="84" t="s">
        <v>414</v>
      </c>
    </row>
    <row r="91" spans="1:8">
      <c r="A91" s="84" t="s">
        <v>417</v>
      </c>
      <c r="B91" s="84" t="s">
        <v>413</v>
      </c>
      <c r="C91" s="84">
        <v>0.55000000000000004</v>
      </c>
      <c r="D91" s="84">
        <v>622</v>
      </c>
      <c r="E91" s="84">
        <v>0.89</v>
      </c>
      <c r="F91" s="84">
        <v>1016.13</v>
      </c>
      <c r="G91" s="84">
        <v>1</v>
      </c>
      <c r="H91" s="84" t="s">
        <v>414</v>
      </c>
    </row>
    <row r="93" spans="1:8">
      <c r="A93" s="80"/>
      <c r="B93" s="84" t="s">
        <v>117</v>
      </c>
      <c r="C93" s="84" t="s">
        <v>418</v>
      </c>
      <c r="D93" s="84" t="s">
        <v>419</v>
      </c>
      <c r="E93" s="84" t="s">
        <v>420</v>
      </c>
      <c r="F93" s="84" t="s">
        <v>421</v>
      </c>
    </row>
    <row r="94" spans="1:8">
      <c r="A94" s="84" t="s">
        <v>36</v>
      </c>
      <c r="B94" s="84"/>
      <c r="C94" s="84"/>
      <c r="D94" s="84"/>
      <c r="E94" s="84"/>
      <c r="F94" s="84"/>
    </row>
    <row r="96" spans="1:8">
      <c r="A96" s="80"/>
      <c r="B96" s="84" t="s">
        <v>117</v>
      </c>
      <c r="C96" s="84" t="s">
        <v>422</v>
      </c>
      <c r="D96" s="84" t="s">
        <v>423</v>
      </c>
      <c r="E96" s="84" t="s">
        <v>424</v>
      </c>
      <c r="F96" s="84" t="s">
        <v>425</v>
      </c>
      <c r="G96" s="84" t="s">
        <v>426</v>
      </c>
    </row>
    <row r="97" spans="1:8">
      <c r="A97" s="84" t="s">
        <v>36</v>
      </c>
      <c r="B97" s="84"/>
      <c r="C97" s="84"/>
      <c r="D97" s="84"/>
      <c r="E97" s="84"/>
      <c r="F97" s="84"/>
      <c r="G97" s="84"/>
    </row>
    <row r="99" spans="1:8">
      <c r="A99" s="80"/>
      <c r="B99" s="84" t="s">
        <v>432</v>
      </c>
      <c r="C99" s="84" t="s">
        <v>433</v>
      </c>
      <c r="D99" s="84" t="s">
        <v>434</v>
      </c>
      <c r="E99" s="84" t="s">
        <v>435</v>
      </c>
      <c r="F99" s="84" t="s">
        <v>436</v>
      </c>
      <c r="G99" s="84" t="s">
        <v>437</v>
      </c>
      <c r="H99" s="84" t="s">
        <v>438</v>
      </c>
    </row>
    <row r="100" spans="1:8">
      <c r="A100" s="84" t="s">
        <v>439</v>
      </c>
      <c r="B100" s="84">
        <v>15606.305700000001</v>
      </c>
      <c r="C100" s="84">
        <v>26.740200000000002</v>
      </c>
      <c r="D100" s="84">
        <v>69.495500000000007</v>
      </c>
      <c r="E100" s="84">
        <v>0</v>
      </c>
      <c r="F100" s="84">
        <v>2.9999999999999997E-4</v>
      </c>
      <c r="G100" s="84">
        <v>4320.9849000000004</v>
      </c>
      <c r="H100" s="84">
        <v>6551.1297999999997</v>
      </c>
    </row>
    <row r="101" spans="1:8">
      <c r="A101" s="84" t="s">
        <v>440</v>
      </c>
      <c r="B101" s="84">
        <v>13020.3282</v>
      </c>
      <c r="C101" s="84">
        <v>22.990500000000001</v>
      </c>
      <c r="D101" s="84">
        <v>61.741500000000002</v>
      </c>
      <c r="E101" s="84">
        <v>0</v>
      </c>
      <c r="F101" s="84">
        <v>2.9999999999999997E-4</v>
      </c>
      <c r="G101" s="84">
        <v>3839.1354999999999</v>
      </c>
      <c r="H101" s="84">
        <v>5527.8912</v>
      </c>
    </row>
    <row r="102" spans="1:8">
      <c r="A102" s="84" t="s">
        <v>441</v>
      </c>
      <c r="B102" s="84">
        <v>12848.9863</v>
      </c>
      <c r="C102" s="84">
        <v>24.025400000000001</v>
      </c>
      <c r="D102" s="84">
        <v>68.313900000000004</v>
      </c>
      <c r="E102" s="84">
        <v>0</v>
      </c>
      <c r="F102" s="84">
        <v>2.9999999999999997E-4</v>
      </c>
      <c r="G102" s="84">
        <v>4248.3131999999996</v>
      </c>
      <c r="H102" s="84">
        <v>5577.4407000000001</v>
      </c>
    </row>
    <row r="103" spans="1:8">
      <c r="A103" s="84" t="s">
        <v>442</v>
      </c>
      <c r="B103" s="84">
        <v>11401.3747</v>
      </c>
      <c r="C103" s="84">
        <v>21.9603</v>
      </c>
      <c r="D103" s="84">
        <v>64.1601</v>
      </c>
      <c r="E103" s="84">
        <v>0</v>
      </c>
      <c r="F103" s="84">
        <v>2.9999999999999997E-4</v>
      </c>
      <c r="G103" s="84">
        <v>3990.2093</v>
      </c>
      <c r="H103" s="84">
        <v>5007.7335000000003</v>
      </c>
    </row>
    <row r="104" spans="1:8">
      <c r="A104" s="84" t="s">
        <v>272</v>
      </c>
      <c r="B104" s="84">
        <v>12005.335800000001</v>
      </c>
      <c r="C104" s="84">
        <v>23.826000000000001</v>
      </c>
      <c r="D104" s="84">
        <v>71.437200000000004</v>
      </c>
      <c r="E104" s="84">
        <v>0</v>
      </c>
      <c r="F104" s="84">
        <v>2.9999999999999997E-4</v>
      </c>
      <c r="G104" s="84">
        <v>4443.0060999999996</v>
      </c>
      <c r="H104" s="84">
        <v>5337.2330000000002</v>
      </c>
    </row>
    <row r="105" spans="1:8">
      <c r="A105" s="84" t="s">
        <v>443</v>
      </c>
      <c r="B105" s="84">
        <v>14996.892099999999</v>
      </c>
      <c r="C105" s="84">
        <v>29.9848</v>
      </c>
      <c r="D105" s="84">
        <v>90.462800000000001</v>
      </c>
      <c r="E105" s="84">
        <v>0</v>
      </c>
      <c r="F105" s="84">
        <v>4.0000000000000002E-4</v>
      </c>
      <c r="G105" s="84">
        <v>5626.3577999999998</v>
      </c>
      <c r="H105" s="84">
        <v>6687.4709000000003</v>
      </c>
    </row>
    <row r="106" spans="1:8">
      <c r="A106" s="84" t="s">
        <v>444</v>
      </c>
      <c r="B106" s="84">
        <v>16500.033899999999</v>
      </c>
      <c r="C106" s="84">
        <v>32.990299999999998</v>
      </c>
      <c r="D106" s="84">
        <v>99.530199999999994</v>
      </c>
      <c r="E106" s="84">
        <v>0</v>
      </c>
      <c r="F106" s="84">
        <v>4.0000000000000002E-4</v>
      </c>
      <c r="G106" s="84">
        <v>6190.3101999999999</v>
      </c>
      <c r="H106" s="84">
        <v>7357.7632000000003</v>
      </c>
    </row>
    <row r="107" spans="1:8">
      <c r="A107" s="84" t="s">
        <v>445</v>
      </c>
      <c r="B107" s="84">
        <v>17074.819599999999</v>
      </c>
      <c r="C107" s="84">
        <v>34.139499999999998</v>
      </c>
      <c r="D107" s="84">
        <v>102.9974</v>
      </c>
      <c r="E107" s="84">
        <v>0</v>
      </c>
      <c r="F107" s="84">
        <v>4.0000000000000002E-4</v>
      </c>
      <c r="G107" s="84">
        <v>6405.9521999999997</v>
      </c>
      <c r="H107" s="84">
        <v>7614.0739999999996</v>
      </c>
    </row>
    <row r="108" spans="1:8">
      <c r="A108" s="84" t="s">
        <v>446</v>
      </c>
      <c r="B108" s="84">
        <v>13300.909</v>
      </c>
      <c r="C108" s="84">
        <v>26.590299999999999</v>
      </c>
      <c r="D108" s="84">
        <v>80.212599999999995</v>
      </c>
      <c r="E108" s="84">
        <v>0</v>
      </c>
      <c r="F108" s="84">
        <v>2.9999999999999997E-4</v>
      </c>
      <c r="G108" s="84">
        <v>4988.8431</v>
      </c>
      <c r="H108" s="84">
        <v>5930.8630000000003</v>
      </c>
    </row>
    <row r="109" spans="1:8">
      <c r="A109" s="84" t="s">
        <v>447</v>
      </c>
      <c r="B109" s="84">
        <v>11996.943300000001</v>
      </c>
      <c r="C109" s="84">
        <v>23.523900000000001</v>
      </c>
      <c r="D109" s="84">
        <v>69.811099999999996</v>
      </c>
      <c r="E109" s="84">
        <v>0</v>
      </c>
      <c r="F109" s="84">
        <v>2.9999999999999997E-4</v>
      </c>
      <c r="G109" s="84">
        <v>4341.7864</v>
      </c>
      <c r="H109" s="84">
        <v>5307.4005999999999</v>
      </c>
    </row>
    <row r="110" spans="1:8">
      <c r="A110" s="84" t="s">
        <v>448</v>
      </c>
      <c r="B110" s="84">
        <v>11897.527400000001</v>
      </c>
      <c r="C110" s="84">
        <v>22.528500000000001</v>
      </c>
      <c r="D110" s="84">
        <v>64.813000000000002</v>
      </c>
      <c r="E110" s="84">
        <v>0</v>
      </c>
      <c r="F110" s="84">
        <v>2.9999999999999997E-4</v>
      </c>
      <c r="G110" s="84">
        <v>4030.6954000000001</v>
      </c>
      <c r="H110" s="84">
        <v>5190.2312000000002</v>
      </c>
    </row>
    <row r="111" spans="1:8">
      <c r="A111" s="84" t="s">
        <v>449</v>
      </c>
      <c r="B111" s="84">
        <v>14225.5255</v>
      </c>
      <c r="C111" s="84">
        <v>25.229299999999999</v>
      </c>
      <c r="D111" s="84">
        <v>68.067999999999998</v>
      </c>
      <c r="E111" s="84">
        <v>0</v>
      </c>
      <c r="F111" s="84">
        <v>2.9999999999999997E-4</v>
      </c>
      <c r="G111" s="84">
        <v>4232.5644000000002</v>
      </c>
      <c r="H111" s="84">
        <v>6049.6952000000001</v>
      </c>
    </row>
    <row r="112" spans="1:8">
      <c r="A112" s="84"/>
      <c r="B112" s="84"/>
      <c r="C112" s="84"/>
      <c r="D112" s="84"/>
      <c r="E112" s="84"/>
      <c r="F112" s="84"/>
      <c r="G112" s="84"/>
      <c r="H112" s="84"/>
    </row>
    <row r="113" spans="1:19">
      <c r="A113" s="84" t="s">
        <v>450</v>
      </c>
      <c r="B113" s="84">
        <v>164874.98130000001</v>
      </c>
      <c r="C113" s="84">
        <v>314.52879999999999</v>
      </c>
      <c r="D113" s="84">
        <v>911.04349999999999</v>
      </c>
      <c r="E113" s="84">
        <v>0</v>
      </c>
      <c r="F113" s="84">
        <v>3.7000000000000002E-3</v>
      </c>
      <c r="G113" s="84">
        <v>56658.158600000002</v>
      </c>
      <c r="H113" s="84">
        <v>72138.926200000002</v>
      </c>
    </row>
    <row r="114" spans="1:19">
      <c r="A114" s="84" t="s">
        <v>451</v>
      </c>
      <c r="B114" s="84">
        <v>11401.3747</v>
      </c>
      <c r="C114" s="84">
        <v>21.9603</v>
      </c>
      <c r="D114" s="84">
        <v>61.741500000000002</v>
      </c>
      <c r="E114" s="84">
        <v>0</v>
      </c>
      <c r="F114" s="84">
        <v>2.9999999999999997E-4</v>
      </c>
      <c r="G114" s="84">
        <v>3839.1354999999999</v>
      </c>
      <c r="H114" s="84">
        <v>5007.7335000000003</v>
      </c>
    </row>
    <row r="115" spans="1:19">
      <c r="A115" s="84" t="s">
        <v>452</v>
      </c>
      <c r="B115" s="84">
        <v>17074.819599999999</v>
      </c>
      <c r="C115" s="84">
        <v>34.139499999999998</v>
      </c>
      <c r="D115" s="84">
        <v>102.9974</v>
      </c>
      <c r="E115" s="84">
        <v>0</v>
      </c>
      <c r="F115" s="84">
        <v>4.0000000000000002E-4</v>
      </c>
      <c r="G115" s="84">
        <v>6405.9521999999997</v>
      </c>
      <c r="H115" s="84">
        <v>7614.0739999999996</v>
      </c>
    </row>
    <row r="117" spans="1:19">
      <c r="A117" s="80"/>
      <c r="B117" s="84" t="s">
        <v>453</v>
      </c>
      <c r="C117" s="84" t="s">
        <v>454</v>
      </c>
      <c r="D117" s="84" t="s">
        <v>455</v>
      </c>
      <c r="E117" s="84" t="s">
        <v>456</v>
      </c>
      <c r="F117" s="84" t="s">
        <v>457</v>
      </c>
      <c r="G117" s="84" t="s">
        <v>458</v>
      </c>
      <c r="H117" s="84" t="s">
        <v>459</v>
      </c>
      <c r="I117" s="84" t="s">
        <v>460</v>
      </c>
      <c r="J117" s="84" t="s">
        <v>461</v>
      </c>
      <c r="K117" s="84" t="s">
        <v>462</v>
      </c>
      <c r="L117" s="84" t="s">
        <v>463</v>
      </c>
      <c r="M117" s="84" t="s">
        <v>464</v>
      </c>
      <c r="N117" s="84" t="s">
        <v>465</v>
      </c>
      <c r="O117" s="84" t="s">
        <v>466</v>
      </c>
      <c r="P117" s="84" t="s">
        <v>467</v>
      </c>
      <c r="Q117" s="84" t="s">
        <v>468</v>
      </c>
      <c r="R117" s="84" t="s">
        <v>469</v>
      </c>
      <c r="S117" s="84" t="s">
        <v>470</v>
      </c>
    </row>
    <row r="118" spans="1:19">
      <c r="A118" s="84" t="s">
        <v>439</v>
      </c>
      <c r="B118" s="85">
        <v>68515300000</v>
      </c>
      <c r="C118" s="84">
        <v>52204.540999999997</v>
      </c>
      <c r="D118" s="84" t="s">
        <v>557</v>
      </c>
      <c r="E118" s="84">
        <v>34382.154999999999</v>
      </c>
      <c r="F118" s="84">
        <v>10771.038</v>
      </c>
      <c r="G118" s="84">
        <v>6589.0540000000001</v>
      </c>
      <c r="H118" s="84">
        <v>462.29300000000001</v>
      </c>
      <c r="I118" s="84">
        <v>0</v>
      </c>
      <c r="J118" s="84">
        <v>0</v>
      </c>
      <c r="K118" s="84">
        <v>0</v>
      </c>
      <c r="L118" s="84">
        <v>0</v>
      </c>
      <c r="M118" s="84">
        <v>0</v>
      </c>
      <c r="N118" s="84">
        <v>0</v>
      </c>
      <c r="O118" s="84">
        <v>0</v>
      </c>
      <c r="P118" s="84">
        <v>0</v>
      </c>
      <c r="Q118" s="84">
        <v>0</v>
      </c>
      <c r="R118" s="84">
        <v>0</v>
      </c>
      <c r="S118" s="84">
        <v>0</v>
      </c>
    </row>
    <row r="119" spans="1:19">
      <c r="A119" s="84" t="s">
        <v>440</v>
      </c>
      <c r="B119" s="85">
        <v>60874900000</v>
      </c>
      <c r="C119" s="84">
        <v>49481.999000000003</v>
      </c>
      <c r="D119" s="84" t="s">
        <v>558</v>
      </c>
      <c r="E119" s="84">
        <v>34382.154999999999</v>
      </c>
      <c r="F119" s="84">
        <v>10771.038</v>
      </c>
      <c r="G119" s="84">
        <v>3946.2869999999998</v>
      </c>
      <c r="H119" s="84">
        <v>382.51799999999997</v>
      </c>
      <c r="I119" s="84">
        <v>0</v>
      </c>
      <c r="J119" s="84">
        <v>0</v>
      </c>
      <c r="K119" s="84">
        <v>0</v>
      </c>
      <c r="L119" s="84">
        <v>0</v>
      </c>
      <c r="M119" s="84">
        <v>0</v>
      </c>
      <c r="N119" s="84">
        <v>0</v>
      </c>
      <c r="O119" s="84">
        <v>0</v>
      </c>
      <c r="P119" s="84">
        <v>0</v>
      </c>
      <c r="Q119" s="84">
        <v>0</v>
      </c>
      <c r="R119" s="84">
        <v>0</v>
      </c>
      <c r="S119" s="84">
        <v>0</v>
      </c>
    </row>
    <row r="120" spans="1:19">
      <c r="A120" s="84" t="s">
        <v>441</v>
      </c>
      <c r="B120" s="85">
        <v>67363000000</v>
      </c>
      <c r="C120" s="84">
        <v>52426.487000000001</v>
      </c>
      <c r="D120" s="84" t="s">
        <v>491</v>
      </c>
      <c r="E120" s="84">
        <v>34382.154999999999</v>
      </c>
      <c r="F120" s="84">
        <v>10771.038</v>
      </c>
      <c r="G120" s="84">
        <v>1547.924</v>
      </c>
      <c r="H120" s="84">
        <v>0</v>
      </c>
      <c r="I120" s="84">
        <v>5725.3689999999997</v>
      </c>
      <c r="J120" s="84">
        <v>0</v>
      </c>
      <c r="K120" s="84">
        <v>0</v>
      </c>
      <c r="L120" s="84">
        <v>0</v>
      </c>
      <c r="M120" s="84">
        <v>0</v>
      </c>
      <c r="N120" s="84">
        <v>0</v>
      </c>
      <c r="O120" s="84">
        <v>0</v>
      </c>
      <c r="P120" s="84">
        <v>0</v>
      </c>
      <c r="Q120" s="84">
        <v>0</v>
      </c>
      <c r="R120" s="84">
        <v>0</v>
      </c>
      <c r="S120" s="84">
        <v>0</v>
      </c>
    </row>
    <row r="121" spans="1:19">
      <c r="A121" s="84" t="s">
        <v>442</v>
      </c>
      <c r="B121" s="85">
        <v>63270400000</v>
      </c>
      <c r="C121" s="84">
        <v>57312.504999999997</v>
      </c>
      <c r="D121" s="84" t="s">
        <v>559</v>
      </c>
      <c r="E121" s="84">
        <v>34382.154999999999</v>
      </c>
      <c r="F121" s="84">
        <v>10771.038</v>
      </c>
      <c r="G121" s="84">
        <v>2618.645</v>
      </c>
      <c r="H121" s="84">
        <v>0</v>
      </c>
      <c r="I121" s="84">
        <v>9540.6669999999995</v>
      </c>
      <c r="J121" s="84">
        <v>0</v>
      </c>
      <c r="K121" s="84">
        <v>0</v>
      </c>
      <c r="L121" s="84">
        <v>0</v>
      </c>
      <c r="M121" s="84">
        <v>0</v>
      </c>
      <c r="N121" s="84">
        <v>0</v>
      </c>
      <c r="O121" s="84">
        <v>0</v>
      </c>
      <c r="P121" s="84">
        <v>0</v>
      </c>
      <c r="Q121" s="84">
        <v>0</v>
      </c>
      <c r="R121" s="84">
        <v>0</v>
      </c>
      <c r="S121" s="84">
        <v>0</v>
      </c>
    </row>
    <row r="122" spans="1:19">
      <c r="A122" s="84" t="s">
        <v>272</v>
      </c>
      <c r="B122" s="85">
        <v>70450100000</v>
      </c>
      <c r="C122" s="84">
        <v>68950.25</v>
      </c>
      <c r="D122" s="84" t="s">
        <v>560</v>
      </c>
      <c r="E122" s="84">
        <v>34382.154999999999</v>
      </c>
      <c r="F122" s="84">
        <v>10771.038</v>
      </c>
      <c r="G122" s="84">
        <v>4931.3440000000001</v>
      </c>
      <c r="H122" s="84">
        <v>0</v>
      </c>
      <c r="I122" s="84">
        <v>18865.713</v>
      </c>
      <c r="J122" s="84">
        <v>0</v>
      </c>
      <c r="K122" s="84">
        <v>0</v>
      </c>
      <c r="L122" s="84">
        <v>0</v>
      </c>
      <c r="M122" s="84">
        <v>0</v>
      </c>
      <c r="N122" s="84">
        <v>0</v>
      </c>
      <c r="O122" s="84">
        <v>0</v>
      </c>
      <c r="P122" s="84">
        <v>0</v>
      </c>
      <c r="Q122" s="84">
        <v>0</v>
      </c>
      <c r="R122" s="84">
        <v>0</v>
      </c>
      <c r="S122" s="84">
        <v>0</v>
      </c>
    </row>
    <row r="123" spans="1:19">
      <c r="A123" s="84" t="s">
        <v>443</v>
      </c>
      <c r="B123" s="85">
        <v>89213800000</v>
      </c>
      <c r="C123" s="84">
        <v>96840.092999999993</v>
      </c>
      <c r="D123" s="84" t="s">
        <v>494</v>
      </c>
      <c r="E123" s="84">
        <v>34382.154999999999</v>
      </c>
      <c r="F123" s="84">
        <v>10771.038</v>
      </c>
      <c r="G123" s="84">
        <v>9968.61</v>
      </c>
      <c r="H123" s="84">
        <v>0</v>
      </c>
      <c r="I123" s="84">
        <v>41718.290999999997</v>
      </c>
      <c r="J123" s="84">
        <v>0</v>
      </c>
      <c r="K123" s="84">
        <v>0</v>
      </c>
      <c r="L123" s="84">
        <v>0</v>
      </c>
      <c r="M123" s="84">
        <v>0</v>
      </c>
      <c r="N123" s="84">
        <v>0</v>
      </c>
      <c r="O123" s="84">
        <v>0</v>
      </c>
      <c r="P123" s="84">
        <v>0</v>
      </c>
      <c r="Q123" s="84">
        <v>0</v>
      </c>
      <c r="R123" s="84">
        <v>0</v>
      </c>
      <c r="S123" s="84">
        <v>0</v>
      </c>
    </row>
    <row r="124" spans="1:19">
      <c r="A124" s="84" t="s">
        <v>444</v>
      </c>
      <c r="B124" s="85">
        <v>98156100000</v>
      </c>
      <c r="C124" s="84">
        <v>103037.93399999999</v>
      </c>
      <c r="D124" s="84" t="s">
        <v>561</v>
      </c>
      <c r="E124" s="84">
        <v>34382.154999999999</v>
      </c>
      <c r="F124" s="84">
        <v>10771.038</v>
      </c>
      <c r="G124" s="84">
        <v>11117.424000000001</v>
      </c>
      <c r="H124" s="84">
        <v>0</v>
      </c>
      <c r="I124" s="84">
        <v>46767.315999999999</v>
      </c>
      <c r="J124" s="84">
        <v>0</v>
      </c>
      <c r="K124" s="84">
        <v>0</v>
      </c>
      <c r="L124" s="84">
        <v>0</v>
      </c>
      <c r="M124" s="84">
        <v>0</v>
      </c>
      <c r="N124" s="84">
        <v>0</v>
      </c>
      <c r="O124" s="84">
        <v>0</v>
      </c>
      <c r="P124" s="84">
        <v>0</v>
      </c>
      <c r="Q124" s="84">
        <v>0</v>
      </c>
      <c r="R124" s="84">
        <v>0</v>
      </c>
      <c r="S124" s="84">
        <v>0</v>
      </c>
    </row>
    <row r="125" spans="1:19">
      <c r="A125" s="84" t="s">
        <v>445</v>
      </c>
      <c r="B125" s="85">
        <v>101575000000</v>
      </c>
      <c r="C125" s="84">
        <v>107671.224</v>
      </c>
      <c r="D125" s="84" t="s">
        <v>528</v>
      </c>
      <c r="E125" s="84">
        <v>34382.154999999999</v>
      </c>
      <c r="F125" s="84">
        <v>10771.038</v>
      </c>
      <c r="G125" s="84">
        <v>12244.263999999999</v>
      </c>
      <c r="H125" s="84">
        <v>0</v>
      </c>
      <c r="I125" s="84">
        <v>50273.767999999996</v>
      </c>
      <c r="J125" s="84">
        <v>0</v>
      </c>
      <c r="K125" s="84">
        <v>0</v>
      </c>
      <c r="L125" s="84">
        <v>0</v>
      </c>
      <c r="M125" s="84">
        <v>0</v>
      </c>
      <c r="N125" s="84">
        <v>0</v>
      </c>
      <c r="O125" s="84">
        <v>0</v>
      </c>
      <c r="P125" s="84">
        <v>0</v>
      </c>
      <c r="Q125" s="84">
        <v>0</v>
      </c>
      <c r="R125" s="84">
        <v>0</v>
      </c>
      <c r="S125" s="84">
        <v>0</v>
      </c>
    </row>
    <row r="126" spans="1:19">
      <c r="A126" s="84" t="s">
        <v>446</v>
      </c>
      <c r="B126" s="85">
        <v>79105100000</v>
      </c>
      <c r="C126" s="84">
        <v>83998.673999999999</v>
      </c>
      <c r="D126" s="84" t="s">
        <v>562</v>
      </c>
      <c r="E126" s="84">
        <v>34382.154999999999</v>
      </c>
      <c r="F126" s="84">
        <v>10771.038</v>
      </c>
      <c r="G126" s="84">
        <v>7707.7619999999997</v>
      </c>
      <c r="H126" s="84">
        <v>0</v>
      </c>
      <c r="I126" s="84">
        <v>31137.719000000001</v>
      </c>
      <c r="J126" s="84">
        <v>0</v>
      </c>
      <c r="K126" s="84">
        <v>0</v>
      </c>
      <c r="L126" s="84">
        <v>0</v>
      </c>
      <c r="M126" s="84">
        <v>0</v>
      </c>
      <c r="N126" s="84">
        <v>0</v>
      </c>
      <c r="O126" s="84">
        <v>0</v>
      </c>
      <c r="P126" s="84">
        <v>0</v>
      </c>
      <c r="Q126" s="84">
        <v>0</v>
      </c>
      <c r="R126" s="84">
        <v>0</v>
      </c>
      <c r="S126" s="84">
        <v>0</v>
      </c>
    </row>
    <row r="127" spans="1:19">
      <c r="A127" s="84" t="s">
        <v>447</v>
      </c>
      <c r="B127" s="85">
        <v>68845100000</v>
      </c>
      <c r="C127" s="84">
        <v>66021.934999999998</v>
      </c>
      <c r="D127" s="84" t="s">
        <v>563</v>
      </c>
      <c r="E127" s="84">
        <v>34382.154999999999</v>
      </c>
      <c r="F127" s="84">
        <v>10771.038</v>
      </c>
      <c r="G127" s="84">
        <v>4302.4210000000003</v>
      </c>
      <c r="H127" s="84">
        <v>0</v>
      </c>
      <c r="I127" s="84">
        <v>16566.321</v>
      </c>
      <c r="J127" s="84">
        <v>0</v>
      </c>
      <c r="K127" s="84">
        <v>0</v>
      </c>
      <c r="L127" s="84">
        <v>0</v>
      </c>
      <c r="M127" s="84">
        <v>0</v>
      </c>
      <c r="N127" s="84">
        <v>0</v>
      </c>
      <c r="O127" s="84">
        <v>0</v>
      </c>
      <c r="P127" s="84">
        <v>0</v>
      </c>
      <c r="Q127" s="84">
        <v>0</v>
      </c>
      <c r="R127" s="84">
        <v>0</v>
      </c>
      <c r="S127" s="84">
        <v>0</v>
      </c>
    </row>
    <row r="128" spans="1:19">
      <c r="A128" s="84" t="s">
        <v>448</v>
      </c>
      <c r="B128" s="85">
        <v>63912300000</v>
      </c>
      <c r="C128" s="84">
        <v>59775.241999999998</v>
      </c>
      <c r="D128" s="84" t="s">
        <v>564</v>
      </c>
      <c r="E128" s="84">
        <v>34382.154999999999</v>
      </c>
      <c r="F128" s="84">
        <v>10771.038</v>
      </c>
      <c r="G128" s="84">
        <v>2517.4630000000002</v>
      </c>
      <c r="H128" s="84">
        <v>0</v>
      </c>
      <c r="I128" s="84">
        <v>8937.3019999999997</v>
      </c>
      <c r="J128" s="84">
        <v>3167.2840000000001</v>
      </c>
      <c r="K128" s="84">
        <v>0</v>
      </c>
      <c r="L128" s="84">
        <v>0</v>
      </c>
      <c r="M128" s="84">
        <v>0</v>
      </c>
      <c r="N128" s="84">
        <v>0</v>
      </c>
      <c r="O128" s="84">
        <v>0</v>
      </c>
      <c r="P128" s="84">
        <v>0</v>
      </c>
      <c r="Q128" s="84">
        <v>0</v>
      </c>
      <c r="R128" s="84">
        <v>0</v>
      </c>
      <c r="S128" s="84">
        <v>0</v>
      </c>
    </row>
    <row r="129" spans="1:19">
      <c r="A129" s="84" t="s">
        <v>449</v>
      </c>
      <c r="B129" s="85">
        <v>67113300000</v>
      </c>
      <c r="C129" s="84">
        <v>49850.313999999998</v>
      </c>
      <c r="D129" s="84" t="s">
        <v>565</v>
      </c>
      <c r="E129" s="84">
        <v>34382.154999999999</v>
      </c>
      <c r="F129" s="84">
        <v>10771.038</v>
      </c>
      <c r="G129" s="84">
        <v>4457.9740000000002</v>
      </c>
      <c r="H129" s="84">
        <v>239.14699999999999</v>
      </c>
      <c r="I129" s="84">
        <v>0</v>
      </c>
      <c r="J129" s="84">
        <v>0</v>
      </c>
      <c r="K129" s="84">
        <v>0</v>
      </c>
      <c r="L129" s="84">
        <v>0</v>
      </c>
      <c r="M129" s="84">
        <v>0</v>
      </c>
      <c r="N129" s="84">
        <v>0</v>
      </c>
      <c r="O129" s="84">
        <v>0</v>
      </c>
      <c r="P129" s="84">
        <v>0</v>
      </c>
      <c r="Q129" s="84">
        <v>0</v>
      </c>
      <c r="R129" s="84">
        <v>0</v>
      </c>
      <c r="S129" s="84">
        <v>0</v>
      </c>
    </row>
    <row r="130" spans="1:19">
      <c r="A130" s="84"/>
      <c r="B130" s="84"/>
      <c r="C130" s="84"/>
      <c r="D130" s="84"/>
      <c r="E130" s="84"/>
      <c r="F130" s="84"/>
      <c r="G130" s="84"/>
      <c r="H130" s="84"/>
      <c r="I130" s="84"/>
      <c r="J130" s="84"/>
      <c r="K130" s="84"/>
      <c r="L130" s="84"/>
      <c r="M130" s="84"/>
      <c r="N130" s="84"/>
      <c r="O130" s="84"/>
      <c r="P130" s="84"/>
      <c r="Q130" s="84"/>
      <c r="R130" s="84"/>
      <c r="S130" s="84"/>
    </row>
    <row r="131" spans="1:19">
      <c r="A131" s="84" t="s">
        <v>450</v>
      </c>
      <c r="B131" s="85">
        <v>898395000000</v>
      </c>
      <c r="C131" s="84"/>
      <c r="D131" s="84"/>
      <c r="E131" s="84"/>
      <c r="F131" s="84"/>
      <c r="G131" s="84"/>
      <c r="H131" s="84"/>
      <c r="I131" s="84"/>
      <c r="J131" s="84"/>
      <c r="K131" s="84">
        <v>0</v>
      </c>
      <c r="L131" s="84">
        <v>0</v>
      </c>
      <c r="M131" s="84">
        <v>0</v>
      </c>
      <c r="N131" s="84">
        <v>0</v>
      </c>
      <c r="O131" s="84">
        <v>0</v>
      </c>
      <c r="P131" s="84">
        <v>0</v>
      </c>
      <c r="Q131" s="84">
        <v>0</v>
      </c>
      <c r="R131" s="84">
        <v>0</v>
      </c>
      <c r="S131" s="84">
        <v>0</v>
      </c>
    </row>
    <row r="132" spans="1:19">
      <c r="A132" s="84" t="s">
        <v>451</v>
      </c>
      <c r="B132" s="85">
        <v>60874900000</v>
      </c>
      <c r="C132" s="84">
        <v>49481.999000000003</v>
      </c>
      <c r="D132" s="84"/>
      <c r="E132" s="84">
        <v>34382.154999999999</v>
      </c>
      <c r="F132" s="84">
        <v>10771.038</v>
      </c>
      <c r="G132" s="84">
        <v>1547.924</v>
      </c>
      <c r="H132" s="84">
        <v>0</v>
      </c>
      <c r="I132" s="84">
        <v>0</v>
      </c>
      <c r="J132" s="84">
        <v>0</v>
      </c>
      <c r="K132" s="84">
        <v>0</v>
      </c>
      <c r="L132" s="84">
        <v>0</v>
      </c>
      <c r="M132" s="84">
        <v>0</v>
      </c>
      <c r="N132" s="84">
        <v>0</v>
      </c>
      <c r="O132" s="84">
        <v>0</v>
      </c>
      <c r="P132" s="84">
        <v>0</v>
      </c>
      <c r="Q132" s="84">
        <v>0</v>
      </c>
      <c r="R132" s="84">
        <v>0</v>
      </c>
      <c r="S132" s="84">
        <v>0</v>
      </c>
    </row>
    <row r="133" spans="1:19">
      <c r="A133" s="84" t="s">
        <v>452</v>
      </c>
      <c r="B133" s="85">
        <v>101575000000</v>
      </c>
      <c r="C133" s="84">
        <v>107671.224</v>
      </c>
      <c r="D133" s="84"/>
      <c r="E133" s="84">
        <v>34382.154999999999</v>
      </c>
      <c r="F133" s="84">
        <v>10771.038</v>
      </c>
      <c r="G133" s="84">
        <v>12244.263999999999</v>
      </c>
      <c r="H133" s="84">
        <v>462.29300000000001</v>
      </c>
      <c r="I133" s="84">
        <v>50273.767999999996</v>
      </c>
      <c r="J133" s="84">
        <v>3167.2840000000001</v>
      </c>
      <c r="K133" s="84">
        <v>0</v>
      </c>
      <c r="L133" s="84">
        <v>0</v>
      </c>
      <c r="M133" s="84">
        <v>0</v>
      </c>
      <c r="N133" s="84">
        <v>0</v>
      </c>
      <c r="O133" s="84">
        <v>0</v>
      </c>
      <c r="P133" s="84">
        <v>0</v>
      </c>
      <c r="Q133" s="84">
        <v>0</v>
      </c>
      <c r="R133" s="84">
        <v>0</v>
      </c>
      <c r="S133" s="84">
        <v>0</v>
      </c>
    </row>
    <row r="135" spans="1:19">
      <c r="A135" s="80"/>
      <c r="B135" s="84" t="s">
        <v>483</v>
      </c>
      <c r="C135" s="84" t="s">
        <v>484</v>
      </c>
      <c r="D135" s="84" t="s">
        <v>485</v>
      </c>
      <c r="E135" s="84" t="s">
        <v>245</v>
      </c>
    </row>
    <row r="136" spans="1:19">
      <c r="A136" s="84" t="s">
        <v>486</v>
      </c>
      <c r="B136" s="84">
        <v>19622.810000000001</v>
      </c>
      <c r="C136" s="84">
        <v>2565.0100000000002</v>
      </c>
      <c r="D136" s="84">
        <v>0</v>
      </c>
      <c r="E136" s="84">
        <v>22187.82</v>
      </c>
    </row>
    <row r="137" spans="1:19">
      <c r="A137" s="84" t="s">
        <v>487</v>
      </c>
      <c r="B137" s="84">
        <v>8.5500000000000007</v>
      </c>
      <c r="C137" s="84">
        <v>1.1200000000000001</v>
      </c>
      <c r="D137" s="84">
        <v>0</v>
      </c>
      <c r="E137" s="84">
        <v>9.67</v>
      </c>
    </row>
    <row r="138" spans="1:19">
      <c r="A138" s="84" t="s">
        <v>488</v>
      </c>
      <c r="B138" s="84">
        <v>8.5500000000000007</v>
      </c>
      <c r="C138" s="84">
        <v>1.1200000000000001</v>
      </c>
      <c r="D138" s="84">
        <v>0</v>
      </c>
      <c r="E138" s="84">
        <v>9.67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14"/>
  <dimension ref="A1:S138"/>
  <sheetViews>
    <sheetView workbookViewId="0"/>
  </sheetViews>
  <sheetFormatPr defaultRowHeight="10.5"/>
  <cols>
    <col min="1" max="1" width="38.83203125" bestFit="1" customWidth="1"/>
    <col min="2" max="2" width="48.5" bestFit="1" customWidth="1"/>
    <col min="3" max="3" width="33.6640625" customWidth="1"/>
    <col min="4" max="4" width="38.6640625" bestFit="1" customWidth="1"/>
    <col min="5" max="5" width="45.6640625" customWidth="1"/>
    <col min="6" max="6" width="50" customWidth="1"/>
    <col min="7" max="7" width="43.6640625" customWidth="1"/>
    <col min="8" max="9" width="38.33203125" customWidth="1"/>
    <col min="10" max="10" width="46.1640625" customWidth="1"/>
    <col min="11" max="11" width="36.1640625" customWidth="1"/>
    <col min="12" max="12" width="45" customWidth="1"/>
    <col min="13" max="13" width="50.1640625" customWidth="1"/>
    <col min="14" max="15" width="44.83203125" customWidth="1"/>
    <col min="16" max="16" width="45.33203125" customWidth="1"/>
    <col min="17" max="17" width="44.83203125" customWidth="1"/>
    <col min="18" max="18" width="42.6640625" customWidth="1"/>
    <col min="19" max="19" width="48.1640625" customWidth="1"/>
    <col min="20" max="20" width="45" bestFit="1" customWidth="1"/>
    <col min="21" max="21" width="50.1640625" bestFit="1" customWidth="1"/>
    <col min="22" max="23" width="44.83203125" bestFit="1" customWidth="1"/>
    <col min="24" max="24" width="45.33203125" bestFit="1" customWidth="1"/>
    <col min="25" max="25" width="44.83203125" bestFit="1" customWidth="1"/>
    <col min="26" max="26" width="42.6640625" bestFit="1" customWidth="1"/>
    <col min="27" max="27" width="48.1640625" bestFit="1" customWidth="1"/>
  </cols>
  <sheetData>
    <row r="1" spans="1:7">
      <c r="A1" s="80"/>
      <c r="B1" s="84" t="s">
        <v>344</v>
      </c>
      <c r="C1" s="84" t="s">
        <v>345</v>
      </c>
      <c r="D1" s="84" t="s">
        <v>346</v>
      </c>
    </row>
    <row r="2" spans="1:7">
      <c r="A2" s="84" t="s">
        <v>297</v>
      </c>
      <c r="B2" s="84">
        <v>1095.5899999999999</v>
      </c>
      <c r="C2" s="84">
        <v>477.59</v>
      </c>
      <c r="D2" s="84">
        <v>477.59</v>
      </c>
    </row>
    <row r="3" spans="1:7">
      <c r="A3" s="84" t="s">
        <v>298</v>
      </c>
      <c r="B3" s="84">
        <v>1095.5899999999999</v>
      </c>
      <c r="C3" s="84">
        <v>477.59</v>
      </c>
      <c r="D3" s="84">
        <v>477.59</v>
      </c>
    </row>
    <row r="4" spans="1:7">
      <c r="A4" s="84" t="s">
        <v>299</v>
      </c>
      <c r="B4" s="84">
        <v>3138.59</v>
      </c>
      <c r="C4" s="84">
        <v>1368.18</v>
      </c>
      <c r="D4" s="84">
        <v>1368.18</v>
      </c>
    </row>
    <row r="5" spans="1:7">
      <c r="A5" s="84" t="s">
        <v>300</v>
      </c>
      <c r="B5" s="84">
        <v>3138.59</v>
      </c>
      <c r="C5" s="84">
        <v>1368.18</v>
      </c>
      <c r="D5" s="84">
        <v>1368.18</v>
      </c>
    </row>
    <row r="7" spans="1:7">
      <c r="A7" s="80"/>
      <c r="B7" s="84" t="s">
        <v>347</v>
      </c>
    </row>
    <row r="8" spans="1:7">
      <c r="A8" s="84" t="s">
        <v>301</v>
      </c>
      <c r="B8" s="84">
        <v>2293.9899999999998</v>
      </c>
    </row>
    <row r="9" spans="1:7">
      <c r="A9" s="84" t="s">
        <v>302</v>
      </c>
      <c r="B9" s="84">
        <v>2293.9899999999998</v>
      </c>
    </row>
    <row r="10" spans="1:7">
      <c r="A10" s="84" t="s">
        <v>348</v>
      </c>
      <c r="B10" s="84">
        <v>0</v>
      </c>
    </row>
    <row r="12" spans="1:7">
      <c r="A12" s="80"/>
      <c r="B12" s="84" t="s">
        <v>361</v>
      </c>
      <c r="C12" s="84" t="s">
        <v>362</v>
      </c>
      <c r="D12" s="84" t="s">
        <v>363</v>
      </c>
      <c r="E12" s="84" t="s">
        <v>364</v>
      </c>
      <c r="F12" s="84" t="s">
        <v>365</v>
      </c>
      <c r="G12" s="84" t="s">
        <v>366</v>
      </c>
    </row>
    <row r="13" spans="1:7">
      <c r="A13" s="84" t="s">
        <v>73</v>
      </c>
      <c r="B13" s="84">
        <v>1.64</v>
      </c>
      <c r="C13" s="84">
        <v>223.08</v>
      </c>
      <c r="D13" s="84">
        <v>0</v>
      </c>
      <c r="E13" s="84">
        <v>0</v>
      </c>
      <c r="F13" s="84">
        <v>0</v>
      </c>
      <c r="G13" s="84">
        <v>0</v>
      </c>
    </row>
    <row r="14" spans="1:7">
      <c r="A14" s="84" t="s">
        <v>74</v>
      </c>
      <c r="B14" s="84">
        <v>72.489999999999995</v>
      </c>
      <c r="C14" s="84">
        <v>0</v>
      </c>
      <c r="D14" s="84">
        <v>0</v>
      </c>
      <c r="E14" s="84">
        <v>0</v>
      </c>
      <c r="F14" s="84">
        <v>0</v>
      </c>
      <c r="G14" s="84">
        <v>0</v>
      </c>
    </row>
    <row r="15" spans="1:7">
      <c r="A15" s="84" t="s">
        <v>81</v>
      </c>
      <c r="B15" s="84">
        <v>500.28</v>
      </c>
      <c r="C15" s="84">
        <v>0</v>
      </c>
      <c r="D15" s="84">
        <v>0</v>
      </c>
      <c r="E15" s="84">
        <v>0</v>
      </c>
      <c r="F15" s="84">
        <v>0</v>
      </c>
      <c r="G15" s="84">
        <v>0</v>
      </c>
    </row>
    <row r="16" spans="1:7">
      <c r="A16" s="84" t="s">
        <v>82</v>
      </c>
      <c r="B16" s="84">
        <v>49.77</v>
      </c>
      <c r="C16" s="84">
        <v>0</v>
      </c>
      <c r="D16" s="84">
        <v>0</v>
      </c>
      <c r="E16" s="84">
        <v>0</v>
      </c>
      <c r="F16" s="84">
        <v>0</v>
      </c>
      <c r="G16" s="84">
        <v>0</v>
      </c>
    </row>
    <row r="17" spans="1:10">
      <c r="A17" s="84" t="s">
        <v>83</v>
      </c>
      <c r="B17" s="84">
        <v>198.81</v>
      </c>
      <c r="C17" s="84">
        <v>0</v>
      </c>
      <c r="D17" s="84">
        <v>0</v>
      </c>
      <c r="E17" s="84">
        <v>0</v>
      </c>
      <c r="F17" s="84">
        <v>0</v>
      </c>
      <c r="G17" s="84">
        <v>0</v>
      </c>
    </row>
    <row r="18" spans="1:10">
      <c r="A18" s="84" t="s">
        <v>84</v>
      </c>
      <c r="B18" s="84">
        <v>0</v>
      </c>
      <c r="C18" s="84">
        <v>0</v>
      </c>
      <c r="D18" s="84">
        <v>0</v>
      </c>
      <c r="E18" s="84">
        <v>0</v>
      </c>
      <c r="F18" s="84">
        <v>0</v>
      </c>
      <c r="G18" s="84">
        <v>0</v>
      </c>
    </row>
    <row r="19" spans="1:10">
      <c r="A19" s="84" t="s">
        <v>85</v>
      </c>
      <c r="B19" s="84">
        <v>49.52</v>
      </c>
      <c r="C19" s="84">
        <v>0</v>
      </c>
      <c r="D19" s="84">
        <v>0</v>
      </c>
      <c r="E19" s="84">
        <v>0</v>
      </c>
      <c r="F19" s="84">
        <v>0</v>
      </c>
      <c r="G19" s="84">
        <v>0</v>
      </c>
    </row>
    <row r="20" spans="1:10">
      <c r="A20" s="84" t="s">
        <v>86</v>
      </c>
      <c r="B20" s="84">
        <v>0</v>
      </c>
      <c r="C20" s="84">
        <v>0</v>
      </c>
      <c r="D20" s="84">
        <v>0</v>
      </c>
      <c r="E20" s="84">
        <v>0</v>
      </c>
      <c r="F20" s="84">
        <v>0</v>
      </c>
      <c r="G20" s="84">
        <v>0</v>
      </c>
    </row>
    <row r="21" spans="1:10">
      <c r="A21" s="84" t="s">
        <v>87</v>
      </c>
      <c r="B21" s="84">
        <v>0</v>
      </c>
      <c r="C21" s="84">
        <v>0</v>
      </c>
      <c r="D21" s="84">
        <v>0</v>
      </c>
      <c r="E21" s="84">
        <v>0</v>
      </c>
      <c r="F21" s="84">
        <v>0</v>
      </c>
      <c r="G21" s="84">
        <v>0</v>
      </c>
    </row>
    <row r="22" spans="1:10">
      <c r="A22" s="84" t="s">
        <v>88</v>
      </c>
      <c r="B22" s="84">
        <v>0</v>
      </c>
      <c r="C22" s="84">
        <v>0</v>
      </c>
      <c r="D22" s="84">
        <v>0</v>
      </c>
      <c r="E22" s="84">
        <v>0</v>
      </c>
      <c r="F22" s="84">
        <v>0</v>
      </c>
      <c r="G22" s="84">
        <v>0</v>
      </c>
    </row>
    <row r="23" spans="1:10">
      <c r="A23" s="84" t="s">
        <v>68</v>
      </c>
      <c r="B23" s="84">
        <v>0</v>
      </c>
      <c r="C23" s="84">
        <v>0</v>
      </c>
      <c r="D23" s="84">
        <v>0</v>
      </c>
      <c r="E23" s="84">
        <v>0</v>
      </c>
      <c r="F23" s="84">
        <v>0</v>
      </c>
      <c r="G23" s="84">
        <v>0</v>
      </c>
    </row>
    <row r="24" spans="1:10">
      <c r="A24" s="84" t="s">
        <v>89</v>
      </c>
      <c r="B24" s="84">
        <v>0</v>
      </c>
      <c r="C24" s="84">
        <v>0</v>
      </c>
      <c r="D24" s="84">
        <v>0</v>
      </c>
      <c r="E24" s="84">
        <v>0</v>
      </c>
      <c r="F24" s="84">
        <v>0</v>
      </c>
      <c r="G24" s="84">
        <v>0</v>
      </c>
    </row>
    <row r="25" spans="1:10">
      <c r="A25" s="84" t="s">
        <v>90</v>
      </c>
      <c r="B25" s="84">
        <v>0</v>
      </c>
      <c r="C25" s="84">
        <v>0</v>
      </c>
      <c r="D25" s="84">
        <v>0</v>
      </c>
      <c r="E25" s="84">
        <v>0</v>
      </c>
      <c r="F25" s="84">
        <v>0</v>
      </c>
      <c r="G25" s="84">
        <v>0</v>
      </c>
    </row>
    <row r="26" spans="1:10">
      <c r="A26" s="84" t="s">
        <v>91</v>
      </c>
      <c r="B26" s="84">
        <v>0</v>
      </c>
      <c r="C26" s="84">
        <v>0</v>
      </c>
      <c r="D26" s="84">
        <v>0</v>
      </c>
      <c r="E26" s="84">
        <v>0</v>
      </c>
      <c r="F26" s="84">
        <v>0</v>
      </c>
      <c r="G26" s="84">
        <v>0</v>
      </c>
    </row>
    <row r="27" spans="1:10">
      <c r="A27" s="84"/>
      <c r="B27" s="84"/>
      <c r="C27" s="84"/>
      <c r="D27" s="84"/>
      <c r="E27" s="84"/>
      <c r="F27" s="84"/>
      <c r="G27" s="84"/>
    </row>
    <row r="28" spans="1:10">
      <c r="A28" s="84" t="s">
        <v>92</v>
      </c>
      <c r="B28" s="84">
        <v>872.51</v>
      </c>
      <c r="C28" s="84">
        <v>223.08</v>
      </c>
      <c r="D28" s="84">
        <v>0</v>
      </c>
      <c r="E28" s="84">
        <v>0</v>
      </c>
      <c r="F28" s="84">
        <v>0</v>
      </c>
      <c r="G28" s="84">
        <v>0</v>
      </c>
    </row>
    <row r="30" spans="1:10">
      <c r="A30" s="80"/>
      <c r="B30" s="84" t="s">
        <v>347</v>
      </c>
      <c r="C30" s="84" t="s">
        <v>2</v>
      </c>
      <c r="D30" s="84" t="s">
        <v>367</v>
      </c>
      <c r="E30" s="84" t="s">
        <v>368</v>
      </c>
      <c r="F30" s="84" t="s">
        <v>369</v>
      </c>
      <c r="G30" s="84" t="s">
        <v>370</v>
      </c>
      <c r="H30" s="84" t="s">
        <v>371</v>
      </c>
      <c r="I30" s="84" t="s">
        <v>372</v>
      </c>
      <c r="J30" s="84" t="s">
        <v>373</v>
      </c>
    </row>
    <row r="31" spans="1:10">
      <c r="A31" s="84" t="s">
        <v>374</v>
      </c>
      <c r="B31" s="84">
        <v>379.89</v>
      </c>
      <c r="C31" s="84" t="s">
        <v>3</v>
      </c>
      <c r="D31" s="84">
        <v>2317.33</v>
      </c>
      <c r="E31" s="84">
        <v>1</v>
      </c>
      <c r="F31" s="84">
        <v>416.17</v>
      </c>
      <c r="G31" s="84">
        <v>0</v>
      </c>
      <c r="H31" s="84">
        <v>8.61</v>
      </c>
      <c r="I31" s="84">
        <v>27.86</v>
      </c>
      <c r="J31" s="84">
        <v>8.07</v>
      </c>
    </row>
    <row r="32" spans="1:10">
      <c r="A32" s="84" t="s">
        <v>375</v>
      </c>
      <c r="B32" s="84">
        <v>1600.48</v>
      </c>
      <c r="C32" s="84" t="s">
        <v>3</v>
      </c>
      <c r="D32" s="84">
        <v>9762.9500000000007</v>
      </c>
      <c r="E32" s="84">
        <v>1</v>
      </c>
      <c r="F32" s="84">
        <v>356.86</v>
      </c>
      <c r="G32" s="84">
        <v>0</v>
      </c>
      <c r="H32" s="84">
        <v>18.29</v>
      </c>
      <c r="I32" s="84">
        <v>6.19</v>
      </c>
      <c r="J32" s="84">
        <v>3.23</v>
      </c>
    </row>
    <row r="33" spans="1:10">
      <c r="A33" s="84" t="s">
        <v>376</v>
      </c>
      <c r="B33" s="84">
        <v>150.81</v>
      </c>
      <c r="C33" s="84" t="s">
        <v>3</v>
      </c>
      <c r="D33" s="84">
        <v>919.94</v>
      </c>
      <c r="E33" s="84">
        <v>1</v>
      </c>
      <c r="F33" s="84">
        <v>189.8</v>
      </c>
      <c r="G33" s="84">
        <v>38.049999999999997</v>
      </c>
      <c r="H33" s="84">
        <v>18.29</v>
      </c>
      <c r="I33" s="84">
        <v>6.19</v>
      </c>
      <c r="J33" s="84">
        <v>21.52</v>
      </c>
    </row>
    <row r="34" spans="1:10">
      <c r="A34" s="84" t="s">
        <v>377</v>
      </c>
      <c r="B34" s="84">
        <v>150.81</v>
      </c>
      <c r="C34" s="84" t="s">
        <v>3</v>
      </c>
      <c r="D34" s="84">
        <v>919.94</v>
      </c>
      <c r="E34" s="84">
        <v>1</v>
      </c>
      <c r="F34" s="84">
        <v>189.8</v>
      </c>
      <c r="G34" s="84">
        <v>38.049999999999997</v>
      </c>
      <c r="H34" s="84">
        <v>18.29</v>
      </c>
      <c r="I34" s="84">
        <v>6.19</v>
      </c>
      <c r="J34" s="84">
        <v>3.23</v>
      </c>
    </row>
    <row r="35" spans="1:10">
      <c r="A35" s="84" t="s">
        <v>378</v>
      </c>
      <c r="B35" s="84">
        <v>12</v>
      </c>
      <c r="C35" s="84" t="s">
        <v>3</v>
      </c>
      <c r="D35" s="84">
        <v>73.2</v>
      </c>
      <c r="E35" s="84">
        <v>1</v>
      </c>
      <c r="F35" s="84">
        <v>24.38</v>
      </c>
      <c r="G35" s="84">
        <v>7.83</v>
      </c>
      <c r="H35" s="84">
        <v>11.84</v>
      </c>
      <c r="I35" s="84">
        <v>6.19</v>
      </c>
      <c r="J35" s="84">
        <v>0</v>
      </c>
    </row>
    <row r="36" spans="1:10">
      <c r="A36" s="84" t="s">
        <v>245</v>
      </c>
      <c r="B36" s="84">
        <v>2293.9899999999998</v>
      </c>
      <c r="C36" s="84"/>
      <c r="D36" s="84">
        <v>13993.36</v>
      </c>
      <c r="E36" s="84"/>
      <c r="F36" s="84">
        <v>1177.02</v>
      </c>
      <c r="G36" s="84">
        <v>83.94</v>
      </c>
      <c r="H36" s="84">
        <v>16.653199999999998</v>
      </c>
      <c r="I36" s="84">
        <v>7.11</v>
      </c>
      <c r="J36" s="84">
        <v>5.2169999999999996</v>
      </c>
    </row>
    <row r="37" spans="1:10">
      <c r="A37" s="84" t="s">
        <v>379</v>
      </c>
      <c r="B37" s="84">
        <v>2293.9899999999998</v>
      </c>
      <c r="C37" s="84"/>
      <c r="D37" s="84">
        <v>13993.36</v>
      </c>
      <c r="E37" s="84"/>
      <c r="F37" s="84">
        <v>1177.02</v>
      </c>
      <c r="G37" s="84">
        <v>83.94</v>
      </c>
      <c r="H37" s="84">
        <v>16.653199999999998</v>
      </c>
      <c r="I37" s="84">
        <v>7.11</v>
      </c>
      <c r="J37" s="84">
        <v>5.2169999999999996</v>
      </c>
    </row>
    <row r="38" spans="1:10">
      <c r="A38" s="84" t="s">
        <v>380</v>
      </c>
      <c r="B38" s="84">
        <v>0</v>
      </c>
      <c r="C38" s="84"/>
      <c r="D38" s="84">
        <v>0</v>
      </c>
      <c r="E38" s="84"/>
      <c r="F38" s="84">
        <v>0</v>
      </c>
      <c r="G38" s="84">
        <v>0</v>
      </c>
      <c r="H38" s="84"/>
      <c r="I38" s="84"/>
      <c r="J38" s="84"/>
    </row>
    <row r="40" spans="1:10">
      <c r="A40" s="80"/>
      <c r="B40" s="84" t="s">
        <v>52</v>
      </c>
      <c r="C40" s="84" t="s">
        <v>303</v>
      </c>
      <c r="D40" s="84" t="s">
        <v>349</v>
      </c>
      <c r="E40" s="84" t="s">
        <v>350</v>
      </c>
      <c r="F40" s="84" t="s">
        <v>351</v>
      </c>
      <c r="G40" s="84" t="s">
        <v>352</v>
      </c>
      <c r="H40" s="84" t="s">
        <v>353</v>
      </c>
      <c r="I40" s="84" t="s">
        <v>304</v>
      </c>
    </row>
    <row r="41" spans="1:10">
      <c r="A41" s="84" t="s">
        <v>305</v>
      </c>
      <c r="B41" s="84" t="s">
        <v>338</v>
      </c>
      <c r="C41" s="84">
        <v>0.08</v>
      </c>
      <c r="D41" s="84">
        <v>0.85599999999999998</v>
      </c>
      <c r="E41" s="84">
        <v>0.98</v>
      </c>
      <c r="F41" s="84">
        <v>42.67</v>
      </c>
      <c r="G41" s="84">
        <v>90</v>
      </c>
      <c r="H41" s="84">
        <v>90</v>
      </c>
      <c r="I41" s="84" t="s">
        <v>307</v>
      </c>
    </row>
    <row r="42" spans="1:10">
      <c r="A42" s="84" t="s">
        <v>308</v>
      </c>
      <c r="B42" s="84" t="s">
        <v>338</v>
      </c>
      <c r="C42" s="84">
        <v>0.08</v>
      </c>
      <c r="D42" s="84">
        <v>0.85599999999999998</v>
      </c>
      <c r="E42" s="84">
        <v>0.98</v>
      </c>
      <c r="F42" s="84">
        <v>330.83</v>
      </c>
      <c r="G42" s="84">
        <v>0</v>
      </c>
      <c r="H42" s="84">
        <v>90</v>
      </c>
      <c r="I42" s="84" t="s">
        <v>309</v>
      </c>
    </row>
    <row r="43" spans="1:10">
      <c r="A43" s="84" t="s">
        <v>310</v>
      </c>
      <c r="B43" s="84" t="s">
        <v>338</v>
      </c>
      <c r="C43" s="84">
        <v>0.08</v>
      </c>
      <c r="D43" s="84">
        <v>0.85599999999999998</v>
      </c>
      <c r="E43" s="84">
        <v>0.98</v>
      </c>
      <c r="F43" s="84">
        <v>42.67</v>
      </c>
      <c r="G43" s="84">
        <v>270</v>
      </c>
      <c r="H43" s="84">
        <v>90</v>
      </c>
      <c r="I43" s="84" t="s">
        <v>311</v>
      </c>
    </row>
    <row r="44" spans="1:10">
      <c r="A44" s="84" t="s">
        <v>312</v>
      </c>
      <c r="B44" s="84" t="s">
        <v>313</v>
      </c>
      <c r="C44" s="84">
        <v>0.3</v>
      </c>
      <c r="D44" s="84">
        <v>3.12</v>
      </c>
      <c r="E44" s="84">
        <v>12.9</v>
      </c>
      <c r="F44" s="84">
        <v>379.89</v>
      </c>
      <c r="G44" s="84">
        <v>90</v>
      </c>
      <c r="H44" s="84">
        <v>180</v>
      </c>
      <c r="I44" s="84"/>
    </row>
    <row r="45" spans="1:10">
      <c r="A45" s="84" t="s">
        <v>314</v>
      </c>
      <c r="B45" s="84" t="s">
        <v>315</v>
      </c>
      <c r="C45" s="84">
        <v>0.3</v>
      </c>
      <c r="D45" s="84">
        <v>0.35699999999999998</v>
      </c>
      <c r="E45" s="84">
        <v>0.38</v>
      </c>
      <c r="F45" s="84">
        <v>379.89</v>
      </c>
      <c r="G45" s="84">
        <v>90</v>
      </c>
      <c r="H45" s="84">
        <v>0</v>
      </c>
      <c r="I45" s="84"/>
    </row>
    <row r="46" spans="1:10">
      <c r="A46" s="84" t="s">
        <v>316</v>
      </c>
      <c r="B46" s="84" t="s">
        <v>338</v>
      </c>
      <c r="C46" s="84">
        <v>0.08</v>
      </c>
      <c r="D46" s="84">
        <v>0.85599999999999998</v>
      </c>
      <c r="E46" s="84">
        <v>0.98</v>
      </c>
      <c r="F46" s="84">
        <v>178.43</v>
      </c>
      <c r="G46" s="84">
        <v>270</v>
      </c>
      <c r="H46" s="84">
        <v>90</v>
      </c>
      <c r="I46" s="84" t="s">
        <v>311</v>
      </c>
    </row>
    <row r="47" spans="1:10">
      <c r="A47" s="84" t="s">
        <v>317</v>
      </c>
      <c r="B47" s="84" t="s">
        <v>338</v>
      </c>
      <c r="C47" s="84">
        <v>0.08</v>
      </c>
      <c r="D47" s="84">
        <v>0.85599999999999998</v>
      </c>
      <c r="E47" s="84">
        <v>0.98</v>
      </c>
      <c r="F47" s="84">
        <v>178.43</v>
      </c>
      <c r="G47" s="84">
        <v>90</v>
      </c>
      <c r="H47" s="84">
        <v>90</v>
      </c>
      <c r="I47" s="84" t="s">
        <v>307</v>
      </c>
    </row>
    <row r="48" spans="1:10">
      <c r="A48" s="84" t="s">
        <v>318</v>
      </c>
      <c r="B48" s="84" t="s">
        <v>313</v>
      </c>
      <c r="C48" s="84">
        <v>0.3</v>
      </c>
      <c r="D48" s="84">
        <v>3.12</v>
      </c>
      <c r="E48" s="84">
        <v>12.9</v>
      </c>
      <c r="F48" s="84">
        <v>1600.48</v>
      </c>
      <c r="G48" s="84">
        <v>0</v>
      </c>
      <c r="H48" s="84">
        <v>180</v>
      </c>
      <c r="I48" s="84"/>
    </row>
    <row r="49" spans="1:11">
      <c r="A49" s="84" t="s">
        <v>319</v>
      </c>
      <c r="B49" s="84" t="s">
        <v>315</v>
      </c>
      <c r="C49" s="84">
        <v>0.3</v>
      </c>
      <c r="D49" s="84">
        <v>0.35699999999999998</v>
      </c>
      <c r="E49" s="84">
        <v>0.38</v>
      </c>
      <c r="F49" s="84">
        <v>1600.48</v>
      </c>
      <c r="G49" s="84">
        <v>180</v>
      </c>
      <c r="H49" s="84">
        <v>0</v>
      </c>
      <c r="I49" s="84"/>
    </row>
    <row r="50" spans="1:11">
      <c r="A50" s="84" t="s">
        <v>320</v>
      </c>
      <c r="B50" s="84" t="s">
        <v>338</v>
      </c>
      <c r="C50" s="84">
        <v>0.08</v>
      </c>
      <c r="D50" s="84">
        <v>0.85599999999999998</v>
      </c>
      <c r="E50" s="84">
        <v>0.98</v>
      </c>
      <c r="F50" s="84">
        <v>153.22</v>
      </c>
      <c r="G50" s="84">
        <v>180</v>
      </c>
      <c r="H50" s="84">
        <v>90</v>
      </c>
      <c r="I50" s="84" t="s">
        <v>321</v>
      </c>
    </row>
    <row r="51" spans="1:11">
      <c r="A51" s="84" t="s">
        <v>322</v>
      </c>
      <c r="B51" s="84" t="s">
        <v>338</v>
      </c>
      <c r="C51" s="84">
        <v>0.08</v>
      </c>
      <c r="D51" s="84">
        <v>0.85599999999999998</v>
      </c>
      <c r="E51" s="84">
        <v>0.98</v>
      </c>
      <c r="F51" s="84">
        <v>36.58</v>
      </c>
      <c r="G51" s="84">
        <v>270</v>
      </c>
      <c r="H51" s="84">
        <v>90</v>
      </c>
      <c r="I51" s="84" t="s">
        <v>311</v>
      </c>
    </row>
    <row r="52" spans="1:11">
      <c r="A52" s="84" t="s">
        <v>323</v>
      </c>
      <c r="B52" s="84" t="s">
        <v>313</v>
      </c>
      <c r="C52" s="84">
        <v>0.3</v>
      </c>
      <c r="D52" s="84">
        <v>3.12</v>
      </c>
      <c r="E52" s="84">
        <v>12.9</v>
      </c>
      <c r="F52" s="84">
        <v>150.81</v>
      </c>
      <c r="G52" s="84">
        <v>180</v>
      </c>
      <c r="H52" s="84">
        <v>180</v>
      </c>
      <c r="I52" s="84"/>
    </row>
    <row r="53" spans="1:11">
      <c r="A53" s="84" t="s">
        <v>324</v>
      </c>
      <c r="B53" s="84" t="s">
        <v>315</v>
      </c>
      <c r="C53" s="84">
        <v>0.3</v>
      </c>
      <c r="D53" s="84">
        <v>0.35699999999999998</v>
      </c>
      <c r="E53" s="84">
        <v>0.38</v>
      </c>
      <c r="F53" s="84">
        <v>150.81</v>
      </c>
      <c r="G53" s="84">
        <v>180</v>
      </c>
      <c r="H53" s="84">
        <v>0</v>
      </c>
      <c r="I53" s="84"/>
    </row>
    <row r="54" spans="1:11">
      <c r="A54" s="84" t="s">
        <v>325</v>
      </c>
      <c r="B54" s="84" t="s">
        <v>338</v>
      </c>
      <c r="C54" s="84">
        <v>0.08</v>
      </c>
      <c r="D54" s="84">
        <v>0.85599999999999998</v>
      </c>
      <c r="E54" s="84">
        <v>0.98</v>
      </c>
      <c r="F54" s="84">
        <v>36.58</v>
      </c>
      <c r="G54" s="84">
        <v>90</v>
      </c>
      <c r="H54" s="84">
        <v>90</v>
      </c>
      <c r="I54" s="84" t="s">
        <v>307</v>
      </c>
    </row>
    <row r="55" spans="1:11">
      <c r="A55" s="84" t="s">
        <v>326</v>
      </c>
      <c r="B55" s="84" t="s">
        <v>338</v>
      </c>
      <c r="C55" s="84">
        <v>0.08</v>
      </c>
      <c r="D55" s="84">
        <v>0.85599999999999998</v>
      </c>
      <c r="E55" s="84">
        <v>0.98</v>
      </c>
      <c r="F55" s="84">
        <v>153.22</v>
      </c>
      <c r="G55" s="84">
        <v>180</v>
      </c>
      <c r="H55" s="84">
        <v>90</v>
      </c>
      <c r="I55" s="84" t="s">
        <v>321</v>
      </c>
    </row>
    <row r="56" spans="1:11">
      <c r="A56" s="84" t="s">
        <v>327</v>
      </c>
      <c r="B56" s="84" t="s">
        <v>313</v>
      </c>
      <c r="C56" s="84">
        <v>0.3</v>
      </c>
      <c r="D56" s="84">
        <v>3.12</v>
      </c>
      <c r="E56" s="84">
        <v>12.9</v>
      </c>
      <c r="F56" s="84">
        <v>150.81</v>
      </c>
      <c r="G56" s="84">
        <v>90</v>
      </c>
      <c r="H56" s="84">
        <v>180</v>
      </c>
      <c r="I56" s="84"/>
    </row>
    <row r="57" spans="1:11">
      <c r="A57" s="84" t="s">
        <v>328</v>
      </c>
      <c r="B57" s="84" t="s">
        <v>315</v>
      </c>
      <c r="C57" s="84">
        <v>0.3</v>
      </c>
      <c r="D57" s="84">
        <v>0.35699999999999998</v>
      </c>
      <c r="E57" s="84">
        <v>0.38</v>
      </c>
      <c r="F57" s="84">
        <v>150.81</v>
      </c>
      <c r="G57" s="84">
        <v>90</v>
      </c>
      <c r="H57" s="84">
        <v>0</v>
      </c>
      <c r="I57" s="84"/>
    </row>
    <row r="58" spans="1:11">
      <c r="A58" s="84" t="s">
        <v>329</v>
      </c>
      <c r="B58" s="84" t="s">
        <v>338</v>
      </c>
      <c r="C58" s="84">
        <v>0.08</v>
      </c>
      <c r="D58" s="84">
        <v>0.85599999999999998</v>
      </c>
      <c r="E58" s="84">
        <v>0.98</v>
      </c>
      <c r="F58" s="84">
        <v>24.38</v>
      </c>
      <c r="G58" s="84">
        <v>180</v>
      </c>
      <c r="H58" s="84">
        <v>90</v>
      </c>
      <c r="I58" s="84" t="s">
        <v>321</v>
      </c>
    </row>
    <row r="59" spans="1:11">
      <c r="A59" s="84" t="s">
        <v>330</v>
      </c>
      <c r="B59" s="84" t="s">
        <v>313</v>
      </c>
      <c r="C59" s="84">
        <v>0.3</v>
      </c>
      <c r="D59" s="84">
        <v>3.12</v>
      </c>
      <c r="E59" s="84">
        <v>12.9</v>
      </c>
      <c r="F59" s="84">
        <v>12</v>
      </c>
      <c r="G59" s="84">
        <v>180</v>
      </c>
      <c r="H59" s="84">
        <v>180</v>
      </c>
      <c r="I59" s="84"/>
    </row>
    <row r="60" spans="1:11">
      <c r="A60" s="84" t="s">
        <v>331</v>
      </c>
      <c r="B60" s="84" t="s">
        <v>315</v>
      </c>
      <c r="C60" s="84">
        <v>0.3</v>
      </c>
      <c r="D60" s="84">
        <v>0.35699999999999998</v>
      </c>
      <c r="E60" s="84">
        <v>0.38</v>
      </c>
      <c r="F60" s="84">
        <v>12</v>
      </c>
      <c r="G60" s="84">
        <v>180</v>
      </c>
      <c r="H60" s="84">
        <v>0</v>
      </c>
      <c r="I60" s="84"/>
    </row>
    <row r="62" spans="1:11">
      <c r="A62" s="80"/>
      <c r="B62" s="84" t="s">
        <v>52</v>
      </c>
      <c r="C62" s="84" t="s">
        <v>381</v>
      </c>
      <c r="D62" s="84" t="s">
        <v>382</v>
      </c>
      <c r="E62" s="84" t="s">
        <v>383</v>
      </c>
      <c r="F62" s="84" t="s">
        <v>46</v>
      </c>
      <c r="G62" s="84" t="s">
        <v>384</v>
      </c>
      <c r="H62" s="84" t="s">
        <v>385</v>
      </c>
      <c r="I62" s="84" t="s">
        <v>386</v>
      </c>
      <c r="J62" s="84" t="s">
        <v>352</v>
      </c>
      <c r="K62" s="84" t="s">
        <v>304</v>
      </c>
    </row>
    <row r="63" spans="1:11">
      <c r="A63" s="84" t="s">
        <v>387</v>
      </c>
      <c r="B63" s="84" t="s">
        <v>429</v>
      </c>
      <c r="C63" s="84">
        <v>38.049999999999997</v>
      </c>
      <c r="D63" s="84">
        <v>38.049999999999997</v>
      </c>
      <c r="E63" s="84">
        <v>3.18</v>
      </c>
      <c r="F63" s="84">
        <v>0.40200000000000002</v>
      </c>
      <c r="G63" s="84">
        <v>0.495</v>
      </c>
      <c r="H63" s="84" t="s">
        <v>389</v>
      </c>
      <c r="I63" s="84" t="s">
        <v>320</v>
      </c>
      <c r="J63" s="84">
        <v>180</v>
      </c>
      <c r="K63" s="84" t="s">
        <v>321</v>
      </c>
    </row>
    <row r="64" spans="1:11">
      <c r="A64" s="84" t="s">
        <v>390</v>
      </c>
      <c r="B64" s="84" t="s">
        <v>429</v>
      </c>
      <c r="C64" s="84">
        <v>38.049999999999997</v>
      </c>
      <c r="D64" s="84">
        <v>38.049999999999997</v>
      </c>
      <c r="E64" s="84">
        <v>3.18</v>
      </c>
      <c r="F64" s="84">
        <v>0.40200000000000002</v>
      </c>
      <c r="G64" s="84">
        <v>0.495</v>
      </c>
      <c r="H64" s="84" t="s">
        <v>389</v>
      </c>
      <c r="I64" s="84" t="s">
        <v>326</v>
      </c>
      <c r="J64" s="84">
        <v>180</v>
      </c>
      <c r="K64" s="84" t="s">
        <v>321</v>
      </c>
    </row>
    <row r="65" spans="1:11">
      <c r="A65" s="84" t="s">
        <v>391</v>
      </c>
      <c r="B65" s="84" t="s">
        <v>429</v>
      </c>
      <c r="C65" s="84">
        <v>7.83</v>
      </c>
      <c r="D65" s="84">
        <v>7.83</v>
      </c>
      <c r="E65" s="84">
        <v>3.18</v>
      </c>
      <c r="F65" s="84">
        <v>0.40200000000000002</v>
      </c>
      <c r="G65" s="84">
        <v>0.495</v>
      </c>
      <c r="H65" s="84" t="s">
        <v>389</v>
      </c>
      <c r="I65" s="84" t="s">
        <v>329</v>
      </c>
      <c r="J65" s="84">
        <v>180</v>
      </c>
      <c r="K65" s="84" t="s">
        <v>321</v>
      </c>
    </row>
    <row r="66" spans="1:11">
      <c r="A66" s="84" t="s">
        <v>392</v>
      </c>
      <c r="B66" s="84"/>
      <c r="C66" s="84"/>
      <c r="D66" s="84">
        <v>83.94</v>
      </c>
      <c r="E66" s="84">
        <v>3.18</v>
      </c>
      <c r="F66" s="84">
        <v>0.40200000000000002</v>
      </c>
      <c r="G66" s="84">
        <v>0.495</v>
      </c>
      <c r="H66" s="84"/>
      <c r="I66" s="84"/>
      <c r="J66" s="84"/>
      <c r="K66" s="84"/>
    </row>
    <row r="67" spans="1:11">
      <c r="A67" s="84" t="s">
        <v>393</v>
      </c>
      <c r="B67" s="84"/>
      <c r="C67" s="84"/>
      <c r="D67" s="84">
        <v>0</v>
      </c>
      <c r="E67" s="84" t="s">
        <v>394</v>
      </c>
      <c r="F67" s="84" t="s">
        <v>394</v>
      </c>
      <c r="G67" s="84" t="s">
        <v>394</v>
      </c>
      <c r="H67" s="84"/>
      <c r="I67" s="84"/>
      <c r="J67" s="84"/>
      <c r="K67" s="84"/>
    </row>
    <row r="68" spans="1:11">
      <c r="A68" s="84" t="s">
        <v>395</v>
      </c>
      <c r="B68" s="84"/>
      <c r="C68" s="84"/>
      <c r="D68" s="84">
        <v>83.94</v>
      </c>
      <c r="E68" s="84">
        <v>3.18</v>
      </c>
      <c r="F68" s="84">
        <v>0.40200000000000002</v>
      </c>
      <c r="G68" s="84">
        <v>0.495</v>
      </c>
      <c r="H68" s="84"/>
      <c r="I68" s="84"/>
      <c r="J68" s="84"/>
      <c r="K68" s="84"/>
    </row>
    <row r="70" spans="1:11">
      <c r="A70" s="80"/>
      <c r="B70" s="84" t="s">
        <v>117</v>
      </c>
      <c r="C70" s="84" t="s">
        <v>337</v>
      </c>
      <c r="D70" s="84" t="s">
        <v>354</v>
      </c>
    </row>
    <row r="71" spans="1:11">
      <c r="A71" s="84" t="s">
        <v>36</v>
      </c>
      <c r="B71" s="84"/>
      <c r="C71" s="84"/>
      <c r="D71" s="84"/>
    </row>
    <row r="73" spans="1:11">
      <c r="A73" s="80"/>
      <c r="B73" s="84" t="s">
        <v>117</v>
      </c>
      <c r="C73" s="84" t="s">
        <v>355</v>
      </c>
      <c r="D73" s="84" t="s">
        <v>356</v>
      </c>
      <c r="E73" s="84" t="s">
        <v>357</v>
      </c>
      <c r="F73" s="84" t="s">
        <v>358</v>
      </c>
      <c r="G73" s="84" t="s">
        <v>354</v>
      </c>
    </row>
    <row r="74" spans="1:11">
      <c r="A74" s="84" t="s">
        <v>332</v>
      </c>
      <c r="B74" s="84" t="s">
        <v>333</v>
      </c>
      <c r="C74" s="84">
        <v>21626.3</v>
      </c>
      <c r="D74" s="84">
        <v>17271.96</v>
      </c>
      <c r="E74" s="84">
        <v>4354.34</v>
      </c>
      <c r="F74" s="84">
        <v>0.8</v>
      </c>
      <c r="G74" s="84">
        <v>3.79</v>
      </c>
    </row>
    <row r="75" spans="1:11">
      <c r="A75" s="84" t="s">
        <v>334</v>
      </c>
      <c r="B75" s="84" t="s">
        <v>333</v>
      </c>
      <c r="C75" s="84">
        <v>98880.94</v>
      </c>
      <c r="D75" s="84">
        <v>78971.78</v>
      </c>
      <c r="E75" s="84">
        <v>19909.16</v>
      </c>
      <c r="F75" s="84">
        <v>0.8</v>
      </c>
      <c r="G75" s="84">
        <v>4.18</v>
      </c>
    </row>
    <row r="76" spans="1:11">
      <c r="A76" s="84" t="s">
        <v>335</v>
      </c>
      <c r="B76" s="84" t="s">
        <v>333</v>
      </c>
      <c r="C76" s="84">
        <v>18393.72</v>
      </c>
      <c r="D76" s="84">
        <v>14690.24</v>
      </c>
      <c r="E76" s="84">
        <v>3703.48</v>
      </c>
      <c r="F76" s="84">
        <v>0.8</v>
      </c>
      <c r="G76" s="84">
        <v>4.03</v>
      </c>
    </row>
    <row r="77" spans="1:11">
      <c r="A77" s="84" t="s">
        <v>336</v>
      </c>
      <c r="B77" s="84" t="s">
        <v>333</v>
      </c>
      <c r="C77" s="84">
        <v>15218.78</v>
      </c>
      <c r="D77" s="84">
        <v>12154.56</v>
      </c>
      <c r="E77" s="84">
        <v>3064.22</v>
      </c>
      <c r="F77" s="84">
        <v>0.8</v>
      </c>
      <c r="G77" s="84">
        <v>4.03</v>
      </c>
    </row>
    <row r="79" spans="1:11">
      <c r="A79" s="80"/>
      <c r="B79" s="84" t="s">
        <v>117</v>
      </c>
      <c r="C79" s="84" t="s">
        <v>355</v>
      </c>
      <c r="D79" s="84" t="s">
        <v>354</v>
      </c>
    </row>
    <row r="80" spans="1:11">
      <c r="A80" s="84" t="s">
        <v>396</v>
      </c>
      <c r="B80" s="84" t="s">
        <v>397</v>
      </c>
      <c r="C80" s="84">
        <v>1918.49</v>
      </c>
      <c r="D80" s="84">
        <v>1</v>
      </c>
    </row>
    <row r="81" spans="1:8">
      <c r="A81" s="84" t="s">
        <v>398</v>
      </c>
      <c r="B81" s="84" t="s">
        <v>399</v>
      </c>
      <c r="C81" s="84">
        <v>33214.410000000003</v>
      </c>
      <c r="D81" s="84">
        <v>0.8</v>
      </c>
    </row>
    <row r="82" spans="1:8">
      <c r="A82" s="84" t="s">
        <v>400</v>
      </c>
      <c r="B82" s="84" t="s">
        <v>399</v>
      </c>
      <c r="C82" s="84">
        <v>130044.58</v>
      </c>
      <c r="D82" s="84">
        <v>0.78</v>
      </c>
    </row>
    <row r="83" spans="1:8">
      <c r="A83" s="84" t="s">
        <v>401</v>
      </c>
      <c r="B83" s="84" t="s">
        <v>399</v>
      </c>
      <c r="C83" s="84">
        <v>18965.09</v>
      </c>
      <c r="D83" s="84">
        <v>0.8</v>
      </c>
    </row>
    <row r="84" spans="1:8">
      <c r="A84" s="84" t="s">
        <v>402</v>
      </c>
      <c r="B84" s="84" t="s">
        <v>399</v>
      </c>
      <c r="C84" s="84">
        <v>18965.09</v>
      </c>
      <c r="D84" s="84">
        <v>0.8</v>
      </c>
    </row>
    <row r="86" spans="1:8">
      <c r="A86" s="80"/>
      <c r="B86" s="84" t="s">
        <v>117</v>
      </c>
      <c r="C86" s="84" t="s">
        <v>403</v>
      </c>
      <c r="D86" s="84" t="s">
        <v>404</v>
      </c>
      <c r="E86" s="84" t="s">
        <v>405</v>
      </c>
      <c r="F86" s="84" t="s">
        <v>406</v>
      </c>
      <c r="G86" s="84" t="s">
        <v>407</v>
      </c>
      <c r="H86" s="84" t="s">
        <v>408</v>
      </c>
    </row>
    <row r="87" spans="1:8">
      <c r="A87" s="84" t="s">
        <v>409</v>
      </c>
      <c r="B87" s="84" t="s">
        <v>410</v>
      </c>
      <c r="C87" s="84">
        <v>0.54</v>
      </c>
      <c r="D87" s="84">
        <v>49.8</v>
      </c>
      <c r="E87" s="84">
        <v>0.1</v>
      </c>
      <c r="F87" s="84">
        <v>9.2799999999999994</v>
      </c>
      <c r="G87" s="84">
        <v>1</v>
      </c>
      <c r="H87" s="84" t="s">
        <v>411</v>
      </c>
    </row>
    <row r="88" spans="1:8">
      <c r="A88" s="84" t="s">
        <v>412</v>
      </c>
      <c r="B88" s="84" t="s">
        <v>413</v>
      </c>
      <c r="C88" s="84">
        <v>0.55000000000000004</v>
      </c>
      <c r="D88" s="84">
        <v>622</v>
      </c>
      <c r="E88" s="84">
        <v>1.31</v>
      </c>
      <c r="F88" s="84">
        <v>1488.29</v>
      </c>
      <c r="G88" s="84">
        <v>1</v>
      </c>
      <c r="H88" s="84" t="s">
        <v>414</v>
      </c>
    </row>
    <row r="89" spans="1:8">
      <c r="A89" s="84" t="s">
        <v>415</v>
      </c>
      <c r="B89" s="84" t="s">
        <v>413</v>
      </c>
      <c r="C89" s="84">
        <v>0.59</v>
      </c>
      <c r="D89" s="84">
        <v>1109.6500000000001</v>
      </c>
      <c r="E89" s="84">
        <v>5.97</v>
      </c>
      <c r="F89" s="84">
        <v>11206.03</v>
      </c>
      <c r="G89" s="84">
        <v>1</v>
      </c>
      <c r="H89" s="84" t="s">
        <v>414</v>
      </c>
    </row>
    <row r="90" spans="1:8">
      <c r="A90" s="84" t="s">
        <v>416</v>
      </c>
      <c r="B90" s="84" t="s">
        <v>413</v>
      </c>
      <c r="C90" s="84">
        <v>0.55000000000000004</v>
      </c>
      <c r="D90" s="84">
        <v>622</v>
      </c>
      <c r="E90" s="84">
        <v>1.1100000000000001</v>
      </c>
      <c r="F90" s="84">
        <v>1265.83</v>
      </c>
      <c r="G90" s="84">
        <v>1</v>
      </c>
      <c r="H90" s="84" t="s">
        <v>414</v>
      </c>
    </row>
    <row r="91" spans="1:8">
      <c r="A91" s="84" t="s">
        <v>417</v>
      </c>
      <c r="B91" s="84" t="s">
        <v>413</v>
      </c>
      <c r="C91" s="84">
        <v>0.55000000000000004</v>
      </c>
      <c r="D91" s="84">
        <v>622</v>
      </c>
      <c r="E91" s="84">
        <v>0.92</v>
      </c>
      <c r="F91" s="84">
        <v>1047.3399999999999</v>
      </c>
      <c r="G91" s="84">
        <v>1</v>
      </c>
      <c r="H91" s="84" t="s">
        <v>414</v>
      </c>
    </row>
    <row r="93" spans="1:8">
      <c r="A93" s="80"/>
      <c r="B93" s="84" t="s">
        <v>117</v>
      </c>
      <c r="C93" s="84" t="s">
        <v>418</v>
      </c>
      <c r="D93" s="84" t="s">
        <v>419</v>
      </c>
      <c r="E93" s="84" t="s">
        <v>420</v>
      </c>
      <c r="F93" s="84" t="s">
        <v>421</v>
      </c>
    </row>
    <row r="94" spans="1:8">
      <c r="A94" s="84" t="s">
        <v>36</v>
      </c>
      <c r="B94" s="84"/>
      <c r="C94" s="84"/>
      <c r="D94" s="84"/>
      <c r="E94" s="84"/>
      <c r="F94" s="84"/>
    </row>
    <row r="96" spans="1:8">
      <c r="A96" s="80"/>
      <c r="B96" s="84" t="s">
        <v>117</v>
      </c>
      <c r="C96" s="84" t="s">
        <v>422</v>
      </c>
      <c r="D96" s="84" t="s">
        <v>423</v>
      </c>
      <c r="E96" s="84" t="s">
        <v>424</v>
      </c>
      <c r="F96" s="84" t="s">
        <v>425</v>
      </c>
      <c r="G96" s="84" t="s">
        <v>426</v>
      </c>
    </row>
    <row r="97" spans="1:8">
      <c r="A97" s="84" t="s">
        <v>36</v>
      </c>
      <c r="B97" s="84"/>
      <c r="C97" s="84"/>
      <c r="D97" s="84"/>
      <c r="E97" s="84"/>
      <c r="F97" s="84"/>
      <c r="G97" s="84"/>
    </row>
    <row r="99" spans="1:8">
      <c r="A99" s="80"/>
      <c r="B99" s="84" t="s">
        <v>432</v>
      </c>
      <c r="C99" s="84" t="s">
        <v>433</v>
      </c>
      <c r="D99" s="84" t="s">
        <v>434</v>
      </c>
      <c r="E99" s="84" t="s">
        <v>435</v>
      </c>
      <c r="F99" s="84" t="s">
        <v>436</v>
      </c>
      <c r="G99" s="84" t="s">
        <v>437</v>
      </c>
      <c r="H99" s="84" t="s">
        <v>438</v>
      </c>
    </row>
    <row r="100" spans="1:8">
      <c r="A100" s="84" t="s">
        <v>439</v>
      </c>
      <c r="B100" s="84">
        <v>20545.282800000001</v>
      </c>
      <c r="C100" s="84">
        <v>33.749699999999997</v>
      </c>
      <c r="D100" s="84">
        <v>81.819500000000005</v>
      </c>
      <c r="E100" s="84">
        <v>0</v>
      </c>
      <c r="F100" s="84">
        <v>2.9999999999999997E-4</v>
      </c>
      <c r="G100" s="84">
        <v>85065.130499999999</v>
      </c>
      <c r="H100" s="84">
        <v>8591.9570000000003</v>
      </c>
    </row>
    <row r="101" spans="1:8">
      <c r="A101" s="84" t="s">
        <v>440</v>
      </c>
      <c r="B101" s="84">
        <v>17818.058099999998</v>
      </c>
      <c r="C101" s="84">
        <v>29.711400000000001</v>
      </c>
      <c r="D101" s="84">
        <v>73.349699999999999</v>
      </c>
      <c r="E101" s="84">
        <v>0</v>
      </c>
      <c r="F101" s="84">
        <v>2.9999999999999997E-4</v>
      </c>
      <c r="G101" s="84">
        <v>76262.551999999996</v>
      </c>
      <c r="H101" s="84">
        <v>7494.7753000000002</v>
      </c>
    </row>
    <row r="102" spans="1:8">
      <c r="A102" s="84" t="s">
        <v>441</v>
      </c>
      <c r="B102" s="84">
        <v>19485.189200000001</v>
      </c>
      <c r="C102" s="84">
        <v>32.909599999999998</v>
      </c>
      <c r="D102" s="84">
        <v>82.476299999999995</v>
      </c>
      <c r="E102" s="84">
        <v>0</v>
      </c>
      <c r="F102" s="84">
        <v>2.9999999999999997E-4</v>
      </c>
      <c r="G102" s="84">
        <v>85754.584499999997</v>
      </c>
      <c r="H102" s="84">
        <v>8237.0427</v>
      </c>
    </row>
    <row r="103" spans="1:8">
      <c r="A103" s="84" t="s">
        <v>442</v>
      </c>
      <c r="B103" s="84">
        <v>17743.930799999998</v>
      </c>
      <c r="C103" s="84">
        <v>30.583100000000002</v>
      </c>
      <c r="D103" s="84">
        <v>78.431700000000006</v>
      </c>
      <c r="E103" s="84">
        <v>0</v>
      </c>
      <c r="F103" s="84">
        <v>2.9999999999999997E-4</v>
      </c>
      <c r="G103" s="84">
        <v>81553.364700000006</v>
      </c>
      <c r="H103" s="84">
        <v>7561.2249000000002</v>
      </c>
    </row>
    <row r="104" spans="1:8">
      <c r="A104" s="84" t="s">
        <v>272</v>
      </c>
      <c r="B104" s="84">
        <v>19672.744200000001</v>
      </c>
      <c r="C104" s="84">
        <v>34.450899999999997</v>
      </c>
      <c r="D104" s="84">
        <v>89.897900000000007</v>
      </c>
      <c r="E104" s="84">
        <v>0</v>
      </c>
      <c r="F104" s="84">
        <v>4.0000000000000002E-4</v>
      </c>
      <c r="G104" s="84">
        <v>93479.500100000005</v>
      </c>
      <c r="H104" s="84">
        <v>8436.4398999999994</v>
      </c>
    </row>
    <row r="105" spans="1:8">
      <c r="A105" s="84" t="s">
        <v>443</v>
      </c>
      <c r="B105" s="84">
        <v>21727.868200000001</v>
      </c>
      <c r="C105" s="84">
        <v>38.122100000000003</v>
      </c>
      <c r="D105" s="84">
        <v>99.680499999999995</v>
      </c>
      <c r="E105" s="84">
        <v>0</v>
      </c>
      <c r="F105" s="84">
        <v>4.0000000000000002E-4</v>
      </c>
      <c r="G105" s="84">
        <v>103652.39659999999</v>
      </c>
      <c r="H105" s="84">
        <v>9324.8513999999996</v>
      </c>
    </row>
    <row r="106" spans="1:8">
      <c r="A106" s="84" t="s">
        <v>444</v>
      </c>
      <c r="B106" s="84">
        <v>23388.9067</v>
      </c>
      <c r="C106" s="84">
        <v>41.036700000000003</v>
      </c>
      <c r="D106" s="84">
        <v>107.30240000000001</v>
      </c>
      <c r="E106" s="84">
        <v>0</v>
      </c>
      <c r="F106" s="84">
        <v>4.0000000000000002E-4</v>
      </c>
      <c r="G106" s="84">
        <v>111577.9118</v>
      </c>
      <c r="H106" s="84">
        <v>10037.739</v>
      </c>
    </row>
    <row r="107" spans="1:8">
      <c r="A107" s="84" t="s">
        <v>445</v>
      </c>
      <c r="B107" s="84">
        <v>23679.374899999999</v>
      </c>
      <c r="C107" s="84">
        <v>41.546399999999998</v>
      </c>
      <c r="D107" s="84">
        <v>108.63500000000001</v>
      </c>
      <c r="E107" s="84">
        <v>0</v>
      </c>
      <c r="F107" s="84">
        <v>4.0000000000000002E-4</v>
      </c>
      <c r="G107" s="84">
        <v>112963.60430000001</v>
      </c>
      <c r="H107" s="84">
        <v>10162.398300000001</v>
      </c>
    </row>
    <row r="108" spans="1:8">
      <c r="A108" s="84" t="s">
        <v>446</v>
      </c>
      <c r="B108" s="84">
        <v>20670.594000000001</v>
      </c>
      <c r="C108" s="84">
        <v>36.2669</v>
      </c>
      <c r="D108" s="84">
        <v>94.829099999999997</v>
      </c>
      <c r="E108" s="84">
        <v>0</v>
      </c>
      <c r="F108" s="84">
        <v>4.0000000000000002E-4</v>
      </c>
      <c r="G108" s="84">
        <v>98607.654999999999</v>
      </c>
      <c r="H108" s="84">
        <v>8871.0877999999993</v>
      </c>
    </row>
    <row r="109" spans="1:8">
      <c r="A109" s="84" t="s">
        <v>447</v>
      </c>
      <c r="B109" s="84">
        <v>18402.269499999999</v>
      </c>
      <c r="C109" s="84">
        <v>31.874700000000001</v>
      </c>
      <c r="D109" s="84">
        <v>82.190899999999999</v>
      </c>
      <c r="E109" s="84">
        <v>0</v>
      </c>
      <c r="F109" s="84">
        <v>2.9999999999999997E-4</v>
      </c>
      <c r="G109" s="84">
        <v>85463.291700000002</v>
      </c>
      <c r="H109" s="84">
        <v>7857.1543000000001</v>
      </c>
    </row>
    <row r="110" spans="1:8">
      <c r="A110" s="84" t="s">
        <v>448</v>
      </c>
      <c r="B110" s="84">
        <v>18625.617300000002</v>
      </c>
      <c r="C110" s="84">
        <v>31.329899999999999</v>
      </c>
      <c r="D110" s="84">
        <v>78.145799999999994</v>
      </c>
      <c r="E110" s="84">
        <v>0</v>
      </c>
      <c r="F110" s="84">
        <v>2.9999999999999997E-4</v>
      </c>
      <c r="G110" s="84">
        <v>81251.034799999994</v>
      </c>
      <c r="H110" s="84">
        <v>7861.1288000000004</v>
      </c>
    </row>
    <row r="111" spans="1:8">
      <c r="A111" s="84" t="s">
        <v>449</v>
      </c>
      <c r="B111" s="84">
        <v>20554.376799999998</v>
      </c>
      <c r="C111" s="84">
        <v>33.727699999999999</v>
      </c>
      <c r="D111" s="84">
        <v>81.655900000000003</v>
      </c>
      <c r="E111" s="84">
        <v>0</v>
      </c>
      <c r="F111" s="84">
        <v>2.9999999999999997E-4</v>
      </c>
      <c r="G111" s="84">
        <v>84894.795299999998</v>
      </c>
      <c r="H111" s="84">
        <v>8592.1393000000007</v>
      </c>
    </row>
    <row r="112" spans="1:8">
      <c r="A112" s="84"/>
      <c r="B112" s="84"/>
      <c r="C112" s="84"/>
      <c r="D112" s="84"/>
      <c r="E112" s="84"/>
      <c r="F112" s="84"/>
      <c r="G112" s="84"/>
      <c r="H112" s="84"/>
    </row>
    <row r="113" spans="1:19">
      <c r="A113" s="84" t="s">
        <v>450</v>
      </c>
      <c r="B113" s="84">
        <v>242314.21249999999</v>
      </c>
      <c r="C113" s="84">
        <v>415.30919999999998</v>
      </c>
      <c r="D113" s="84">
        <v>1058.4146000000001</v>
      </c>
      <c r="E113" s="84">
        <v>0</v>
      </c>
      <c r="F113" s="84">
        <v>4.1000000000000003E-3</v>
      </c>
      <c r="G113" s="85">
        <v>1100530</v>
      </c>
      <c r="H113" s="84">
        <v>103027.9388</v>
      </c>
    </row>
    <row r="114" spans="1:19">
      <c r="A114" s="84" t="s">
        <v>451</v>
      </c>
      <c r="B114" s="84">
        <v>17743.930799999998</v>
      </c>
      <c r="C114" s="84">
        <v>29.711400000000001</v>
      </c>
      <c r="D114" s="84">
        <v>73.349699999999999</v>
      </c>
      <c r="E114" s="84">
        <v>0</v>
      </c>
      <c r="F114" s="84">
        <v>2.9999999999999997E-4</v>
      </c>
      <c r="G114" s="84">
        <v>76262.551999999996</v>
      </c>
      <c r="H114" s="84">
        <v>7494.7753000000002</v>
      </c>
    </row>
    <row r="115" spans="1:19">
      <c r="A115" s="84" t="s">
        <v>452</v>
      </c>
      <c r="B115" s="84">
        <v>23679.374899999999</v>
      </c>
      <c r="C115" s="84">
        <v>41.546399999999998</v>
      </c>
      <c r="D115" s="84">
        <v>108.63500000000001</v>
      </c>
      <c r="E115" s="84">
        <v>0</v>
      </c>
      <c r="F115" s="84">
        <v>4.0000000000000002E-4</v>
      </c>
      <c r="G115" s="84">
        <v>112963.60430000001</v>
      </c>
      <c r="H115" s="84">
        <v>10162.398300000001</v>
      </c>
    </row>
    <row r="117" spans="1:19">
      <c r="A117" s="80"/>
      <c r="B117" s="84" t="s">
        <v>453</v>
      </c>
      <c r="C117" s="84" t="s">
        <v>454</v>
      </c>
      <c r="D117" s="84" t="s">
        <v>455</v>
      </c>
      <c r="E117" s="84" t="s">
        <v>456</v>
      </c>
      <c r="F117" s="84" t="s">
        <v>457</v>
      </c>
      <c r="G117" s="84" t="s">
        <v>458</v>
      </c>
      <c r="H117" s="84" t="s">
        <v>459</v>
      </c>
      <c r="I117" s="84" t="s">
        <v>460</v>
      </c>
      <c r="J117" s="84" t="s">
        <v>461</v>
      </c>
      <c r="K117" s="84" t="s">
        <v>462</v>
      </c>
      <c r="L117" s="84" t="s">
        <v>463</v>
      </c>
      <c r="M117" s="84" t="s">
        <v>464</v>
      </c>
      <c r="N117" s="84" t="s">
        <v>465</v>
      </c>
      <c r="O117" s="84" t="s">
        <v>466</v>
      </c>
      <c r="P117" s="84" t="s">
        <v>467</v>
      </c>
      <c r="Q117" s="84" t="s">
        <v>468</v>
      </c>
      <c r="R117" s="84" t="s">
        <v>469</v>
      </c>
      <c r="S117" s="84" t="s">
        <v>470</v>
      </c>
    </row>
    <row r="118" spans="1:19">
      <c r="A118" s="84" t="s">
        <v>439</v>
      </c>
      <c r="B118" s="85">
        <v>67440700000</v>
      </c>
      <c r="C118" s="84">
        <v>49789.163</v>
      </c>
      <c r="D118" s="84" t="s">
        <v>566</v>
      </c>
      <c r="E118" s="84">
        <v>34382.154999999999</v>
      </c>
      <c r="F118" s="84">
        <v>10771.038</v>
      </c>
      <c r="G118" s="84">
        <v>393.952</v>
      </c>
      <c r="H118" s="84">
        <v>0</v>
      </c>
      <c r="I118" s="84">
        <v>1074.7339999999999</v>
      </c>
      <c r="J118" s="84">
        <v>3167.2840000000001</v>
      </c>
      <c r="K118" s="84">
        <v>0</v>
      </c>
      <c r="L118" s="84">
        <v>0</v>
      </c>
      <c r="M118" s="84">
        <v>0</v>
      </c>
      <c r="N118" s="84">
        <v>0</v>
      </c>
      <c r="O118" s="84">
        <v>0</v>
      </c>
      <c r="P118" s="84">
        <v>0</v>
      </c>
      <c r="Q118" s="84">
        <v>0</v>
      </c>
      <c r="R118" s="84">
        <v>0</v>
      </c>
      <c r="S118" s="84">
        <v>0</v>
      </c>
    </row>
    <row r="119" spans="1:19">
      <c r="A119" s="84" t="s">
        <v>440</v>
      </c>
      <c r="B119" s="85">
        <v>60461900000</v>
      </c>
      <c r="C119" s="84">
        <v>58226.203000000001</v>
      </c>
      <c r="D119" s="84" t="s">
        <v>567</v>
      </c>
      <c r="E119" s="84">
        <v>34382.154999999999</v>
      </c>
      <c r="F119" s="84">
        <v>10771.038</v>
      </c>
      <c r="G119" s="84">
        <v>10612.519</v>
      </c>
      <c r="H119" s="84">
        <v>0</v>
      </c>
      <c r="I119" s="84">
        <v>2460.491</v>
      </c>
      <c r="J119" s="84">
        <v>0</v>
      </c>
      <c r="K119" s="84">
        <v>0</v>
      </c>
      <c r="L119" s="84">
        <v>0</v>
      </c>
      <c r="M119" s="84">
        <v>0</v>
      </c>
      <c r="N119" s="84">
        <v>0</v>
      </c>
      <c r="O119" s="84">
        <v>0</v>
      </c>
      <c r="P119" s="84">
        <v>0</v>
      </c>
      <c r="Q119" s="84">
        <v>0</v>
      </c>
      <c r="R119" s="84">
        <v>0</v>
      </c>
      <c r="S119" s="84">
        <v>0</v>
      </c>
    </row>
    <row r="120" spans="1:19">
      <c r="A120" s="84" t="s">
        <v>441</v>
      </c>
      <c r="B120" s="85">
        <v>67987300000</v>
      </c>
      <c r="C120" s="84">
        <v>57857.889000000003</v>
      </c>
      <c r="D120" s="84" t="s">
        <v>568</v>
      </c>
      <c r="E120" s="84">
        <v>34382.154999999999</v>
      </c>
      <c r="F120" s="84">
        <v>10771.038</v>
      </c>
      <c r="G120" s="84">
        <v>10372.607</v>
      </c>
      <c r="H120" s="84">
        <v>0</v>
      </c>
      <c r="I120" s="84">
        <v>2332.0889999999999</v>
      </c>
      <c r="J120" s="84">
        <v>0</v>
      </c>
      <c r="K120" s="84">
        <v>0</v>
      </c>
      <c r="L120" s="84">
        <v>0</v>
      </c>
      <c r="M120" s="84">
        <v>0</v>
      </c>
      <c r="N120" s="84">
        <v>0</v>
      </c>
      <c r="O120" s="84">
        <v>0</v>
      </c>
      <c r="P120" s="84">
        <v>0</v>
      </c>
      <c r="Q120" s="84">
        <v>0</v>
      </c>
      <c r="R120" s="84">
        <v>0</v>
      </c>
      <c r="S120" s="84">
        <v>0</v>
      </c>
    </row>
    <row r="121" spans="1:19">
      <c r="A121" s="84" t="s">
        <v>442</v>
      </c>
      <c r="B121" s="85">
        <v>64656500000</v>
      </c>
      <c r="C121" s="84">
        <v>59220.078000000001</v>
      </c>
      <c r="D121" s="84" t="s">
        <v>569</v>
      </c>
      <c r="E121" s="84">
        <v>34382.154999999999</v>
      </c>
      <c r="F121" s="84">
        <v>10771.038</v>
      </c>
      <c r="G121" s="84">
        <v>11934.134</v>
      </c>
      <c r="H121" s="84">
        <v>0</v>
      </c>
      <c r="I121" s="84">
        <v>2132.7510000000002</v>
      </c>
      <c r="J121" s="84">
        <v>0</v>
      </c>
      <c r="K121" s="84">
        <v>0</v>
      </c>
      <c r="L121" s="84">
        <v>0</v>
      </c>
      <c r="M121" s="84">
        <v>0</v>
      </c>
      <c r="N121" s="84">
        <v>0</v>
      </c>
      <c r="O121" s="84">
        <v>0</v>
      </c>
      <c r="P121" s="84">
        <v>0</v>
      </c>
      <c r="Q121" s="84">
        <v>0</v>
      </c>
      <c r="R121" s="84">
        <v>0</v>
      </c>
      <c r="S121" s="84">
        <v>0</v>
      </c>
    </row>
    <row r="122" spans="1:19">
      <c r="A122" s="84" t="s">
        <v>272</v>
      </c>
      <c r="B122" s="85">
        <v>74111700000</v>
      </c>
      <c r="C122" s="84">
        <v>67510.596999999994</v>
      </c>
      <c r="D122" s="84" t="s">
        <v>537</v>
      </c>
      <c r="E122" s="84">
        <v>34382.154999999999</v>
      </c>
      <c r="F122" s="84">
        <v>10771.038</v>
      </c>
      <c r="G122" s="84">
        <v>6783.9260000000004</v>
      </c>
      <c r="H122" s="84">
        <v>0</v>
      </c>
      <c r="I122" s="84">
        <v>15573.477999999999</v>
      </c>
      <c r="J122" s="84">
        <v>0</v>
      </c>
      <c r="K122" s="84">
        <v>0</v>
      </c>
      <c r="L122" s="84">
        <v>0</v>
      </c>
      <c r="M122" s="84">
        <v>0</v>
      </c>
      <c r="N122" s="84">
        <v>0</v>
      </c>
      <c r="O122" s="84">
        <v>0</v>
      </c>
      <c r="P122" s="84">
        <v>0</v>
      </c>
      <c r="Q122" s="84">
        <v>0</v>
      </c>
      <c r="R122" s="84">
        <v>0</v>
      </c>
      <c r="S122" s="84">
        <v>0</v>
      </c>
    </row>
    <row r="123" spans="1:19">
      <c r="A123" s="84" t="s">
        <v>443</v>
      </c>
      <c r="B123" s="85">
        <v>82176900000</v>
      </c>
      <c r="C123" s="84">
        <v>82216.380999999994</v>
      </c>
      <c r="D123" s="84" t="s">
        <v>570</v>
      </c>
      <c r="E123" s="84">
        <v>34382.154999999999</v>
      </c>
      <c r="F123" s="84">
        <v>10771.038</v>
      </c>
      <c r="G123" s="84">
        <v>10833.032999999999</v>
      </c>
      <c r="H123" s="84">
        <v>0</v>
      </c>
      <c r="I123" s="84">
        <v>26230.153999999999</v>
      </c>
      <c r="J123" s="84">
        <v>0</v>
      </c>
      <c r="K123" s="84">
        <v>0</v>
      </c>
      <c r="L123" s="84">
        <v>0</v>
      </c>
      <c r="M123" s="84">
        <v>0</v>
      </c>
      <c r="N123" s="84">
        <v>0</v>
      </c>
      <c r="O123" s="84">
        <v>0</v>
      </c>
      <c r="P123" s="84">
        <v>0</v>
      </c>
      <c r="Q123" s="84">
        <v>0</v>
      </c>
      <c r="R123" s="84">
        <v>0</v>
      </c>
      <c r="S123" s="84">
        <v>0</v>
      </c>
    </row>
    <row r="124" spans="1:19">
      <c r="A124" s="84" t="s">
        <v>444</v>
      </c>
      <c r="B124" s="85">
        <v>88460300000</v>
      </c>
      <c r="C124" s="84">
        <v>87605.430999999997</v>
      </c>
      <c r="D124" s="84" t="s">
        <v>571</v>
      </c>
      <c r="E124" s="84">
        <v>34382.154999999999</v>
      </c>
      <c r="F124" s="84">
        <v>10771.038</v>
      </c>
      <c r="G124" s="84">
        <v>12302.96</v>
      </c>
      <c r="H124" s="84">
        <v>0</v>
      </c>
      <c r="I124" s="84">
        <v>30149.277999999998</v>
      </c>
      <c r="J124" s="84">
        <v>0</v>
      </c>
      <c r="K124" s="84">
        <v>0</v>
      </c>
      <c r="L124" s="84">
        <v>0</v>
      </c>
      <c r="M124" s="84">
        <v>0</v>
      </c>
      <c r="N124" s="84">
        <v>0</v>
      </c>
      <c r="O124" s="84">
        <v>0</v>
      </c>
      <c r="P124" s="84">
        <v>0</v>
      </c>
      <c r="Q124" s="84">
        <v>0</v>
      </c>
      <c r="R124" s="84">
        <v>0</v>
      </c>
      <c r="S124" s="84">
        <v>0</v>
      </c>
    </row>
    <row r="125" spans="1:19">
      <c r="A125" s="84" t="s">
        <v>445</v>
      </c>
      <c r="B125" s="85">
        <v>89558900000</v>
      </c>
      <c r="C125" s="84">
        <v>85037.020999999993</v>
      </c>
      <c r="D125" s="84" t="s">
        <v>572</v>
      </c>
      <c r="E125" s="84">
        <v>34382.154999999999</v>
      </c>
      <c r="F125" s="84">
        <v>10771.038</v>
      </c>
      <c r="G125" s="84">
        <v>11445.614</v>
      </c>
      <c r="H125" s="84">
        <v>0</v>
      </c>
      <c r="I125" s="84">
        <v>28438.213</v>
      </c>
      <c r="J125" s="84">
        <v>0</v>
      </c>
      <c r="K125" s="84">
        <v>0</v>
      </c>
      <c r="L125" s="84">
        <v>0</v>
      </c>
      <c r="M125" s="84">
        <v>0</v>
      </c>
      <c r="N125" s="84">
        <v>0</v>
      </c>
      <c r="O125" s="84">
        <v>0</v>
      </c>
      <c r="P125" s="84">
        <v>0</v>
      </c>
      <c r="Q125" s="84">
        <v>0</v>
      </c>
      <c r="R125" s="84">
        <v>0</v>
      </c>
      <c r="S125" s="84">
        <v>0</v>
      </c>
    </row>
    <row r="126" spans="1:19">
      <c r="A126" s="84" t="s">
        <v>446</v>
      </c>
      <c r="B126" s="85">
        <v>78177300000</v>
      </c>
      <c r="C126" s="84">
        <v>73644.377999999997</v>
      </c>
      <c r="D126" s="84" t="s">
        <v>573</v>
      </c>
      <c r="E126" s="84">
        <v>34382.154999999999</v>
      </c>
      <c r="F126" s="84">
        <v>10771.038</v>
      </c>
      <c r="G126" s="84">
        <v>8586.0239999999994</v>
      </c>
      <c r="H126" s="84">
        <v>0</v>
      </c>
      <c r="I126" s="84">
        <v>19905.161</v>
      </c>
      <c r="J126" s="84">
        <v>0</v>
      </c>
      <c r="K126" s="84">
        <v>0</v>
      </c>
      <c r="L126" s="84">
        <v>0</v>
      </c>
      <c r="M126" s="84">
        <v>0</v>
      </c>
      <c r="N126" s="84">
        <v>0</v>
      </c>
      <c r="O126" s="84">
        <v>0</v>
      </c>
      <c r="P126" s="84">
        <v>0</v>
      </c>
      <c r="Q126" s="84">
        <v>0</v>
      </c>
      <c r="R126" s="84">
        <v>0</v>
      </c>
      <c r="S126" s="84">
        <v>0</v>
      </c>
    </row>
    <row r="127" spans="1:19">
      <c r="A127" s="84" t="s">
        <v>447</v>
      </c>
      <c r="B127" s="85">
        <v>67756300000</v>
      </c>
      <c r="C127" s="84">
        <v>59898.836000000003</v>
      </c>
      <c r="D127" s="84" t="s">
        <v>574</v>
      </c>
      <c r="E127" s="84">
        <v>34382.154999999999</v>
      </c>
      <c r="F127" s="84">
        <v>10771.038</v>
      </c>
      <c r="G127" s="84">
        <v>11974.848</v>
      </c>
      <c r="H127" s="84">
        <v>0</v>
      </c>
      <c r="I127" s="84">
        <v>2770.7950000000001</v>
      </c>
      <c r="J127" s="84">
        <v>0</v>
      </c>
      <c r="K127" s="84">
        <v>0</v>
      </c>
      <c r="L127" s="84">
        <v>0</v>
      </c>
      <c r="M127" s="84">
        <v>0</v>
      </c>
      <c r="N127" s="84">
        <v>0</v>
      </c>
      <c r="O127" s="84">
        <v>0</v>
      </c>
      <c r="P127" s="84">
        <v>0</v>
      </c>
      <c r="Q127" s="84">
        <v>0</v>
      </c>
      <c r="R127" s="84">
        <v>0</v>
      </c>
      <c r="S127" s="84">
        <v>0</v>
      </c>
    </row>
    <row r="128" spans="1:19">
      <c r="A128" s="84" t="s">
        <v>448</v>
      </c>
      <c r="B128" s="85">
        <v>64416800000</v>
      </c>
      <c r="C128" s="84">
        <v>55370.919000000002</v>
      </c>
      <c r="D128" s="84" t="s">
        <v>575</v>
      </c>
      <c r="E128" s="84">
        <v>34382.154999999999</v>
      </c>
      <c r="F128" s="84">
        <v>10771.038</v>
      </c>
      <c r="G128" s="84">
        <v>8237.4570000000003</v>
      </c>
      <c r="H128" s="84">
        <v>0</v>
      </c>
      <c r="I128" s="84">
        <v>1980.269</v>
      </c>
      <c r="J128" s="84">
        <v>0</v>
      </c>
      <c r="K128" s="84">
        <v>0</v>
      </c>
      <c r="L128" s="84">
        <v>0</v>
      </c>
      <c r="M128" s="84">
        <v>0</v>
      </c>
      <c r="N128" s="84">
        <v>0</v>
      </c>
      <c r="O128" s="84">
        <v>0</v>
      </c>
      <c r="P128" s="84">
        <v>0</v>
      </c>
      <c r="Q128" s="84">
        <v>0</v>
      </c>
      <c r="R128" s="84">
        <v>0</v>
      </c>
      <c r="S128" s="84">
        <v>0</v>
      </c>
    </row>
    <row r="129" spans="1:19">
      <c r="A129" s="84" t="s">
        <v>449</v>
      </c>
      <c r="B129" s="85">
        <v>67305600000</v>
      </c>
      <c r="C129" s="84">
        <v>49658.413</v>
      </c>
      <c r="D129" s="84" t="s">
        <v>576</v>
      </c>
      <c r="E129" s="84">
        <v>34382.154999999999</v>
      </c>
      <c r="F129" s="84">
        <v>10771.038</v>
      </c>
      <c r="G129" s="84">
        <v>358.87799999999999</v>
      </c>
      <c r="H129" s="84">
        <v>0</v>
      </c>
      <c r="I129" s="84">
        <v>979.05799999999999</v>
      </c>
      <c r="J129" s="84">
        <v>3167.2840000000001</v>
      </c>
      <c r="K129" s="84">
        <v>0</v>
      </c>
      <c r="L129" s="84">
        <v>0</v>
      </c>
      <c r="M129" s="84">
        <v>0</v>
      </c>
      <c r="N129" s="84">
        <v>0</v>
      </c>
      <c r="O129" s="84">
        <v>0</v>
      </c>
      <c r="P129" s="84">
        <v>0</v>
      </c>
      <c r="Q129" s="84">
        <v>0</v>
      </c>
      <c r="R129" s="84">
        <v>0</v>
      </c>
      <c r="S129" s="84">
        <v>0</v>
      </c>
    </row>
    <row r="130" spans="1:19">
      <c r="A130" s="84"/>
      <c r="B130" s="84"/>
      <c r="C130" s="84"/>
      <c r="D130" s="84"/>
      <c r="E130" s="84"/>
      <c r="F130" s="84"/>
      <c r="G130" s="84"/>
      <c r="H130" s="84"/>
      <c r="I130" s="84"/>
      <c r="J130" s="84"/>
      <c r="K130" s="84"/>
      <c r="L130" s="84"/>
      <c r="M130" s="84"/>
      <c r="N130" s="84"/>
      <c r="O130" s="84"/>
      <c r="P130" s="84"/>
      <c r="Q130" s="84"/>
      <c r="R130" s="84"/>
      <c r="S130" s="84"/>
    </row>
    <row r="131" spans="1:19">
      <c r="A131" s="84" t="s">
        <v>450</v>
      </c>
      <c r="B131" s="85">
        <v>872510000000</v>
      </c>
      <c r="C131" s="84"/>
      <c r="D131" s="84"/>
      <c r="E131" s="84"/>
      <c r="F131" s="84"/>
      <c r="G131" s="84"/>
      <c r="H131" s="84"/>
      <c r="I131" s="84"/>
      <c r="J131" s="84"/>
      <c r="K131" s="84">
        <v>0</v>
      </c>
      <c r="L131" s="84">
        <v>0</v>
      </c>
      <c r="M131" s="84">
        <v>0</v>
      </c>
      <c r="N131" s="84">
        <v>0</v>
      </c>
      <c r="O131" s="84">
        <v>0</v>
      </c>
      <c r="P131" s="84">
        <v>0</v>
      </c>
      <c r="Q131" s="84">
        <v>0</v>
      </c>
      <c r="R131" s="84">
        <v>0</v>
      </c>
      <c r="S131" s="84">
        <v>0</v>
      </c>
    </row>
    <row r="132" spans="1:19">
      <c r="A132" s="84" t="s">
        <v>451</v>
      </c>
      <c r="B132" s="85">
        <v>60461900000</v>
      </c>
      <c r="C132" s="84">
        <v>49658.413</v>
      </c>
      <c r="D132" s="84"/>
      <c r="E132" s="84">
        <v>34382.154999999999</v>
      </c>
      <c r="F132" s="84">
        <v>10771.038</v>
      </c>
      <c r="G132" s="84">
        <v>358.87799999999999</v>
      </c>
      <c r="H132" s="84">
        <v>0</v>
      </c>
      <c r="I132" s="84">
        <v>979.05799999999999</v>
      </c>
      <c r="J132" s="84">
        <v>0</v>
      </c>
      <c r="K132" s="84">
        <v>0</v>
      </c>
      <c r="L132" s="84">
        <v>0</v>
      </c>
      <c r="M132" s="84">
        <v>0</v>
      </c>
      <c r="N132" s="84">
        <v>0</v>
      </c>
      <c r="O132" s="84">
        <v>0</v>
      </c>
      <c r="P132" s="84">
        <v>0</v>
      </c>
      <c r="Q132" s="84">
        <v>0</v>
      </c>
      <c r="R132" s="84">
        <v>0</v>
      </c>
      <c r="S132" s="84">
        <v>0</v>
      </c>
    </row>
    <row r="133" spans="1:19">
      <c r="A133" s="84" t="s">
        <v>452</v>
      </c>
      <c r="B133" s="85">
        <v>89558900000</v>
      </c>
      <c r="C133" s="84">
        <v>87605.430999999997</v>
      </c>
      <c r="D133" s="84"/>
      <c r="E133" s="84">
        <v>34382.154999999999</v>
      </c>
      <c r="F133" s="84">
        <v>10771.038</v>
      </c>
      <c r="G133" s="84">
        <v>12302.96</v>
      </c>
      <c r="H133" s="84">
        <v>0</v>
      </c>
      <c r="I133" s="84">
        <v>30149.277999999998</v>
      </c>
      <c r="J133" s="84">
        <v>3167.2840000000001</v>
      </c>
      <c r="K133" s="84">
        <v>0</v>
      </c>
      <c r="L133" s="84">
        <v>0</v>
      </c>
      <c r="M133" s="84">
        <v>0</v>
      </c>
      <c r="N133" s="84">
        <v>0</v>
      </c>
      <c r="O133" s="84">
        <v>0</v>
      </c>
      <c r="P133" s="84">
        <v>0</v>
      </c>
      <c r="Q133" s="84">
        <v>0</v>
      </c>
      <c r="R133" s="84">
        <v>0</v>
      </c>
      <c r="S133" s="84">
        <v>0</v>
      </c>
    </row>
    <row r="135" spans="1:19">
      <c r="A135" s="80"/>
      <c r="B135" s="84" t="s">
        <v>483</v>
      </c>
      <c r="C135" s="84" t="s">
        <v>484</v>
      </c>
      <c r="D135" s="84" t="s">
        <v>485</v>
      </c>
      <c r="E135" s="84" t="s">
        <v>245</v>
      </c>
    </row>
    <row r="136" spans="1:19">
      <c r="A136" s="84" t="s">
        <v>486</v>
      </c>
      <c r="B136" s="84">
        <v>9142.5499999999993</v>
      </c>
      <c r="C136" s="84">
        <v>1528.96</v>
      </c>
      <c r="D136" s="84">
        <v>0</v>
      </c>
      <c r="E136" s="84">
        <v>10671.51</v>
      </c>
    </row>
    <row r="137" spans="1:19">
      <c r="A137" s="84" t="s">
        <v>487</v>
      </c>
      <c r="B137" s="84">
        <v>3.99</v>
      </c>
      <c r="C137" s="84">
        <v>0.67</v>
      </c>
      <c r="D137" s="84">
        <v>0</v>
      </c>
      <c r="E137" s="84">
        <v>4.6500000000000004</v>
      </c>
    </row>
    <row r="138" spans="1:19">
      <c r="A138" s="84" t="s">
        <v>488</v>
      </c>
      <c r="B138" s="84">
        <v>3.99</v>
      </c>
      <c r="C138" s="84">
        <v>0.67</v>
      </c>
      <c r="D138" s="84">
        <v>0</v>
      </c>
      <c r="E138" s="84">
        <v>4.6500000000000004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13"/>
  <dimension ref="A1:S138"/>
  <sheetViews>
    <sheetView workbookViewId="0"/>
  </sheetViews>
  <sheetFormatPr defaultRowHeight="10.5"/>
  <cols>
    <col min="1" max="1" width="38.83203125" bestFit="1" customWidth="1"/>
    <col min="2" max="2" width="48.5" bestFit="1" customWidth="1"/>
    <col min="3" max="3" width="33.6640625" customWidth="1"/>
    <col min="4" max="4" width="38.6640625" bestFit="1" customWidth="1"/>
    <col min="5" max="5" width="45.6640625" customWidth="1"/>
    <col min="6" max="6" width="50" customWidth="1"/>
    <col min="7" max="7" width="43.6640625" customWidth="1"/>
    <col min="8" max="9" width="38.33203125" customWidth="1"/>
    <col min="10" max="10" width="46.1640625" customWidth="1"/>
    <col min="11" max="11" width="36.1640625" customWidth="1"/>
    <col min="12" max="12" width="45" customWidth="1"/>
    <col min="13" max="13" width="50.1640625" customWidth="1"/>
    <col min="14" max="15" width="44.83203125" customWidth="1"/>
    <col min="16" max="16" width="45.33203125" customWidth="1"/>
    <col min="17" max="17" width="44.83203125" customWidth="1"/>
    <col min="18" max="18" width="42.6640625" customWidth="1"/>
    <col min="19" max="19" width="48.1640625" customWidth="1"/>
    <col min="20" max="20" width="45" bestFit="1" customWidth="1"/>
    <col min="21" max="21" width="50.1640625" bestFit="1" customWidth="1"/>
    <col min="22" max="23" width="44.83203125" bestFit="1" customWidth="1"/>
    <col min="24" max="24" width="45.33203125" bestFit="1" customWidth="1"/>
    <col min="25" max="25" width="44.83203125" bestFit="1" customWidth="1"/>
    <col min="26" max="26" width="42.6640625" bestFit="1" customWidth="1"/>
    <col min="27" max="27" width="48.1640625" bestFit="1" customWidth="1"/>
  </cols>
  <sheetData>
    <row r="1" spans="1:7">
      <c r="A1" s="80"/>
      <c r="B1" s="84" t="s">
        <v>344</v>
      </c>
      <c r="C1" s="84" t="s">
        <v>345</v>
      </c>
      <c r="D1" s="84" t="s">
        <v>346</v>
      </c>
    </row>
    <row r="2" spans="1:7">
      <c r="A2" s="84" t="s">
        <v>297</v>
      </c>
      <c r="B2" s="84">
        <v>1036.3</v>
      </c>
      <c r="C2" s="84">
        <v>451.75</v>
      </c>
      <c r="D2" s="84">
        <v>451.75</v>
      </c>
    </row>
    <row r="3" spans="1:7">
      <c r="A3" s="84" t="s">
        <v>298</v>
      </c>
      <c r="B3" s="84">
        <v>1036.3</v>
      </c>
      <c r="C3" s="84">
        <v>451.75</v>
      </c>
      <c r="D3" s="84">
        <v>451.75</v>
      </c>
    </row>
    <row r="4" spans="1:7">
      <c r="A4" s="84" t="s">
        <v>299</v>
      </c>
      <c r="B4" s="84">
        <v>1646.77</v>
      </c>
      <c r="C4" s="84">
        <v>717.86</v>
      </c>
      <c r="D4" s="84">
        <v>717.86</v>
      </c>
    </row>
    <row r="5" spans="1:7">
      <c r="A5" s="84" t="s">
        <v>300</v>
      </c>
      <c r="B5" s="84">
        <v>1646.77</v>
      </c>
      <c r="C5" s="84">
        <v>717.86</v>
      </c>
      <c r="D5" s="84">
        <v>717.86</v>
      </c>
    </row>
    <row r="7" spans="1:7">
      <c r="A7" s="80"/>
      <c r="B7" s="84" t="s">
        <v>347</v>
      </c>
    </row>
    <row r="8" spans="1:7">
      <c r="A8" s="84" t="s">
        <v>301</v>
      </c>
      <c r="B8" s="84">
        <v>2293.9899999999998</v>
      </c>
    </row>
    <row r="9" spans="1:7">
      <c r="A9" s="84" t="s">
        <v>302</v>
      </c>
      <c r="B9" s="84">
        <v>2293.9899999999998</v>
      </c>
    </row>
    <row r="10" spans="1:7">
      <c r="A10" s="84" t="s">
        <v>348</v>
      </c>
      <c r="B10" s="84">
        <v>0</v>
      </c>
    </row>
    <row r="12" spans="1:7">
      <c r="A12" s="80"/>
      <c r="B12" s="84" t="s">
        <v>361</v>
      </c>
      <c r="C12" s="84" t="s">
        <v>362</v>
      </c>
      <c r="D12" s="84" t="s">
        <v>363</v>
      </c>
      <c r="E12" s="84" t="s">
        <v>364</v>
      </c>
      <c r="F12" s="84" t="s">
        <v>365</v>
      </c>
      <c r="G12" s="84" t="s">
        <v>366</v>
      </c>
    </row>
    <row r="13" spans="1:7">
      <c r="A13" s="84" t="s">
        <v>73</v>
      </c>
      <c r="B13" s="84">
        <v>2.75</v>
      </c>
      <c r="C13" s="84">
        <v>243.8</v>
      </c>
      <c r="D13" s="84">
        <v>0</v>
      </c>
      <c r="E13" s="84">
        <v>0</v>
      </c>
      <c r="F13" s="84">
        <v>0</v>
      </c>
      <c r="G13" s="84">
        <v>0</v>
      </c>
    </row>
    <row r="14" spans="1:7">
      <c r="A14" s="84" t="s">
        <v>74</v>
      </c>
      <c r="B14" s="84">
        <v>17.47</v>
      </c>
      <c r="C14" s="84">
        <v>0</v>
      </c>
      <c r="D14" s="84">
        <v>0</v>
      </c>
      <c r="E14" s="84">
        <v>0</v>
      </c>
      <c r="F14" s="84">
        <v>0</v>
      </c>
      <c r="G14" s="84">
        <v>0</v>
      </c>
    </row>
    <row r="15" spans="1:7">
      <c r="A15" s="84" t="s">
        <v>81</v>
      </c>
      <c r="B15" s="84">
        <v>500.28</v>
      </c>
      <c r="C15" s="84">
        <v>0</v>
      </c>
      <c r="D15" s="84">
        <v>0</v>
      </c>
      <c r="E15" s="84">
        <v>0</v>
      </c>
      <c r="F15" s="84">
        <v>0</v>
      </c>
      <c r="G15" s="84">
        <v>0</v>
      </c>
    </row>
    <row r="16" spans="1:7">
      <c r="A16" s="84" t="s">
        <v>82</v>
      </c>
      <c r="B16" s="84">
        <v>49.67</v>
      </c>
      <c r="C16" s="84">
        <v>0</v>
      </c>
      <c r="D16" s="84">
        <v>0</v>
      </c>
      <c r="E16" s="84">
        <v>0</v>
      </c>
      <c r="F16" s="84">
        <v>0</v>
      </c>
      <c r="G16" s="84">
        <v>0</v>
      </c>
    </row>
    <row r="17" spans="1:10">
      <c r="A17" s="84" t="s">
        <v>83</v>
      </c>
      <c r="B17" s="84">
        <v>198.81</v>
      </c>
      <c r="C17" s="84">
        <v>0</v>
      </c>
      <c r="D17" s="84">
        <v>0</v>
      </c>
      <c r="E17" s="84">
        <v>0</v>
      </c>
      <c r="F17" s="84">
        <v>0</v>
      </c>
      <c r="G17" s="84">
        <v>0</v>
      </c>
    </row>
    <row r="18" spans="1:10">
      <c r="A18" s="84" t="s">
        <v>84</v>
      </c>
      <c r="B18" s="84">
        <v>0</v>
      </c>
      <c r="C18" s="84">
        <v>0</v>
      </c>
      <c r="D18" s="84">
        <v>0</v>
      </c>
      <c r="E18" s="84">
        <v>0</v>
      </c>
      <c r="F18" s="84">
        <v>0</v>
      </c>
      <c r="G18" s="84">
        <v>0</v>
      </c>
    </row>
    <row r="19" spans="1:10">
      <c r="A19" s="84" t="s">
        <v>85</v>
      </c>
      <c r="B19" s="84">
        <v>23.52</v>
      </c>
      <c r="C19" s="84">
        <v>0</v>
      </c>
      <c r="D19" s="84">
        <v>0</v>
      </c>
      <c r="E19" s="84">
        <v>0</v>
      </c>
      <c r="F19" s="84">
        <v>0</v>
      </c>
      <c r="G19" s="84">
        <v>0</v>
      </c>
    </row>
    <row r="20" spans="1:10">
      <c r="A20" s="84" t="s">
        <v>86</v>
      </c>
      <c r="B20" s="84">
        <v>0</v>
      </c>
      <c r="C20" s="84">
        <v>0</v>
      </c>
      <c r="D20" s="84">
        <v>0</v>
      </c>
      <c r="E20" s="84">
        <v>0</v>
      </c>
      <c r="F20" s="84">
        <v>0</v>
      </c>
      <c r="G20" s="84">
        <v>0</v>
      </c>
    </row>
    <row r="21" spans="1:10">
      <c r="A21" s="84" t="s">
        <v>87</v>
      </c>
      <c r="B21" s="84">
        <v>0</v>
      </c>
      <c r="C21" s="84">
        <v>0</v>
      </c>
      <c r="D21" s="84">
        <v>0</v>
      </c>
      <c r="E21" s="84">
        <v>0</v>
      </c>
      <c r="F21" s="84">
        <v>0</v>
      </c>
      <c r="G21" s="84">
        <v>0</v>
      </c>
    </row>
    <row r="22" spans="1:10">
      <c r="A22" s="84" t="s">
        <v>88</v>
      </c>
      <c r="B22" s="84">
        <v>0</v>
      </c>
      <c r="C22" s="84">
        <v>0</v>
      </c>
      <c r="D22" s="84">
        <v>0</v>
      </c>
      <c r="E22" s="84">
        <v>0</v>
      </c>
      <c r="F22" s="84">
        <v>0</v>
      </c>
      <c r="G22" s="84">
        <v>0</v>
      </c>
    </row>
    <row r="23" spans="1:10">
      <c r="A23" s="84" t="s">
        <v>68</v>
      </c>
      <c r="B23" s="84">
        <v>0</v>
      </c>
      <c r="C23" s="84">
        <v>0</v>
      </c>
      <c r="D23" s="84">
        <v>0</v>
      </c>
      <c r="E23" s="84">
        <v>0</v>
      </c>
      <c r="F23" s="84">
        <v>0</v>
      </c>
      <c r="G23" s="84">
        <v>0</v>
      </c>
    </row>
    <row r="24" spans="1:10">
      <c r="A24" s="84" t="s">
        <v>89</v>
      </c>
      <c r="B24" s="84">
        <v>0</v>
      </c>
      <c r="C24" s="84">
        <v>0</v>
      </c>
      <c r="D24" s="84">
        <v>0</v>
      </c>
      <c r="E24" s="84">
        <v>0</v>
      </c>
      <c r="F24" s="84">
        <v>0</v>
      </c>
      <c r="G24" s="84">
        <v>0</v>
      </c>
    </row>
    <row r="25" spans="1:10">
      <c r="A25" s="84" t="s">
        <v>90</v>
      </c>
      <c r="B25" s="84">
        <v>0</v>
      </c>
      <c r="C25" s="84">
        <v>0</v>
      </c>
      <c r="D25" s="84">
        <v>0</v>
      </c>
      <c r="E25" s="84">
        <v>0</v>
      </c>
      <c r="F25" s="84">
        <v>0</v>
      </c>
      <c r="G25" s="84">
        <v>0</v>
      </c>
    </row>
    <row r="26" spans="1:10">
      <c r="A26" s="84" t="s">
        <v>91</v>
      </c>
      <c r="B26" s="84">
        <v>0</v>
      </c>
      <c r="C26" s="84">
        <v>0</v>
      </c>
      <c r="D26" s="84">
        <v>0</v>
      </c>
      <c r="E26" s="84">
        <v>0</v>
      </c>
      <c r="F26" s="84">
        <v>0</v>
      </c>
      <c r="G26" s="84">
        <v>0</v>
      </c>
    </row>
    <row r="27" spans="1:10">
      <c r="A27" s="84"/>
      <c r="B27" s="84"/>
      <c r="C27" s="84"/>
      <c r="D27" s="84"/>
      <c r="E27" s="84"/>
      <c r="F27" s="84"/>
      <c r="G27" s="84"/>
    </row>
    <row r="28" spans="1:10">
      <c r="A28" s="84" t="s">
        <v>92</v>
      </c>
      <c r="B28" s="84">
        <v>792.51</v>
      </c>
      <c r="C28" s="84">
        <v>243.8</v>
      </c>
      <c r="D28" s="84">
        <v>0</v>
      </c>
      <c r="E28" s="84">
        <v>0</v>
      </c>
      <c r="F28" s="84">
        <v>0</v>
      </c>
      <c r="G28" s="84">
        <v>0</v>
      </c>
    </row>
    <row r="30" spans="1:10">
      <c r="A30" s="80"/>
      <c r="B30" s="84" t="s">
        <v>347</v>
      </c>
      <c r="C30" s="84" t="s">
        <v>2</v>
      </c>
      <c r="D30" s="84" t="s">
        <v>367</v>
      </c>
      <c r="E30" s="84" t="s">
        <v>368</v>
      </c>
      <c r="F30" s="84" t="s">
        <v>369</v>
      </c>
      <c r="G30" s="84" t="s">
        <v>370</v>
      </c>
      <c r="H30" s="84" t="s">
        <v>371</v>
      </c>
      <c r="I30" s="84" t="s">
        <v>372</v>
      </c>
      <c r="J30" s="84" t="s">
        <v>373</v>
      </c>
    </row>
    <row r="31" spans="1:10">
      <c r="A31" s="84" t="s">
        <v>374</v>
      </c>
      <c r="B31" s="84">
        <v>379.89</v>
      </c>
      <c r="C31" s="84" t="s">
        <v>3</v>
      </c>
      <c r="D31" s="84">
        <v>2317.33</v>
      </c>
      <c r="E31" s="84">
        <v>1</v>
      </c>
      <c r="F31" s="84">
        <v>416.17</v>
      </c>
      <c r="G31" s="84">
        <v>0</v>
      </c>
      <c r="H31" s="84">
        <v>8.61</v>
      </c>
      <c r="I31" s="84">
        <v>27.86</v>
      </c>
      <c r="J31" s="84">
        <v>8.07</v>
      </c>
    </row>
    <row r="32" spans="1:10">
      <c r="A32" s="84" t="s">
        <v>375</v>
      </c>
      <c r="B32" s="84">
        <v>1600.48</v>
      </c>
      <c r="C32" s="84" t="s">
        <v>3</v>
      </c>
      <c r="D32" s="84">
        <v>9762.9500000000007</v>
      </c>
      <c r="E32" s="84">
        <v>1</v>
      </c>
      <c r="F32" s="84">
        <v>356.86</v>
      </c>
      <c r="G32" s="84">
        <v>0</v>
      </c>
      <c r="H32" s="84">
        <v>18.29</v>
      </c>
      <c r="I32" s="84">
        <v>6.19</v>
      </c>
      <c r="J32" s="84">
        <v>3.23</v>
      </c>
    </row>
    <row r="33" spans="1:10">
      <c r="A33" s="84" t="s">
        <v>376</v>
      </c>
      <c r="B33" s="84">
        <v>150.81</v>
      </c>
      <c r="C33" s="84" t="s">
        <v>3</v>
      </c>
      <c r="D33" s="84">
        <v>919.94</v>
      </c>
      <c r="E33" s="84">
        <v>1</v>
      </c>
      <c r="F33" s="84">
        <v>189.8</v>
      </c>
      <c r="G33" s="84">
        <v>38.049999999999997</v>
      </c>
      <c r="H33" s="84">
        <v>18.29</v>
      </c>
      <c r="I33" s="84">
        <v>6.19</v>
      </c>
      <c r="J33" s="84">
        <v>21.52</v>
      </c>
    </row>
    <row r="34" spans="1:10">
      <c r="A34" s="84" t="s">
        <v>377</v>
      </c>
      <c r="B34" s="84">
        <v>150.81</v>
      </c>
      <c r="C34" s="84" t="s">
        <v>3</v>
      </c>
      <c r="D34" s="84">
        <v>919.94</v>
      </c>
      <c r="E34" s="84">
        <v>1</v>
      </c>
      <c r="F34" s="84">
        <v>189.8</v>
      </c>
      <c r="G34" s="84">
        <v>38.049999999999997</v>
      </c>
      <c r="H34" s="84">
        <v>18.29</v>
      </c>
      <c r="I34" s="84">
        <v>6.19</v>
      </c>
      <c r="J34" s="84">
        <v>3.23</v>
      </c>
    </row>
    <row r="35" spans="1:10">
      <c r="A35" s="84" t="s">
        <v>378</v>
      </c>
      <c r="B35" s="84">
        <v>12</v>
      </c>
      <c r="C35" s="84" t="s">
        <v>3</v>
      </c>
      <c r="D35" s="84">
        <v>73.2</v>
      </c>
      <c r="E35" s="84">
        <v>1</v>
      </c>
      <c r="F35" s="84">
        <v>24.38</v>
      </c>
      <c r="G35" s="84">
        <v>7.83</v>
      </c>
      <c r="H35" s="84">
        <v>11.84</v>
      </c>
      <c r="I35" s="84">
        <v>6.19</v>
      </c>
      <c r="J35" s="84">
        <v>0</v>
      </c>
    </row>
    <row r="36" spans="1:10">
      <c r="A36" s="84" t="s">
        <v>245</v>
      </c>
      <c r="B36" s="84">
        <v>2293.9899999999998</v>
      </c>
      <c r="C36" s="84"/>
      <c r="D36" s="84">
        <v>13993.36</v>
      </c>
      <c r="E36" s="84"/>
      <c r="F36" s="84">
        <v>1177.02</v>
      </c>
      <c r="G36" s="84">
        <v>83.94</v>
      </c>
      <c r="H36" s="84">
        <v>16.653199999999998</v>
      </c>
      <c r="I36" s="84">
        <v>7.11</v>
      </c>
      <c r="J36" s="84">
        <v>5.2169999999999996</v>
      </c>
    </row>
    <row r="37" spans="1:10">
      <c r="A37" s="84" t="s">
        <v>379</v>
      </c>
      <c r="B37" s="84">
        <v>2293.9899999999998</v>
      </c>
      <c r="C37" s="84"/>
      <c r="D37" s="84">
        <v>13993.36</v>
      </c>
      <c r="E37" s="84"/>
      <c r="F37" s="84">
        <v>1177.02</v>
      </c>
      <c r="G37" s="84">
        <v>83.94</v>
      </c>
      <c r="H37" s="84">
        <v>16.653199999999998</v>
      </c>
      <c r="I37" s="84">
        <v>7.11</v>
      </c>
      <c r="J37" s="84">
        <v>5.2169999999999996</v>
      </c>
    </row>
    <row r="38" spans="1:10">
      <c r="A38" s="84" t="s">
        <v>380</v>
      </c>
      <c r="B38" s="84">
        <v>0</v>
      </c>
      <c r="C38" s="84"/>
      <c r="D38" s="84">
        <v>0</v>
      </c>
      <c r="E38" s="84"/>
      <c r="F38" s="84">
        <v>0</v>
      </c>
      <c r="G38" s="84">
        <v>0</v>
      </c>
      <c r="H38" s="84"/>
      <c r="I38" s="84"/>
      <c r="J38" s="84"/>
    </row>
    <row r="40" spans="1:10">
      <c r="A40" s="80"/>
      <c r="B40" s="84" t="s">
        <v>52</v>
      </c>
      <c r="C40" s="84" t="s">
        <v>303</v>
      </c>
      <c r="D40" s="84" t="s">
        <v>349</v>
      </c>
      <c r="E40" s="84" t="s">
        <v>350</v>
      </c>
      <c r="F40" s="84" t="s">
        <v>351</v>
      </c>
      <c r="G40" s="84" t="s">
        <v>352</v>
      </c>
      <c r="H40" s="84" t="s">
        <v>353</v>
      </c>
      <c r="I40" s="84" t="s">
        <v>304</v>
      </c>
    </row>
    <row r="41" spans="1:10">
      <c r="A41" s="84" t="s">
        <v>305</v>
      </c>
      <c r="B41" s="84" t="s">
        <v>338</v>
      </c>
      <c r="C41" s="84">
        <v>0.08</v>
      </c>
      <c r="D41" s="84">
        <v>0.85599999999999998</v>
      </c>
      <c r="E41" s="84">
        <v>0.98</v>
      </c>
      <c r="F41" s="84">
        <v>42.67</v>
      </c>
      <c r="G41" s="84">
        <v>90</v>
      </c>
      <c r="H41" s="84">
        <v>90</v>
      </c>
      <c r="I41" s="84" t="s">
        <v>307</v>
      </c>
    </row>
    <row r="42" spans="1:10">
      <c r="A42" s="84" t="s">
        <v>308</v>
      </c>
      <c r="B42" s="84" t="s">
        <v>338</v>
      </c>
      <c r="C42" s="84">
        <v>0.08</v>
      </c>
      <c r="D42" s="84">
        <v>0.85599999999999998</v>
      </c>
      <c r="E42" s="84">
        <v>0.98</v>
      </c>
      <c r="F42" s="84">
        <v>330.83</v>
      </c>
      <c r="G42" s="84">
        <v>0</v>
      </c>
      <c r="H42" s="84">
        <v>90</v>
      </c>
      <c r="I42" s="84" t="s">
        <v>309</v>
      </c>
    </row>
    <row r="43" spans="1:10">
      <c r="A43" s="84" t="s">
        <v>310</v>
      </c>
      <c r="B43" s="84" t="s">
        <v>338</v>
      </c>
      <c r="C43" s="84">
        <v>0.08</v>
      </c>
      <c r="D43" s="84">
        <v>0.85599999999999998</v>
      </c>
      <c r="E43" s="84">
        <v>0.98</v>
      </c>
      <c r="F43" s="84">
        <v>42.67</v>
      </c>
      <c r="G43" s="84">
        <v>270</v>
      </c>
      <c r="H43" s="84">
        <v>90</v>
      </c>
      <c r="I43" s="84" t="s">
        <v>311</v>
      </c>
    </row>
    <row r="44" spans="1:10">
      <c r="A44" s="84" t="s">
        <v>312</v>
      </c>
      <c r="B44" s="84" t="s">
        <v>313</v>
      </c>
      <c r="C44" s="84">
        <v>0.3</v>
      </c>
      <c r="D44" s="84">
        <v>3.12</v>
      </c>
      <c r="E44" s="84">
        <v>12.9</v>
      </c>
      <c r="F44" s="84">
        <v>379.89</v>
      </c>
      <c r="G44" s="84">
        <v>90</v>
      </c>
      <c r="H44" s="84">
        <v>180</v>
      </c>
      <c r="I44" s="84"/>
    </row>
    <row r="45" spans="1:10">
      <c r="A45" s="84" t="s">
        <v>314</v>
      </c>
      <c r="B45" s="84" t="s">
        <v>315</v>
      </c>
      <c r="C45" s="84">
        <v>0.3</v>
      </c>
      <c r="D45" s="84">
        <v>0.35699999999999998</v>
      </c>
      <c r="E45" s="84">
        <v>0.38</v>
      </c>
      <c r="F45" s="84">
        <v>379.89</v>
      </c>
      <c r="G45" s="84">
        <v>90</v>
      </c>
      <c r="H45" s="84">
        <v>0</v>
      </c>
      <c r="I45" s="84"/>
    </row>
    <row r="46" spans="1:10">
      <c r="A46" s="84" t="s">
        <v>316</v>
      </c>
      <c r="B46" s="84" t="s">
        <v>338</v>
      </c>
      <c r="C46" s="84">
        <v>0.08</v>
      </c>
      <c r="D46" s="84">
        <v>0.85599999999999998</v>
      </c>
      <c r="E46" s="84">
        <v>0.98</v>
      </c>
      <c r="F46" s="84">
        <v>178.43</v>
      </c>
      <c r="G46" s="84">
        <v>270</v>
      </c>
      <c r="H46" s="84">
        <v>90</v>
      </c>
      <c r="I46" s="84" t="s">
        <v>311</v>
      </c>
    </row>
    <row r="47" spans="1:10">
      <c r="A47" s="84" t="s">
        <v>317</v>
      </c>
      <c r="B47" s="84" t="s">
        <v>338</v>
      </c>
      <c r="C47" s="84">
        <v>0.08</v>
      </c>
      <c r="D47" s="84">
        <v>0.85599999999999998</v>
      </c>
      <c r="E47" s="84">
        <v>0.98</v>
      </c>
      <c r="F47" s="84">
        <v>178.43</v>
      </c>
      <c r="G47" s="84">
        <v>90</v>
      </c>
      <c r="H47" s="84">
        <v>90</v>
      </c>
      <c r="I47" s="84" t="s">
        <v>307</v>
      </c>
    </row>
    <row r="48" spans="1:10">
      <c r="A48" s="84" t="s">
        <v>318</v>
      </c>
      <c r="B48" s="84" t="s">
        <v>313</v>
      </c>
      <c r="C48" s="84">
        <v>0.3</v>
      </c>
      <c r="D48" s="84">
        <v>3.12</v>
      </c>
      <c r="E48" s="84">
        <v>12.9</v>
      </c>
      <c r="F48" s="84">
        <v>1600.48</v>
      </c>
      <c r="G48" s="84">
        <v>0</v>
      </c>
      <c r="H48" s="84">
        <v>180</v>
      </c>
      <c r="I48" s="84"/>
    </row>
    <row r="49" spans="1:11">
      <c r="A49" s="84" t="s">
        <v>319</v>
      </c>
      <c r="B49" s="84" t="s">
        <v>315</v>
      </c>
      <c r="C49" s="84">
        <v>0.3</v>
      </c>
      <c r="D49" s="84">
        <v>0.35699999999999998</v>
      </c>
      <c r="E49" s="84">
        <v>0.38</v>
      </c>
      <c r="F49" s="84">
        <v>1600.48</v>
      </c>
      <c r="G49" s="84">
        <v>180</v>
      </c>
      <c r="H49" s="84">
        <v>0</v>
      </c>
      <c r="I49" s="84"/>
    </row>
    <row r="50" spans="1:11">
      <c r="A50" s="84" t="s">
        <v>320</v>
      </c>
      <c r="B50" s="84" t="s">
        <v>338</v>
      </c>
      <c r="C50" s="84">
        <v>0.08</v>
      </c>
      <c r="D50" s="84">
        <v>0.85599999999999998</v>
      </c>
      <c r="E50" s="84">
        <v>0.98</v>
      </c>
      <c r="F50" s="84">
        <v>153.22</v>
      </c>
      <c r="G50" s="84">
        <v>180</v>
      </c>
      <c r="H50" s="84">
        <v>90</v>
      </c>
      <c r="I50" s="84" t="s">
        <v>321</v>
      </c>
    </row>
    <row r="51" spans="1:11">
      <c r="A51" s="84" t="s">
        <v>322</v>
      </c>
      <c r="B51" s="84" t="s">
        <v>338</v>
      </c>
      <c r="C51" s="84">
        <v>0.08</v>
      </c>
      <c r="D51" s="84">
        <v>0.85599999999999998</v>
      </c>
      <c r="E51" s="84">
        <v>0.98</v>
      </c>
      <c r="F51" s="84">
        <v>36.58</v>
      </c>
      <c r="G51" s="84">
        <v>270</v>
      </c>
      <c r="H51" s="84">
        <v>90</v>
      </c>
      <c r="I51" s="84" t="s">
        <v>311</v>
      </c>
    </row>
    <row r="52" spans="1:11">
      <c r="A52" s="84" t="s">
        <v>323</v>
      </c>
      <c r="B52" s="84" t="s">
        <v>313</v>
      </c>
      <c r="C52" s="84">
        <v>0.3</v>
      </c>
      <c r="D52" s="84">
        <v>3.12</v>
      </c>
      <c r="E52" s="84">
        <v>12.9</v>
      </c>
      <c r="F52" s="84">
        <v>150.81</v>
      </c>
      <c r="G52" s="84">
        <v>180</v>
      </c>
      <c r="H52" s="84">
        <v>180</v>
      </c>
      <c r="I52" s="84"/>
    </row>
    <row r="53" spans="1:11">
      <c r="A53" s="84" t="s">
        <v>324</v>
      </c>
      <c r="B53" s="84" t="s">
        <v>315</v>
      </c>
      <c r="C53" s="84">
        <v>0.3</v>
      </c>
      <c r="D53" s="84">
        <v>0.35699999999999998</v>
      </c>
      <c r="E53" s="84">
        <v>0.38</v>
      </c>
      <c r="F53" s="84">
        <v>150.81</v>
      </c>
      <c r="G53" s="84">
        <v>180</v>
      </c>
      <c r="H53" s="84">
        <v>0</v>
      </c>
      <c r="I53" s="84"/>
    </row>
    <row r="54" spans="1:11">
      <c r="A54" s="84" t="s">
        <v>325</v>
      </c>
      <c r="B54" s="84" t="s">
        <v>338</v>
      </c>
      <c r="C54" s="84">
        <v>0.08</v>
      </c>
      <c r="D54" s="84">
        <v>0.85599999999999998</v>
      </c>
      <c r="E54" s="84">
        <v>0.98</v>
      </c>
      <c r="F54" s="84">
        <v>36.58</v>
      </c>
      <c r="G54" s="84">
        <v>90</v>
      </c>
      <c r="H54" s="84">
        <v>90</v>
      </c>
      <c r="I54" s="84" t="s">
        <v>307</v>
      </c>
    </row>
    <row r="55" spans="1:11">
      <c r="A55" s="84" t="s">
        <v>326</v>
      </c>
      <c r="B55" s="84" t="s">
        <v>338</v>
      </c>
      <c r="C55" s="84">
        <v>0.08</v>
      </c>
      <c r="D55" s="84">
        <v>0.85599999999999998</v>
      </c>
      <c r="E55" s="84">
        <v>0.98</v>
      </c>
      <c r="F55" s="84">
        <v>153.22</v>
      </c>
      <c r="G55" s="84">
        <v>180</v>
      </c>
      <c r="H55" s="84">
        <v>90</v>
      </c>
      <c r="I55" s="84" t="s">
        <v>321</v>
      </c>
    </row>
    <row r="56" spans="1:11">
      <c r="A56" s="84" t="s">
        <v>327</v>
      </c>
      <c r="B56" s="84" t="s">
        <v>313</v>
      </c>
      <c r="C56" s="84">
        <v>0.3</v>
      </c>
      <c r="D56" s="84">
        <v>3.12</v>
      </c>
      <c r="E56" s="84">
        <v>12.9</v>
      </c>
      <c r="F56" s="84">
        <v>150.81</v>
      </c>
      <c r="G56" s="84">
        <v>90</v>
      </c>
      <c r="H56" s="84">
        <v>180</v>
      </c>
      <c r="I56" s="84"/>
    </row>
    <row r="57" spans="1:11">
      <c r="A57" s="84" t="s">
        <v>328</v>
      </c>
      <c r="B57" s="84" t="s">
        <v>315</v>
      </c>
      <c r="C57" s="84">
        <v>0.3</v>
      </c>
      <c r="D57" s="84">
        <v>0.35699999999999998</v>
      </c>
      <c r="E57" s="84">
        <v>0.38</v>
      </c>
      <c r="F57" s="84">
        <v>150.81</v>
      </c>
      <c r="G57" s="84">
        <v>90</v>
      </c>
      <c r="H57" s="84">
        <v>0</v>
      </c>
      <c r="I57" s="84"/>
    </row>
    <row r="58" spans="1:11">
      <c r="A58" s="84" t="s">
        <v>329</v>
      </c>
      <c r="B58" s="84" t="s">
        <v>338</v>
      </c>
      <c r="C58" s="84">
        <v>0.08</v>
      </c>
      <c r="D58" s="84">
        <v>0.85599999999999998</v>
      </c>
      <c r="E58" s="84">
        <v>0.98</v>
      </c>
      <c r="F58" s="84">
        <v>24.38</v>
      </c>
      <c r="G58" s="84">
        <v>180</v>
      </c>
      <c r="H58" s="84">
        <v>90</v>
      </c>
      <c r="I58" s="84" t="s">
        <v>321</v>
      </c>
    </row>
    <row r="59" spans="1:11">
      <c r="A59" s="84" t="s">
        <v>330</v>
      </c>
      <c r="B59" s="84" t="s">
        <v>313</v>
      </c>
      <c r="C59" s="84">
        <v>0.3</v>
      </c>
      <c r="D59" s="84">
        <v>3.12</v>
      </c>
      <c r="E59" s="84">
        <v>12.9</v>
      </c>
      <c r="F59" s="84">
        <v>12</v>
      </c>
      <c r="G59" s="84">
        <v>180</v>
      </c>
      <c r="H59" s="84">
        <v>180</v>
      </c>
      <c r="I59" s="84"/>
    </row>
    <row r="60" spans="1:11">
      <c r="A60" s="84" t="s">
        <v>331</v>
      </c>
      <c r="B60" s="84" t="s">
        <v>315</v>
      </c>
      <c r="C60" s="84">
        <v>0.3</v>
      </c>
      <c r="D60" s="84">
        <v>0.35699999999999998</v>
      </c>
      <c r="E60" s="84">
        <v>0.38</v>
      </c>
      <c r="F60" s="84">
        <v>12</v>
      </c>
      <c r="G60" s="84">
        <v>180</v>
      </c>
      <c r="H60" s="84">
        <v>0</v>
      </c>
      <c r="I60" s="84"/>
    </row>
    <row r="62" spans="1:11">
      <c r="A62" s="80"/>
      <c r="B62" s="84" t="s">
        <v>52</v>
      </c>
      <c r="C62" s="84" t="s">
        <v>381</v>
      </c>
      <c r="D62" s="84" t="s">
        <v>382</v>
      </c>
      <c r="E62" s="84" t="s">
        <v>383</v>
      </c>
      <c r="F62" s="84" t="s">
        <v>46</v>
      </c>
      <c r="G62" s="84" t="s">
        <v>384</v>
      </c>
      <c r="H62" s="84" t="s">
        <v>385</v>
      </c>
      <c r="I62" s="84" t="s">
        <v>386</v>
      </c>
      <c r="J62" s="84" t="s">
        <v>352</v>
      </c>
      <c r="K62" s="84" t="s">
        <v>304</v>
      </c>
    </row>
    <row r="63" spans="1:11">
      <c r="A63" s="84" t="s">
        <v>387</v>
      </c>
      <c r="B63" s="84" t="s">
        <v>429</v>
      </c>
      <c r="C63" s="84">
        <v>38.049999999999997</v>
      </c>
      <c r="D63" s="84">
        <v>38.049999999999997</v>
      </c>
      <c r="E63" s="84">
        <v>3.18</v>
      </c>
      <c r="F63" s="84">
        <v>0.40200000000000002</v>
      </c>
      <c r="G63" s="84">
        <v>0.495</v>
      </c>
      <c r="H63" s="84" t="s">
        <v>389</v>
      </c>
      <c r="I63" s="84" t="s">
        <v>320</v>
      </c>
      <c r="J63" s="84">
        <v>180</v>
      </c>
      <c r="K63" s="84" t="s">
        <v>321</v>
      </c>
    </row>
    <row r="64" spans="1:11">
      <c r="A64" s="84" t="s">
        <v>390</v>
      </c>
      <c r="B64" s="84" t="s">
        <v>429</v>
      </c>
      <c r="C64" s="84">
        <v>38.049999999999997</v>
      </c>
      <c r="D64" s="84">
        <v>38.049999999999997</v>
      </c>
      <c r="E64" s="84">
        <v>3.18</v>
      </c>
      <c r="F64" s="84">
        <v>0.40200000000000002</v>
      </c>
      <c r="G64" s="84">
        <v>0.495</v>
      </c>
      <c r="H64" s="84" t="s">
        <v>389</v>
      </c>
      <c r="I64" s="84" t="s">
        <v>326</v>
      </c>
      <c r="J64" s="84">
        <v>180</v>
      </c>
      <c r="K64" s="84" t="s">
        <v>321</v>
      </c>
    </row>
    <row r="65" spans="1:11">
      <c r="A65" s="84" t="s">
        <v>391</v>
      </c>
      <c r="B65" s="84" t="s">
        <v>429</v>
      </c>
      <c r="C65" s="84">
        <v>7.83</v>
      </c>
      <c r="D65" s="84">
        <v>7.83</v>
      </c>
      <c r="E65" s="84">
        <v>3.18</v>
      </c>
      <c r="F65" s="84">
        <v>0.40200000000000002</v>
      </c>
      <c r="G65" s="84">
        <v>0.495</v>
      </c>
      <c r="H65" s="84" t="s">
        <v>389</v>
      </c>
      <c r="I65" s="84" t="s">
        <v>329</v>
      </c>
      <c r="J65" s="84">
        <v>180</v>
      </c>
      <c r="K65" s="84" t="s">
        <v>321</v>
      </c>
    </row>
    <row r="66" spans="1:11">
      <c r="A66" s="84" t="s">
        <v>392</v>
      </c>
      <c r="B66" s="84"/>
      <c r="C66" s="84"/>
      <c r="D66" s="84">
        <v>83.94</v>
      </c>
      <c r="E66" s="84">
        <v>3.18</v>
      </c>
      <c r="F66" s="84">
        <v>0.40200000000000002</v>
      </c>
      <c r="G66" s="84">
        <v>0.495</v>
      </c>
      <c r="H66" s="84"/>
      <c r="I66" s="84"/>
      <c r="J66" s="84"/>
      <c r="K66" s="84"/>
    </row>
    <row r="67" spans="1:11">
      <c r="A67" s="84" t="s">
        <v>393</v>
      </c>
      <c r="B67" s="84"/>
      <c r="C67" s="84"/>
      <c r="D67" s="84">
        <v>0</v>
      </c>
      <c r="E67" s="84" t="s">
        <v>394</v>
      </c>
      <c r="F67" s="84" t="s">
        <v>394</v>
      </c>
      <c r="G67" s="84" t="s">
        <v>394</v>
      </c>
      <c r="H67" s="84"/>
      <c r="I67" s="84"/>
      <c r="J67" s="84"/>
      <c r="K67" s="84"/>
    </row>
    <row r="68" spans="1:11">
      <c r="A68" s="84" t="s">
        <v>395</v>
      </c>
      <c r="B68" s="84"/>
      <c r="C68" s="84"/>
      <c r="D68" s="84">
        <v>83.94</v>
      </c>
      <c r="E68" s="84">
        <v>3.18</v>
      </c>
      <c r="F68" s="84">
        <v>0.40200000000000002</v>
      </c>
      <c r="G68" s="84">
        <v>0.495</v>
      </c>
      <c r="H68" s="84"/>
      <c r="I68" s="84"/>
      <c r="J68" s="84"/>
      <c r="K68" s="84"/>
    </row>
    <row r="70" spans="1:11">
      <c r="A70" s="80"/>
      <c r="B70" s="84" t="s">
        <v>117</v>
      </c>
      <c r="C70" s="84" t="s">
        <v>337</v>
      </c>
      <c r="D70" s="84" t="s">
        <v>354</v>
      </c>
    </row>
    <row r="71" spans="1:11">
      <c r="A71" s="84" t="s">
        <v>36</v>
      </c>
      <c r="B71" s="84"/>
      <c r="C71" s="84"/>
      <c r="D71" s="84"/>
    </row>
    <row r="73" spans="1:11">
      <c r="A73" s="80"/>
      <c r="B73" s="84" t="s">
        <v>117</v>
      </c>
      <c r="C73" s="84" t="s">
        <v>355</v>
      </c>
      <c r="D73" s="84" t="s">
        <v>356</v>
      </c>
      <c r="E73" s="84" t="s">
        <v>357</v>
      </c>
      <c r="F73" s="84" t="s">
        <v>358</v>
      </c>
      <c r="G73" s="84" t="s">
        <v>354</v>
      </c>
    </row>
    <row r="74" spans="1:11">
      <c r="A74" s="84" t="s">
        <v>332</v>
      </c>
      <c r="B74" s="84" t="s">
        <v>333</v>
      </c>
      <c r="C74" s="84">
        <v>16016.8</v>
      </c>
      <c r="D74" s="84">
        <v>12791.9</v>
      </c>
      <c r="E74" s="84">
        <v>3224.9</v>
      </c>
      <c r="F74" s="84">
        <v>0.8</v>
      </c>
      <c r="G74" s="84">
        <v>4.04</v>
      </c>
    </row>
    <row r="75" spans="1:11">
      <c r="A75" s="84" t="s">
        <v>334</v>
      </c>
      <c r="B75" s="84" t="s">
        <v>333</v>
      </c>
      <c r="C75" s="84">
        <v>68385.91</v>
      </c>
      <c r="D75" s="84">
        <v>54616.77</v>
      </c>
      <c r="E75" s="84">
        <v>13769.14</v>
      </c>
      <c r="F75" s="84">
        <v>0.8</v>
      </c>
      <c r="G75" s="84">
        <v>4.32</v>
      </c>
    </row>
    <row r="76" spans="1:11">
      <c r="A76" s="84" t="s">
        <v>335</v>
      </c>
      <c r="B76" s="84" t="s">
        <v>333</v>
      </c>
      <c r="C76" s="84">
        <v>17029.86</v>
      </c>
      <c r="D76" s="84">
        <v>13600.99</v>
      </c>
      <c r="E76" s="84">
        <v>3428.87</v>
      </c>
      <c r="F76" s="84">
        <v>0.8</v>
      </c>
      <c r="G76" s="84">
        <v>4.03</v>
      </c>
    </row>
    <row r="77" spans="1:11">
      <c r="A77" s="84" t="s">
        <v>336</v>
      </c>
      <c r="B77" s="84" t="s">
        <v>333</v>
      </c>
      <c r="C77" s="84">
        <v>13699.56</v>
      </c>
      <c r="D77" s="84">
        <v>10911.71</v>
      </c>
      <c r="E77" s="84">
        <v>2787.85</v>
      </c>
      <c r="F77" s="84">
        <v>0.8</v>
      </c>
      <c r="G77" s="84">
        <v>4.0199999999999996</v>
      </c>
    </row>
    <row r="79" spans="1:11">
      <c r="A79" s="80"/>
      <c r="B79" s="84" t="s">
        <v>117</v>
      </c>
      <c r="C79" s="84" t="s">
        <v>355</v>
      </c>
      <c r="D79" s="84" t="s">
        <v>354</v>
      </c>
    </row>
    <row r="80" spans="1:11">
      <c r="A80" s="84" t="s">
        <v>396</v>
      </c>
      <c r="B80" s="84" t="s">
        <v>397</v>
      </c>
      <c r="C80" s="84">
        <v>1748.53</v>
      </c>
      <c r="D80" s="84">
        <v>1</v>
      </c>
    </row>
    <row r="81" spans="1:8">
      <c r="A81" s="84" t="s">
        <v>398</v>
      </c>
      <c r="B81" s="84" t="s">
        <v>399</v>
      </c>
      <c r="C81" s="84">
        <v>30596.28</v>
      </c>
      <c r="D81" s="84">
        <v>0.8</v>
      </c>
    </row>
    <row r="82" spans="1:8">
      <c r="A82" s="84" t="s">
        <v>400</v>
      </c>
      <c r="B82" s="84" t="s">
        <v>399</v>
      </c>
      <c r="C82" s="84">
        <v>127424.99</v>
      </c>
      <c r="D82" s="84">
        <v>0.78</v>
      </c>
    </row>
    <row r="83" spans="1:8">
      <c r="A83" s="84" t="s">
        <v>401</v>
      </c>
      <c r="B83" s="84" t="s">
        <v>399</v>
      </c>
      <c r="C83" s="84">
        <v>17735.89</v>
      </c>
      <c r="D83" s="84">
        <v>0.8</v>
      </c>
    </row>
    <row r="84" spans="1:8">
      <c r="A84" s="84" t="s">
        <v>402</v>
      </c>
      <c r="B84" s="84" t="s">
        <v>399</v>
      </c>
      <c r="C84" s="84">
        <v>17735.990000000002</v>
      </c>
      <c r="D84" s="84">
        <v>0.8</v>
      </c>
    </row>
    <row r="86" spans="1:8">
      <c r="A86" s="80"/>
      <c r="B86" s="84" t="s">
        <v>117</v>
      </c>
      <c r="C86" s="84" t="s">
        <v>403</v>
      </c>
      <c r="D86" s="84" t="s">
        <v>404</v>
      </c>
      <c r="E86" s="84" t="s">
        <v>405</v>
      </c>
      <c r="F86" s="84" t="s">
        <v>406</v>
      </c>
      <c r="G86" s="84" t="s">
        <v>407</v>
      </c>
      <c r="H86" s="84" t="s">
        <v>408</v>
      </c>
    </row>
    <row r="87" spans="1:8">
      <c r="A87" s="84" t="s">
        <v>409</v>
      </c>
      <c r="B87" s="84" t="s">
        <v>410</v>
      </c>
      <c r="C87" s="84">
        <v>0.54</v>
      </c>
      <c r="D87" s="84">
        <v>49.8</v>
      </c>
      <c r="E87" s="84">
        <v>0.08</v>
      </c>
      <c r="F87" s="84">
        <v>7.06</v>
      </c>
      <c r="G87" s="84">
        <v>1</v>
      </c>
      <c r="H87" s="84" t="s">
        <v>411</v>
      </c>
    </row>
    <row r="88" spans="1:8">
      <c r="A88" s="84" t="s">
        <v>412</v>
      </c>
      <c r="B88" s="84" t="s">
        <v>413</v>
      </c>
      <c r="C88" s="84">
        <v>0.55000000000000004</v>
      </c>
      <c r="D88" s="84">
        <v>622</v>
      </c>
      <c r="E88" s="84">
        <v>0.97</v>
      </c>
      <c r="F88" s="84">
        <v>1102.26</v>
      </c>
      <c r="G88" s="84">
        <v>1</v>
      </c>
      <c r="H88" s="84" t="s">
        <v>414</v>
      </c>
    </row>
    <row r="89" spans="1:8">
      <c r="A89" s="84" t="s">
        <v>415</v>
      </c>
      <c r="B89" s="84" t="s">
        <v>413</v>
      </c>
      <c r="C89" s="84">
        <v>0.59</v>
      </c>
      <c r="D89" s="84">
        <v>1109.6500000000001</v>
      </c>
      <c r="E89" s="84">
        <v>4.13</v>
      </c>
      <c r="F89" s="84">
        <v>7750.08</v>
      </c>
      <c r="G89" s="84">
        <v>1</v>
      </c>
      <c r="H89" s="84" t="s">
        <v>414</v>
      </c>
    </row>
    <row r="90" spans="1:8">
      <c r="A90" s="84" t="s">
        <v>416</v>
      </c>
      <c r="B90" s="84" t="s">
        <v>413</v>
      </c>
      <c r="C90" s="84">
        <v>0.55000000000000004</v>
      </c>
      <c r="D90" s="84">
        <v>622</v>
      </c>
      <c r="E90" s="84">
        <v>1.03</v>
      </c>
      <c r="F90" s="84">
        <v>1171.97</v>
      </c>
      <c r="G90" s="84">
        <v>1</v>
      </c>
      <c r="H90" s="84" t="s">
        <v>414</v>
      </c>
    </row>
    <row r="91" spans="1:8">
      <c r="A91" s="84" t="s">
        <v>417</v>
      </c>
      <c r="B91" s="84" t="s">
        <v>413</v>
      </c>
      <c r="C91" s="84">
        <v>0.55000000000000004</v>
      </c>
      <c r="D91" s="84">
        <v>622</v>
      </c>
      <c r="E91" s="84">
        <v>0.82</v>
      </c>
      <c r="F91" s="84">
        <v>937.26</v>
      </c>
      <c r="G91" s="84">
        <v>1</v>
      </c>
      <c r="H91" s="84" t="s">
        <v>414</v>
      </c>
    </row>
    <row r="93" spans="1:8">
      <c r="A93" s="80"/>
      <c r="B93" s="84" t="s">
        <v>117</v>
      </c>
      <c r="C93" s="84" t="s">
        <v>418</v>
      </c>
      <c r="D93" s="84" t="s">
        <v>419</v>
      </c>
      <c r="E93" s="84" t="s">
        <v>420</v>
      </c>
      <c r="F93" s="84" t="s">
        <v>421</v>
      </c>
    </row>
    <row r="94" spans="1:8">
      <c r="A94" s="84" t="s">
        <v>36</v>
      </c>
      <c r="B94" s="84"/>
      <c r="C94" s="84"/>
      <c r="D94" s="84"/>
      <c r="E94" s="84"/>
      <c r="F94" s="84"/>
    </row>
    <row r="96" spans="1:8">
      <c r="A96" s="80"/>
      <c r="B96" s="84" t="s">
        <v>117</v>
      </c>
      <c r="C96" s="84" t="s">
        <v>422</v>
      </c>
      <c r="D96" s="84" t="s">
        <v>423</v>
      </c>
      <c r="E96" s="84" t="s">
        <v>424</v>
      </c>
      <c r="F96" s="84" t="s">
        <v>425</v>
      </c>
      <c r="G96" s="84" t="s">
        <v>426</v>
      </c>
    </row>
    <row r="97" spans="1:8">
      <c r="A97" s="84" t="s">
        <v>36</v>
      </c>
      <c r="B97" s="84"/>
      <c r="C97" s="84"/>
      <c r="D97" s="84"/>
      <c r="E97" s="84"/>
      <c r="F97" s="84"/>
      <c r="G97" s="84"/>
    </row>
    <row r="99" spans="1:8">
      <c r="A99" s="80"/>
      <c r="B99" s="84" t="s">
        <v>432</v>
      </c>
      <c r="C99" s="84" t="s">
        <v>433</v>
      </c>
      <c r="D99" s="84" t="s">
        <v>434</v>
      </c>
      <c r="E99" s="84" t="s">
        <v>435</v>
      </c>
      <c r="F99" s="84" t="s">
        <v>436</v>
      </c>
      <c r="G99" s="84" t="s">
        <v>437</v>
      </c>
      <c r="H99" s="84" t="s">
        <v>438</v>
      </c>
    </row>
    <row r="100" spans="1:8">
      <c r="A100" s="84" t="s">
        <v>439</v>
      </c>
      <c r="B100" s="84">
        <v>5716.2554</v>
      </c>
      <c r="C100" s="84">
        <v>7.4333999999999998</v>
      </c>
      <c r="D100" s="84">
        <v>14.3558</v>
      </c>
      <c r="E100" s="84">
        <v>0</v>
      </c>
      <c r="F100" s="84">
        <v>1E-4</v>
      </c>
      <c r="G100" s="84">
        <v>189591.492</v>
      </c>
      <c r="H100" s="84">
        <v>2218.8110999999999</v>
      </c>
    </row>
    <row r="101" spans="1:8">
      <c r="A101" s="84" t="s">
        <v>440</v>
      </c>
      <c r="B101" s="84">
        <v>4523.6719999999996</v>
      </c>
      <c r="C101" s="84">
        <v>6.1094999999999997</v>
      </c>
      <c r="D101" s="84">
        <v>12.8096</v>
      </c>
      <c r="E101" s="84">
        <v>0</v>
      </c>
      <c r="F101" s="84">
        <v>1E-4</v>
      </c>
      <c r="G101" s="84">
        <v>169210.1194</v>
      </c>
      <c r="H101" s="84">
        <v>1780.203</v>
      </c>
    </row>
    <row r="102" spans="1:8">
      <c r="A102" s="84" t="s">
        <v>441</v>
      </c>
      <c r="B102" s="84">
        <v>4885.8459999999995</v>
      </c>
      <c r="C102" s="84">
        <v>6.6951999999999998</v>
      </c>
      <c r="D102" s="84">
        <v>14.451599999999999</v>
      </c>
      <c r="E102" s="84">
        <v>0</v>
      </c>
      <c r="F102" s="84">
        <v>1E-4</v>
      </c>
      <c r="G102" s="84">
        <v>190915.38500000001</v>
      </c>
      <c r="H102" s="84">
        <v>1933.0700999999999</v>
      </c>
    </row>
    <row r="103" spans="1:8">
      <c r="A103" s="84" t="s">
        <v>442</v>
      </c>
      <c r="B103" s="84">
        <v>4057.9292999999998</v>
      </c>
      <c r="C103" s="84">
        <v>5.79</v>
      </c>
      <c r="D103" s="84">
        <v>13.466799999999999</v>
      </c>
      <c r="E103" s="84">
        <v>0</v>
      </c>
      <c r="F103" s="84">
        <v>1E-4</v>
      </c>
      <c r="G103" s="84">
        <v>177939.4645</v>
      </c>
      <c r="H103" s="84">
        <v>1630.0661</v>
      </c>
    </row>
    <row r="104" spans="1:8">
      <c r="A104" s="84" t="s">
        <v>272</v>
      </c>
      <c r="B104" s="84">
        <v>3657.6822000000002</v>
      </c>
      <c r="C104" s="84">
        <v>5.5289000000000001</v>
      </c>
      <c r="D104" s="84">
        <v>14.1175</v>
      </c>
      <c r="E104" s="84">
        <v>0</v>
      </c>
      <c r="F104" s="84">
        <v>1E-4</v>
      </c>
      <c r="G104" s="84">
        <v>186577.8731</v>
      </c>
      <c r="H104" s="84">
        <v>1502.4831999999999</v>
      </c>
    </row>
    <row r="105" spans="1:8">
      <c r="A105" s="84" t="s">
        <v>443</v>
      </c>
      <c r="B105" s="84">
        <v>3363.0135</v>
      </c>
      <c r="C105" s="84">
        <v>5.2606999999999999</v>
      </c>
      <c r="D105" s="84">
        <v>14.1121</v>
      </c>
      <c r="E105" s="84">
        <v>0</v>
      </c>
      <c r="F105" s="84">
        <v>1E-4</v>
      </c>
      <c r="G105" s="84">
        <v>186526.68590000001</v>
      </c>
      <c r="H105" s="84">
        <v>1400.4284</v>
      </c>
    </row>
    <row r="106" spans="1:8">
      <c r="A106" s="84" t="s">
        <v>444</v>
      </c>
      <c r="B106" s="84">
        <v>3398.8150999999998</v>
      </c>
      <c r="C106" s="84">
        <v>5.4301000000000004</v>
      </c>
      <c r="D106" s="84">
        <v>14.9861</v>
      </c>
      <c r="E106" s="84">
        <v>0</v>
      </c>
      <c r="F106" s="84">
        <v>1E-4</v>
      </c>
      <c r="G106" s="84">
        <v>198090.0649</v>
      </c>
      <c r="H106" s="84">
        <v>1427.4771000000001</v>
      </c>
    </row>
    <row r="107" spans="1:8">
      <c r="A107" s="84" t="s">
        <v>445</v>
      </c>
      <c r="B107" s="84">
        <v>3532.9537</v>
      </c>
      <c r="C107" s="84">
        <v>5.6708999999999996</v>
      </c>
      <c r="D107" s="84">
        <v>15.746600000000001</v>
      </c>
      <c r="E107" s="84">
        <v>0</v>
      </c>
      <c r="F107" s="84">
        <v>1E-4</v>
      </c>
      <c r="G107" s="84">
        <v>208145.43049999999</v>
      </c>
      <c r="H107" s="84">
        <v>1486.6504</v>
      </c>
    </row>
    <row r="108" spans="1:8">
      <c r="A108" s="84" t="s">
        <v>446</v>
      </c>
      <c r="B108" s="84">
        <v>3420.9292999999998</v>
      </c>
      <c r="C108" s="84">
        <v>5.3310000000000004</v>
      </c>
      <c r="D108" s="84">
        <v>14.2254</v>
      </c>
      <c r="E108" s="84">
        <v>0</v>
      </c>
      <c r="F108" s="84">
        <v>1E-4</v>
      </c>
      <c r="G108" s="84">
        <v>188021.0637</v>
      </c>
      <c r="H108" s="84">
        <v>1422.3683000000001</v>
      </c>
    </row>
    <row r="109" spans="1:8">
      <c r="A109" s="84" t="s">
        <v>447</v>
      </c>
      <c r="B109" s="84">
        <v>3867.78</v>
      </c>
      <c r="C109" s="84">
        <v>5.6898</v>
      </c>
      <c r="D109" s="84">
        <v>13.9284</v>
      </c>
      <c r="E109" s="84">
        <v>0</v>
      </c>
      <c r="F109" s="84">
        <v>1E-4</v>
      </c>
      <c r="G109" s="84">
        <v>184060.6967</v>
      </c>
      <c r="H109" s="84">
        <v>1572.0110999999999</v>
      </c>
    </row>
    <row r="110" spans="1:8">
      <c r="A110" s="84" t="s">
        <v>448</v>
      </c>
      <c r="B110" s="84">
        <v>4696.7227000000003</v>
      </c>
      <c r="C110" s="84">
        <v>6.4039999999999999</v>
      </c>
      <c r="D110" s="84">
        <v>13.6875</v>
      </c>
      <c r="E110" s="84">
        <v>0</v>
      </c>
      <c r="F110" s="84">
        <v>1E-4</v>
      </c>
      <c r="G110" s="84">
        <v>180816.03690000001</v>
      </c>
      <c r="H110" s="84">
        <v>1854.8099</v>
      </c>
    </row>
    <row r="111" spans="1:8">
      <c r="A111" s="84" t="s">
        <v>449</v>
      </c>
      <c r="B111" s="84">
        <v>5668.0501999999997</v>
      </c>
      <c r="C111" s="84">
        <v>7.3855000000000004</v>
      </c>
      <c r="D111" s="84">
        <v>14.3292</v>
      </c>
      <c r="E111" s="84">
        <v>0</v>
      </c>
      <c r="F111" s="84">
        <v>1E-4</v>
      </c>
      <c r="G111" s="84">
        <v>189242.717</v>
      </c>
      <c r="H111" s="84">
        <v>2201.6844000000001</v>
      </c>
    </row>
    <row r="112" spans="1:8">
      <c r="A112" s="84"/>
      <c r="B112" s="84"/>
      <c r="C112" s="84"/>
      <c r="D112" s="84"/>
      <c r="E112" s="84"/>
      <c r="F112" s="84"/>
      <c r="G112" s="84"/>
      <c r="H112" s="84"/>
    </row>
    <row r="113" spans="1:19">
      <c r="A113" s="84" t="s">
        <v>450</v>
      </c>
      <c r="B113" s="84">
        <v>50789.649299999997</v>
      </c>
      <c r="C113" s="84">
        <v>72.728999999999999</v>
      </c>
      <c r="D113" s="84">
        <v>170.21680000000001</v>
      </c>
      <c r="E113" s="84">
        <v>0</v>
      </c>
      <c r="F113" s="84">
        <v>6.9999999999999999E-4</v>
      </c>
      <c r="G113" s="85">
        <v>2249140</v>
      </c>
      <c r="H113" s="84">
        <v>20430.062999999998</v>
      </c>
    </row>
    <row r="114" spans="1:19">
      <c r="A114" s="84" t="s">
        <v>451</v>
      </c>
      <c r="B114" s="84">
        <v>3363.0135</v>
      </c>
      <c r="C114" s="84">
        <v>5.2606999999999999</v>
      </c>
      <c r="D114" s="84">
        <v>12.8096</v>
      </c>
      <c r="E114" s="84">
        <v>0</v>
      </c>
      <c r="F114" s="84">
        <v>1E-4</v>
      </c>
      <c r="G114" s="84">
        <v>169210.1194</v>
      </c>
      <c r="H114" s="84">
        <v>1400.4284</v>
      </c>
    </row>
    <row r="115" spans="1:19">
      <c r="A115" s="84" t="s">
        <v>452</v>
      </c>
      <c r="B115" s="84">
        <v>5716.2554</v>
      </c>
      <c r="C115" s="84">
        <v>7.4333999999999998</v>
      </c>
      <c r="D115" s="84">
        <v>15.746600000000001</v>
      </c>
      <c r="E115" s="84">
        <v>0</v>
      </c>
      <c r="F115" s="84">
        <v>1E-4</v>
      </c>
      <c r="G115" s="84">
        <v>208145.43049999999</v>
      </c>
      <c r="H115" s="84">
        <v>2218.8110999999999</v>
      </c>
    </row>
    <row r="117" spans="1:19">
      <c r="A117" s="80"/>
      <c r="B117" s="84" t="s">
        <v>453</v>
      </c>
      <c r="C117" s="84" t="s">
        <v>454</v>
      </c>
      <c r="D117" s="84" t="s">
        <v>455</v>
      </c>
      <c r="E117" s="84" t="s">
        <v>456</v>
      </c>
      <c r="F117" s="84" t="s">
        <v>457</v>
      </c>
      <c r="G117" s="84" t="s">
        <v>458</v>
      </c>
      <c r="H117" s="84" t="s">
        <v>459</v>
      </c>
      <c r="I117" s="84" t="s">
        <v>460</v>
      </c>
      <c r="J117" s="84" t="s">
        <v>461</v>
      </c>
      <c r="K117" s="84" t="s">
        <v>462</v>
      </c>
      <c r="L117" s="84" t="s">
        <v>463</v>
      </c>
      <c r="M117" s="84" t="s">
        <v>464</v>
      </c>
      <c r="N117" s="84" t="s">
        <v>465</v>
      </c>
      <c r="O117" s="84" t="s">
        <v>466</v>
      </c>
      <c r="P117" s="84" t="s">
        <v>467</v>
      </c>
      <c r="Q117" s="84" t="s">
        <v>468</v>
      </c>
      <c r="R117" s="84" t="s">
        <v>469</v>
      </c>
      <c r="S117" s="84" t="s">
        <v>470</v>
      </c>
    </row>
    <row r="118" spans="1:19">
      <c r="A118" s="84" t="s">
        <v>439</v>
      </c>
      <c r="B118" s="85">
        <v>66804600000</v>
      </c>
      <c r="C118" s="84">
        <v>48944.832999999999</v>
      </c>
      <c r="D118" s="84" t="s">
        <v>577</v>
      </c>
      <c r="E118" s="84">
        <v>34382.154999999999</v>
      </c>
      <c r="F118" s="84">
        <v>10771.038</v>
      </c>
      <c r="G118" s="84">
        <v>308.58499999999998</v>
      </c>
      <c r="H118" s="84">
        <v>315.77100000000002</v>
      </c>
      <c r="I118" s="84">
        <v>0</v>
      </c>
      <c r="J118" s="84">
        <v>3167.2840000000001</v>
      </c>
      <c r="K118" s="84">
        <v>0</v>
      </c>
      <c r="L118" s="84">
        <v>0</v>
      </c>
      <c r="M118" s="84">
        <v>0</v>
      </c>
      <c r="N118" s="84">
        <v>0</v>
      </c>
      <c r="O118" s="84">
        <v>0</v>
      </c>
      <c r="P118" s="84">
        <v>0</v>
      </c>
      <c r="Q118" s="84">
        <v>0</v>
      </c>
      <c r="R118" s="84">
        <v>0</v>
      </c>
      <c r="S118" s="84">
        <v>0</v>
      </c>
    </row>
    <row r="119" spans="1:19">
      <c r="A119" s="84" t="s">
        <v>440</v>
      </c>
      <c r="B119" s="85">
        <v>59623000000</v>
      </c>
      <c r="C119" s="84">
        <v>48813.358999999997</v>
      </c>
      <c r="D119" s="84" t="s">
        <v>578</v>
      </c>
      <c r="E119" s="84">
        <v>34382.154999999999</v>
      </c>
      <c r="F119" s="84">
        <v>10771.038</v>
      </c>
      <c r="G119" s="84">
        <v>129.096</v>
      </c>
      <c r="H119" s="84">
        <v>0</v>
      </c>
      <c r="I119" s="84">
        <v>363.78500000000003</v>
      </c>
      <c r="J119" s="84">
        <v>3167.2840000000001</v>
      </c>
      <c r="K119" s="84">
        <v>0</v>
      </c>
      <c r="L119" s="84">
        <v>0</v>
      </c>
      <c r="M119" s="84">
        <v>0</v>
      </c>
      <c r="N119" s="84">
        <v>0</v>
      </c>
      <c r="O119" s="84">
        <v>0</v>
      </c>
      <c r="P119" s="84">
        <v>0</v>
      </c>
      <c r="Q119" s="84">
        <v>0</v>
      </c>
      <c r="R119" s="84">
        <v>0</v>
      </c>
      <c r="S119" s="84">
        <v>0</v>
      </c>
    </row>
    <row r="120" spans="1:19">
      <c r="A120" s="84" t="s">
        <v>441</v>
      </c>
      <c r="B120" s="85">
        <v>67271100000</v>
      </c>
      <c r="C120" s="84">
        <v>55228.59</v>
      </c>
      <c r="D120" s="84" t="s">
        <v>579</v>
      </c>
      <c r="E120" s="84">
        <v>34382.154999999999</v>
      </c>
      <c r="F120" s="84">
        <v>10771.038</v>
      </c>
      <c r="G120" s="84">
        <v>7960.0249999999996</v>
      </c>
      <c r="H120" s="84">
        <v>0</v>
      </c>
      <c r="I120" s="84">
        <v>2115.3719999999998</v>
      </c>
      <c r="J120" s="84">
        <v>0</v>
      </c>
      <c r="K120" s="84">
        <v>0</v>
      </c>
      <c r="L120" s="84">
        <v>0</v>
      </c>
      <c r="M120" s="84">
        <v>0</v>
      </c>
      <c r="N120" s="84">
        <v>0</v>
      </c>
      <c r="O120" s="84">
        <v>0</v>
      </c>
      <c r="P120" s="84">
        <v>0</v>
      </c>
      <c r="Q120" s="84">
        <v>0</v>
      </c>
      <c r="R120" s="84">
        <v>0</v>
      </c>
      <c r="S120" s="84">
        <v>0</v>
      </c>
    </row>
    <row r="121" spans="1:19">
      <c r="A121" s="84" t="s">
        <v>442</v>
      </c>
      <c r="B121" s="85">
        <v>62698900000</v>
      </c>
      <c r="C121" s="84">
        <v>55455.874000000003</v>
      </c>
      <c r="D121" s="84" t="s">
        <v>580</v>
      </c>
      <c r="E121" s="84">
        <v>34382.154999999999</v>
      </c>
      <c r="F121" s="84">
        <v>10771.038</v>
      </c>
      <c r="G121" s="84">
        <v>8351.143</v>
      </c>
      <c r="H121" s="84">
        <v>0</v>
      </c>
      <c r="I121" s="84">
        <v>1951.538</v>
      </c>
      <c r="J121" s="84">
        <v>0</v>
      </c>
      <c r="K121" s="84">
        <v>0</v>
      </c>
      <c r="L121" s="84">
        <v>0</v>
      </c>
      <c r="M121" s="84">
        <v>0</v>
      </c>
      <c r="N121" s="84">
        <v>0</v>
      </c>
      <c r="O121" s="84">
        <v>0</v>
      </c>
      <c r="P121" s="84">
        <v>0</v>
      </c>
      <c r="Q121" s="84">
        <v>0</v>
      </c>
      <c r="R121" s="84">
        <v>0</v>
      </c>
      <c r="S121" s="84">
        <v>0</v>
      </c>
    </row>
    <row r="122" spans="1:19">
      <c r="A122" s="84" t="s">
        <v>272</v>
      </c>
      <c r="B122" s="85">
        <v>65742700000</v>
      </c>
      <c r="C122" s="84">
        <v>56317.226000000002</v>
      </c>
      <c r="D122" s="84" t="s">
        <v>581</v>
      </c>
      <c r="E122" s="84">
        <v>34382.154999999999</v>
      </c>
      <c r="F122" s="84">
        <v>10771.038</v>
      </c>
      <c r="G122" s="84">
        <v>3544.8330000000001</v>
      </c>
      <c r="H122" s="84">
        <v>0</v>
      </c>
      <c r="I122" s="84">
        <v>7619.2</v>
      </c>
      <c r="J122" s="84">
        <v>0</v>
      </c>
      <c r="K122" s="84">
        <v>0</v>
      </c>
      <c r="L122" s="84">
        <v>0</v>
      </c>
      <c r="M122" s="84">
        <v>0</v>
      </c>
      <c r="N122" s="84">
        <v>0</v>
      </c>
      <c r="O122" s="84">
        <v>0</v>
      </c>
      <c r="P122" s="84">
        <v>0</v>
      </c>
      <c r="Q122" s="84">
        <v>0</v>
      </c>
      <c r="R122" s="84">
        <v>0</v>
      </c>
      <c r="S122" s="84">
        <v>0</v>
      </c>
    </row>
    <row r="123" spans="1:19">
      <c r="A123" s="84" t="s">
        <v>443</v>
      </c>
      <c r="B123" s="85">
        <v>65724700000</v>
      </c>
      <c r="C123" s="84">
        <v>60829.85</v>
      </c>
      <c r="D123" s="84" t="s">
        <v>582</v>
      </c>
      <c r="E123" s="84">
        <v>34382.154999999999</v>
      </c>
      <c r="F123" s="84">
        <v>10771.038</v>
      </c>
      <c r="G123" s="84">
        <v>4885.96</v>
      </c>
      <c r="H123" s="84">
        <v>0</v>
      </c>
      <c r="I123" s="84">
        <v>10790.697</v>
      </c>
      <c r="J123" s="84">
        <v>0</v>
      </c>
      <c r="K123" s="84">
        <v>0</v>
      </c>
      <c r="L123" s="84">
        <v>0</v>
      </c>
      <c r="M123" s="84">
        <v>0</v>
      </c>
      <c r="N123" s="84">
        <v>0</v>
      </c>
      <c r="O123" s="84">
        <v>0</v>
      </c>
      <c r="P123" s="84">
        <v>0</v>
      </c>
      <c r="Q123" s="84">
        <v>0</v>
      </c>
      <c r="R123" s="84">
        <v>0</v>
      </c>
      <c r="S123" s="84">
        <v>0</v>
      </c>
    </row>
    <row r="124" spans="1:19">
      <c r="A124" s="84" t="s">
        <v>444</v>
      </c>
      <c r="B124" s="85">
        <v>69799200000</v>
      </c>
      <c r="C124" s="84">
        <v>68349.698000000004</v>
      </c>
      <c r="D124" s="84" t="s">
        <v>527</v>
      </c>
      <c r="E124" s="84">
        <v>34382.154999999999</v>
      </c>
      <c r="F124" s="84">
        <v>10771.038</v>
      </c>
      <c r="G124" s="84">
        <v>6998.2359999999999</v>
      </c>
      <c r="H124" s="84">
        <v>0</v>
      </c>
      <c r="I124" s="84">
        <v>16198.27</v>
      </c>
      <c r="J124" s="84">
        <v>0</v>
      </c>
      <c r="K124" s="84">
        <v>0</v>
      </c>
      <c r="L124" s="84">
        <v>0</v>
      </c>
      <c r="M124" s="84">
        <v>0</v>
      </c>
      <c r="N124" s="84">
        <v>0</v>
      </c>
      <c r="O124" s="84">
        <v>0</v>
      </c>
      <c r="P124" s="84">
        <v>0</v>
      </c>
      <c r="Q124" s="84">
        <v>0</v>
      </c>
      <c r="R124" s="84">
        <v>0</v>
      </c>
      <c r="S124" s="84">
        <v>0</v>
      </c>
    </row>
    <row r="125" spans="1:19">
      <c r="A125" s="84" t="s">
        <v>445</v>
      </c>
      <c r="B125" s="85">
        <v>73342300000</v>
      </c>
      <c r="C125" s="84">
        <v>66273.103000000003</v>
      </c>
      <c r="D125" s="84" t="s">
        <v>583</v>
      </c>
      <c r="E125" s="84">
        <v>34382.154999999999</v>
      </c>
      <c r="F125" s="84">
        <v>10771.038</v>
      </c>
      <c r="G125" s="84">
        <v>6483.8289999999997</v>
      </c>
      <c r="H125" s="84">
        <v>0</v>
      </c>
      <c r="I125" s="84">
        <v>14636.081</v>
      </c>
      <c r="J125" s="84">
        <v>0</v>
      </c>
      <c r="K125" s="84">
        <v>0</v>
      </c>
      <c r="L125" s="84">
        <v>0</v>
      </c>
      <c r="M125" s="84">
        <v>0</v>
      </c>
      <c r="N125" s="84">
        <v>0</v>
      </c>
      <c r="O125" s="84">
        <v>0</v>
      </c>
      <c r="P125" s="84">
        <v>0</v>
      </c>
      <c r="Q125" s="84">
        <v>0</v>
      </c>
      <c r="R125" s="84">
        <v>0</v>
      </c>
      <c r="S125" s="84">
        <v>0</v>
      </c>
    </row>
    <row r="126" spans="1:19">
      <c r="A126" s="84" t="s">
        <v>446</v>
      </c>
      <c r="B126" s="85">
        <v>66251300000</v>
      </c>
      <c r="C126" s="84">
        <v>79233.664000000004</v>
      </c>
      <c r="D126" s="84" t="s">
        <v>584</v>
      </c>
      <c r="E126" s="84">
        <v>34382.154999999999</v>
      </c>
      <c r="F126" s="84">
        <v>10771.038</v>
      </c>
      <c r="G126" s="84">
        <v>9903.4650000000001</v>
      </c>
      <c r="H126" s="84">
        <v>0</v>
      </c>
      <c r="I126" s="84">
        <v>24177.006000000001</v>
      </c>
      <c r="J126" s="84">
        <v>0</v>
      </c>
      <c r="K126" s="84">
        <v>0</v>
      </c>
      <c r="L126" s="84">
        <v>0</v>
      </c>
      <c r="M126" s="84">
        <v>0</v>
      </c>
      <c r="N126" s="84">
        <v>0</v>
      </c>
      <c r="O126" s="84">
        <v>0</v>
      </c>
      <c r="P126" s="84">
        <v>0</v>
      </c>
      <c r="Q126" s="84">
        <v>0</v>
      </c>
      <c r="R126" s="84">
        <v>0</v>
      </c>
      <c r="S126" s="84">
        <v>0</v>
      </c>
    </row>
    <row r="127" spans="1:19">
      <c r="A127" s="84" t="s">
        <v>447</v>
      </c>
      <c r="B127" s="85">
        <v>64855800000</v>
      </c>
      <c r="C127" s="84">
        <v>54793.506000000001</v>
      </c>
      <c r="D127" s="84" t="s">
        <v>585</v>
      </c>
      <c r="E127" s="84">
        <v>34382.154999999999</v>
      </c>
      <c r="F127" s="84">
        <v>10771.038</v>
      </c>
      <c r="G127" s="84">
        <v>7537.585</v>
      </c>
      <c r="H127" s="84">
        <v>0</v>
      </c>
      <c r="I127" s="84">
        <v>2102.7280000000001</v>
      </c>
      <c r="J127" s="84">
        <v>0</v>
      </c>
      <c r="K127" s="84">
        <v>0</v>
      </c>
      <c r="L127" s="84">
        <v>0</v>
      </c>
      <c r="M127" s="84">
        <v>0</v>
      </c>
      <c r="N127" s="84">
        <v>0</v>
      </c>
      <c r="O127" s="84">
        <v>0</v>
      </c>
      <c r="P127" s="84">
        <v>0</v>
      </c>
      <c r="Q127" s="84">
        <v>0</v>
      </c>
      <c r="R127" s="84">
        <v>0</v>
      </c>
      <c r="S127" s="84">
        <v>0</v>
      </c>
    </row>
    <row r="128" spans="1:19">
      <c r="A128" s="84" t="s">
        <v>448</v>
      </c>
      <c r="B128" s="85">
        <v>63712500000</v>
      </c>
      <c r="C128" s="84">
        <v>51342.069000000003</v>
      </c>
      <c r="D128" s="84" t="s">
        <v>586</v>
      </c>
      <c r="E128" s="84">
        <v>34382.154999999999</v>
      </c>
      <c r="F128" s="84">
        <v>10771.038</v>
      </c>
      <c r="G128" s="84">
        <v>1700.3720000000001</v>
      </c>
      <c r="H128" s="84">
        <v>0</v>
      </c>
      <c r="I128" s="84">
        <v>1321.22</v>
      </c>
      <c r="J128" s="84">
        <v>3167.2840000000001</v>
      </c>
      <c r="K128" s="84">
        <v>0</v>
      </c>
      <c r="L128" s="84">
        <v>0</v>
      </c>
      <c r="M128" s="84">
        <v>0</v>
      </c>
      <c r="N128" s="84">
        <v>0</v>
      </c>
      <c r="O128" s="84">
        <v>0</v>
      </c>
      <c r="P128" s="84">
        <v>0</v>
      </c>
      <c r="Q128" s="84">
        <v>0</v>
      </c>
      <c r="R128" s="84">
        <v>0</v>
      </c>
      <c r="S128" s="84">
        <v>0</v>
      </c>
    </row>
    <row r="129" spans="1:19">
      <c r="A129" s="84" t="s">
        <v>449</v>
      </c>
      <c r="B129" s="85">
        <v>66681700000</v>
      </c>
      <c r="C129" s="84">
        <v>49050.917999999998</v>
      </c>
      <c r="D129" s="84" t="s">
        <v>587</v>
      </c>
      <c r="E129" s="84">
        <v>34382.154999999999</v>
      </c>
      <c r="F129" s="84">
        <v>10771.038</v>
      </c>
      <c r="G129" s="84">
        <v>404.35199999999998</v>
      </c>
      <c r="H129" s="84">
        <v>326.089</v>
      </c>
      <c r="I129" s="84">
        <v>0</v>
      </c>
      <c r="J129" s="84">
        <v>3167.2840000000001</v>
      </c>
      <c r="K129" s="84">
        <v>0</v>
      </c>
      <c r="L129" s="84">
        <v>0</v>
      </c>
      <c r="M129" s="84">
        <v>0</v>
      </c>
      <c r="N129" s="84">
        <v>0</v>
      </c>
      <c r="O129" s="84">
        <v>0</v>
      </c>
      <c r="P129" s="84">
        <v>0</v>
      </c>
      <c r="Q129" s="84">
        <v>0</v>
      </c>
      <c r="R129" s="84">
        <v>0</v>
      </c>
      <c r="S129" s="84">
        <v>0</v>
      </c>
    </row>
    <row r="130" spans="1:19">
      <c r="A130" s="84"/>
      <c r="B130" s="84"/>
      <c r="C130" s="84"/>
      <c r="D130" s="84"/>
      <c r="E130" s="84"/>
      <c r="F130" s="84"/>
      <c r="G130" s="84"/>
      <c r="H130" s="84"/>
      <c r="I130" s="84"/>
      <c r="J130" s="84"/>
      <c r="K130" s="84"/>
      <c r="L130" s="84"/>
      <c r="M130" s="84"/>
      <c r="N130" s="84"/>
      <c r="O130" s="84"/>
      <c r="P130" s="84"/>
      <c r="Q130" s="84"/>
      <c r="R130" s="84"/>
      <c r="S130" s="84"/>
    </row>
    <row r="131" spans="1:19">
      <c r="A131" s="84" t="s">
        <v>450</v>
      </c>
      <c r="B131" s="85">
        <v>792508000000</v>
      </c>
      <c r="C131" s="84"/>
      <c r="D131" s="84"/>
      <c r="E131" s="84"/>
      <c r="F131" s="84"/>
      <c r="G131" s="84"/>
      <c r="H131" s="84"/>
      <c r="I131" s="84"/>
      <c r="J131" s="84"/>
      <c r="K131" s="84">
        <v>0</v>
      </c>
      <c r="L131" s="84">
        <v>0</v>
      </c>
      <c r="M131" s="84">
        <v>0</v>
      </c>
      <c r="N131" s="84">
        <v>0</v>
      </c>
      <c r="O131" s="84">
        <v>0</v>
      </c>
      <c r="P131" s="84">
        <v>0</v>
      </c>
      <c r="Q131" s="84">
        <v>0</v>
      </c>
      <c r="R131" s="84">
        <v>0</v>
      </c>
      <c r="S131" s="84">
        <v>0</v>
      </c>
    </row>
    <row r="132" spans="1:19">
      <c r="A132" s="84" t="s">
        <v>451</v>
      </c>
      <c r="B132" s="85">
        <v>59623000000</v>
      </c>
      <c r="C132" s="84">
        <v>48813.358999999997</v>
      </c>
      <c r="D132" s="84"/>
      <c r="E132" s="84">
        <v>34382.154999999999</v>
      </c>
      <c r="F132" s="84">
        <v>10771.038</v>
      </c>
      <c r="G132" s="84">
        <v>129.096</v>
      </c>
      <c r="H132" s="84">
        <v>0</v>
      </c>
      <c r="I132" s="84">
        <v>0</v>
      </c>
      <c r="J132" s="84">
        <v>0</v>
      </c>
      <c r="K132" s="84">
        <v>0</v>
      </c>
      <c r="L132" s="84">
        <v>0</v>
      </c>
      <c r="M132" s="84">
        <v>0</v>
      </c>
      <c r="N132" s="84">
        <v>0</v>
      </c>
      <c r="O132" s="84">
        <v>0</v>
      </c>
      <c r="P132" s="84">
        <v>0</v>
      </c>
      <c r="Q132" s="84">
        <v>0</v>
      </c>
      <c r="R132" s="84">
        <v>0</v>
      </c>
      <c r="S132" s="84">
        <v>0</v>
      </c>
    </row>
    <row r="133" spans="1:19">
      <c r="A133" s="84" t="s">
        <v>452</v>
      </c>
      <c r="B133" s="85">
        <v>73342300000</v>
      </c>
      <c r="C133" s="84">
        <v>79233.664000000004</v>
      </c>
      <c r="D133" s="84"/>
      <c r="E133" s="84">
        <v>34382.154999999999</v>
      </c>
      <c r="F133" s="84">
        <v>10771.038</v>
      </c>
      <c r="G133" s="84">
        <v>9903.4650000000001</v>
      </c>
      <c r="H133" s="84">
        <v>326.089</v>
      </c>
      <c r="I133" s="84">
        <v>24177.006000000001</v>
      </c>
      <c r="J133" s="84">
        <v>3167.2840000000001</v>
      </c>
      <c r="K133" s="84">
        <v>0</v>
      </c>
      <c r="L133" s="84">
        <v>0</v>
      </c>
      <c r="M133" s="84">
        <v>0</v>
      </c>
      <c r="N133" s="84">
        <v>0</v>
      </c>
      <c r="O133" s="84">
        <v>0</v>
      </c>
      <c r="P133" s="84">
        <v>0</v>
      </c>
      <c r="Q133" s="84">
        <v>0</v>
      </c>
      <c r="R133" s="84">
        <v>0</v>
      </c>
      <c r="S133" s="84">
        <v>0</v>
      </c>
    </row>
    <row r="135" spans="1:19">
      <c r="A135" s="80"/>
      <c r="B135" s="84" t="s">
        <v>483</v>
      </c>
      <c r="C135" s="84" t="s">
        <v>484</v>
      </c>
      <c r="D135" s="84" t="s">
        <v>485</v>
      </c>
      <c r="E135" s="84" t="s">
        <v>245</v>
      </c>
    </row>
    <row r="136" spans="1:19">
      <c r="A136" s="84" t="s">
        <v>486</v>
      </c>
      <c r="B136" s="84">
        <v>15920.59</v>
      </c>
      <c r="C136" s="84">
        <v>2055.89</v>
      </c>
      <c r="D136" s="84">
        <v>0</v>
      </c>
      <c r="E136" s="84">
        <v>17976.48</v>
      </c>
    </row>
    <row r="137" spans="1:19">
      <c r="A137" s="84" t="s">
        <v>487</v>
      </c>
      <c r="B137" s="84">
        <v>6.94</v>
      </c>
      <c r="C137" s="84">
        <v>0.9</v>
      </c>
      <c r="D137" s="84">
        <v>0</v>
      </c>
      <c r="E137" s="84">
        <v>7.84</v>
      </c>
    </row>
    <row r="138" spans="1:19">
      <c r="A138" s="84" t="s">
        <v>488</v>
      </c>
      <c r="B138" s="84">
        <v>6.94</v>
      </c>
      <c r="C138" s="84">
        <v>0.9</v>
      </c>
      <c r="D138" s="84">
        <v>0</v>
      </c>
      <c r="E138" s="84">
        <v>7.84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12"/>
  <dimension ref="A1:S138"/>
  <sheetViews>
    <sheetView workbookViewId="0"/>
  </sheetViews>
  <sheetFormatPr defaultRowHeight="10.5"/>
  <cols>
    <col min="1" max="1" width="38.83203125" bestFit="1" customWidth="1"/>
    <col min="2" max="2" width="48.5" bestFit="1" customWidth="1"/>
    <col min="3" max="3" width="33.6640625" customWidth="1"/>
    <col min="4" max="4" width="38.6640625" bestFit="1" customWidth="1"/>
    <col min="5" max="5" width="45.6640625" customWidth="1"/>
    <col min="6" max="6" width="50" customWidth="1"/>
    <col min="7" max="7" width="43.6640625" customWidth="1"/>
    <col min="8" max="9" width="38.33203125" customWidth="1"/>
    <col min="10" max="10" width="46.1640625" customWidth="1"/>
    <col min="11" max="11" width="36.1640625" customWidth="1"/>
    <col min="12" max="12" width="45" customWidth="1"/>
    <col min="13" max="13" width="50.1640625" customWidth="1"/>
    <col min="14" max="15" width="44.83203125" customWidth="1"/>
    <col min="16" max="16" width="45.33203125" customWidth="1"/>
    <col min="17" max="17" width="44.83203125" customWidth="1"/>
    <col min="18" max="18" width="42.6640625" customWidth="1"/>
    <col min="19" max="19" width="48.1640625" customWidth="1"/>
    <col min="20" max="20" width="45" bestFit="1" customWidth="1"/>
    <col min="21" max="21" width="50.1640625" bestFit="1" customWidth="1"/>
    <col min="22" max="23" width="44.83203125" bestFit="1" customWidth="1"/>
    <col min="24" max="24" width="45.33203125" bestFit="1" customWidth="1"/>
    <col min="25" max="25" width="44.83203125" bestFit="1" customWidth="1"/>
    <col min="26" max="26" width="42.6640625" bestFit="1" customWidth="1"/>
    <col min="27" max="27" width="48.1640625" bestFit="1" customWidth="1"/>
  </cols>
  <sheetData>
    <row r="1" spans="1:7">
      <c r="A1" s="80"/>
      <c r="B1" s="84" t="s">
        <v>344</v>
      </c>
      <c r="C1" s="84" t="s">
        <v>345</v>
      </c>
      <c r="D1" s="84" t="s">
        <v>346</v>
      </c>
    </row>
    <row r="2" spans="1:7">
      <c r="A2" s="84" t="s">
        <v>297</v>
      </c>
      <c r="B2" s="84">
        <v>1241.4100000000001</v>
      </c>
      <c r="C2" s="84">
        <v>541.16</v>
      </c>
      <c r="D2" s="84">
        <v>541.16</v>
      </c>
    </row>
    <row r="3" spans="1:7">
      <c r="A3" s="84" t="s">
        <v>298</v>
      </c>
      <c r="B3" s="84">
        <v>1241.4100000000001</v>
      </c>
      <c r="C3" s="84">
        <v>541.16</v>
      </c>
      <c r="D3" s="84">
        <v>541.16</v>
      </c>
    </row>
    <row r="4" spans="1:7">
      <c r="A4" s="84" t="s">
        <v>299</v>
      </c>
      <c r="B4" s="84">
        <v>3481.16</v>
      </c>
      <c r="C4" s="84">
        <v>1517.51</v>
      </c>
      <c r="D4" s="84">
        <v>1517.51</v>
      </c>
    </row>
    <row r="5" spans="1:7">
      <c r="A5" s="84" t="s">
        <v>300</v>
      </c>
      <c r="B5" s="84">
        <v>3481.16</v>
      </c>
      <c r="C5" s="84">
        <v>1517.51</v>
      </c>
      <c r="D5" s="84">
        <v>1517.51</v>
      </c>
    </row>
    <row r="7" spans="1:7">
      <c r="A7" s="80"/>
      <c r="B7" s="84" t="s">
        <v>347</v>
      </c>
    </row>
    <row r="8" spans="1:7">
      <c r="A8" s="84" t="s">
        <v>301</v>
      </c>
      <c r="B8" s="84">
        <v>2293.9899999999998</v>
      </c>
    </row>
    <row r="9" spans="1:7">
      <c r="A9" s="84" t="s">
        <v>302</v>
      </c>
      <c r="B9" s="84">
        <v>2293.9899999999998</v>
      </c>
    </row>
    <row r="10" spans="1:7">
      <c r="A10" s="84" t="s">
        <v>348</v>
      </c>
      <c r="B10" s="84">
        <v>0</v>
      </c>
    </row>
    <row r="12" spans="1:7">
      <c r="A12" s="80"/>
      <c r="B12" s="84" t="s">
        <v>361</v>
      </c>
      <c r="C12" s="84" t="s">
        <v>362</v>
      </c>
      <c r="D12" s="84" t="s">
        <v>363</v>
      </c>
      <c r="E12" s="84" t="s">
        <v>364</v>
      </c>
      <c r="F12" s="84" t="s">
        <v>365</v>
      </c>
      <c r="G12" s="84" t="s">
        <v>366</v>
      </c>
    </row>
    <row r="13" spans="1:7">
      <c r="A13" s="84" t="s">
        <v>73</v>
      </c>
      <c r="B13" s="84">
        <v>4.25</v>
      </c>
      <c r="C13" s="84">
        <v>375.26</v>
      </c>
      <c r="D13" s="84">
        <v>0</v>
      </c>
      <c r="E13" s="84">
        <v>0</v>
      </c>
      <c r="F13" s="84">
        <v>0</v>
      </c>
      <c r="G13" s="84">
        <v>0</v>
      </c>
    </row>
    <row r="14" spans="1:7">
      <c r="A14" s="84" t="s">
        <v>74</v>
      </c>
      <c r="B14" s="84">
        <v>73.150000000000006</v>
      </c>
      <c r="C14" s="84">
        <v>0</v>
      </c>
      <c r="D14" s="84">
        <v>0</v>
      </c>
      <c r="E14" s="84">
        <v>0</v>
      </c>
      <c r="F14" s="84">
        <v>0</v>
      </c>
      <c r="G14" s="84">
        <v>0</v>
      </c>
    </row>
    <row r="15" spans="1:7">
      <c r="A15" s="84" t="s">
        <v>81</v>
      </c>
      <c r="B15" s="84">
        <v>500.28</v>
      </c>
      <c r="C15" s="84">
        <v>0</v>
      </c>
      <c r="D15" s="84">
        <v>0</v>
      </c>
      <c r="E15" s="84">
        <v>0</v>
      </c>
      <c r="F15" s="84">
        <v>0</v>
      </c>
      <c r="G15" s="84">
        <v>0</v>
      </c>
    </row>
    <row r="16" spans="1:7">
      <c r="A16" s="84" t="s">
        <v>82</v>
      </c>
      <c r="B16" s="84">
        <v>49.76</v>
      </c>
      <c r="C16" s="84">
        <v>0</v>
      </c>
      <c r="D16" s="84">
        <v>0</v>
      </c>
      <c r="E16" s="84">
        <v>0</v>
      </c>
      <c r="F16" s="84">
        <v>0</v>
      </c>
      <c r="G16" s="84">
        <v>0</v>
      </c>
    </row>
    <row r="17" spans="1:10">
      <c r="A17" s="84" t="s">
        <v>83</v>
      </c>
      <c r="B17" s="84">
        <v>198.81</v>
      </c>
      <c r="C17" s="84">
        <v>0</v>
      </c>
      <c r="D17" s="84">
        <v>0</v>
      </c>
      <c r="E17" s="84">
        <v>0</v>
      </c>
      <c r="F17" s="84">
        <v>0</v>
      </c>
      <c r="G17" s="84">
        <v>0</v>
      </c>
    </row>
    <row r="18" spans="1:10">
      <c r="A18" s="84" t="s">
        <v>84</v>
      </c>
      <c r="B18" s="84">
        <v>0</v>
      </c>
      <c r="C18" s="84">
        <v>0</v>
      </c>
      <c r="D18" s="84">
        <v>0</v>
      </c>
      <c r="E18" s="84">
        <v>0</v>
      </c>
      <c r="F18" s="84">
        <v>0</v>
      </c>
      <c r="G18" s="84">
        <v>0</v>
      </c>
    </row>
    <row r="19" spans="1:10">
      <c r="A19" s="84" t="s">
        <v>85</v>
      </c>
      <c r="B19" s="84">
        <v>39.89</v>
      </c>
      <c r="C19" s="84">
        <v>0</v>
      </c>
      <c r="D19" s="84">
        <v>0</v>
      </c>
      <c r="E19" s="84">
        <v>0</v>
      </c>
      <c r="F19" s="84">
        <v>0</v>
      </c>
      <c r="G19" s="84">
        <v>0</v>
      </c>
    </row>
    <row r="20" spans="1:10">
      <c r="A20" s="84" t="s">
        <v>86</v>
      </c>
      <c r="B20" s="84">
        <v>0</v>
      </c>
      <c r="C20" s="84">
        <v>0</v>
      </c>
      <c r="D20" s="84">
        <v>0</v>
      </c>
      <c r="E20" s="84">
        <v>0</v>
      </c>
      <c r="F20" s="84">
        <v>0</v>
      </c>
      <c r="G20" s="84">
        <v>0</v>
      </c>
    </row>
    <row r="21" spans="1:10">
      <c r="A21" s="84" t="s">
        <v>87</v>
      </c>
      <c r="B21" s="84">
        <v>0</v>
      </c>
      <c r="C21" s="84">
        <v>0</v>
      </c>
      <c r="D21" s="84">
        <v>0</v>
      </c>
      <c r="E21" s="84">
        <v>0</v>
      </c>
      <c r="F21" s="84">
        <v>0</v>
      </c>
      <c r="G21" s="84">
        <v>0</v>
      </c>
    </row>
    <row r="22" spans="1:10">
      <c r="A22" s="84" t="s">
        <v>88</v>
      </c>
      <c r="B22" s="84">
        <v>0</v>
      </c>
      <c r="C22" s="84">
        <v>0</v>
      </c>
      <c r="D22" s="84">
        <v>0</v>
      </c>
      <c r="E22" s="84">
        <v>0</v>
      </c>
      <c r="F22" s="84">
        <v>0</v>
      </c>
      <c r="G22" s="84">
        <v>0</v>
      </c>
    </row>
    <row r="23" spans="1:10">
      <c r="A23" s="84" t="s">
        <v>68</v>
      </c>
      <c r="B23" s="84">
        <v>0</v>
      </c>
      <c r="C23" s="84">
        <v>0</v>
      </c>
      <c r="D23" s="84">
        <v>0</v>
      </c>
      <c r="E23" s="84">
        <v>0</v>
      </c>
      <c r="F23" s="84">
        <v>0</v>
      </c>
      <c r="G23" s="84">
        <v>0</v>
      </c>
    </row>
    <row r="24" spans="1:10">
      <c r="A24" s="84" t="s">
        <v>89</v>
      </c>
      <c r="B24" s="84">
        <v>0</v>
      </c>
      <c r="C24" s="84">
        <v>0</v>
      </c>
      <c r="D24" s="84">
        <v>0</v>
      </c>
      <c r="E24" s="84">
        <v>0</v>
      </c>
      <c r="F24" s="84">
        <v>0</v>
      </c>
      <c r="G24" s="84">
        <v>0</v>
      </c>
    </row>
    <row r="25" spans="1:10">
      <c r="A25" s="84" t="s">
        <v>90</v>
      </c>
      <c r="B25" s="84">
        <v>0</v>
      </c>
      <c r="C25" s="84">
        <v>0</v>
      </c>
      <c r="D25" s="84">
        <v>0</v>
      </c>
      <c r="E25" s="84">
        <v>0</v>
      </c>
      <c r="F25" s="84">
        <v>0</v>
      </c>
      <c r="G25" s="84">
        <v>0</v>
      </c>
    </row>
    <row r="26" spans="1:10">
      <c r="A26" s="84" t="s">
        <v>91</v>
      </c>
      <c r="B26" s="84">
        <v>0</v>
      </c>
      <c r="C26" s="84">
        <v>0</v>
      </c>
      <c r="D26" s="84">
        <v>0</v>
      </c>
      <c r="E26" s="84">
        <v>0</v>
      </c>
      <c r="F26" s="84">
        <v>0</v>
      </c>
      <c r="G26" s="84">
        <v>0</v>
      </c>
    </row>
    <row r="27" spans="1:10">
      <c r="A27" s="84"/>
      <c r="B27" s="84"/>
      <c r="C27" s="84"/>
      <c r="D27" s="84"/>
      <c r="E27" s="84"/>
      <c r="F27" s="84"/>
      <c r="G27" s="84"/>
    </row>
    <row r="28" spans="1:10">
      <c r="A28" s="84" t="s">
        <v>92</v>
      </c>
      <c r="B28" s="84">
        <v>866.15</v>
      </c>
      <c r="C28" s="84">
        <v>375.26</v>
      </c>
      <c r="D28" s="84">
        <v>0</v>
      </c>
      <c r="E28" s="84">
        <v>0</v>
      </c>
      <c r="F28" s="84">
        <v>0</v>
      </c>
      <c r="G28" s="84">
        <v>0</v>
      </c>
    </row>
    <row r="30" spans="1:10">
      <c r="A30" s="80"/>
      <c r="B30" s="84" t="s">
        <v>347</v>
      </c>
      <c r="C30" s="84" t="s">
        <v>2</v>
      </c>
      <c r="D30" s="84" t="s">
        <v>367</v>
      </c>
      <c r="E30" s="84" t="s">
        <v>368</v>
      </c>
      <c r="F30" s="84" t="s">
        <v>369</v>
      </c>
      <c r="G30" s="84" t="s">
        <v>370</v>
      </c>
      <c r="H30" s="84" t="s">
        <v>371</v>
      </c>
      <c r="I30" s="84" t="s">
        <v>372</v>
      </c>
      <c r="J30" s="84" t="s">
        <v>373</v>
      </c>
    </row>
    <row r="31" spans="1:10">
      <c r="A31" s="84" t="s">
        <v>374</v>
      </c>
      <c r="B31" s="84">
        <v>379.89</v>
      </c>
      <c r="C31" s="84" t="s">
        <v>3</v>
      </c>
      <c r="D31" s="84">
        <v>2317.33</v>
      </c>
      <c r="E31" s="84">
        <v>1</v>
      </c>
      <c r="F31" s="84">
        <v>416.17</v>
      </c>
      <c r="G31" s="84">
        <v>0</v>
      </c>
      <c r="H31" s="84">
        <v>8.61</v>
      </c>
      <c r="I31" s="84">
        <v>27.86</v>
      </c>
      <c r="J31" s="84">
        <v>8.07</v>
      </c>
    </row>
    <row r="32" spans="1:10">
      <c r="A32" s="84" t="s">
        <v>375</v>
      </c>
      <c r="B32" s="84">
        <v>1600.48</v>
      </c>
      <c r="C32" s="84" t="s">
        <v>3</v>
      </c>
      <c r="D32" s="84">
        <v>9762.9500000000007</v>
      </c>
      <c r="E32" s="84">
        <v>1</v>
      </c>
      <c r="F32" s="84">
        <v>356.86</v>
      </c>
      <c r="G32" s="84">
        <v>0</v>
      </c>
      <c r="H32" s="84">
        <v>18.29</v>
      </c>
      <c r="I32" s="84">
        <v>6.19</v>
      </c>
      <c r="J32" s="84">
        <v>3.23</v>
      </c>
    </row>
    <row r="33" spans="1:10">
      <c r="A33" s="84" t="s">
        <v>376</v>
      </c>
      <c r="B33" s="84">
        <v>150.81</v>
      </c>
      <c r="C33" s="84" t="s">
        <v>3</v>
      </c>
      <c r="D33" s="84">
        <v>919.94</v>
      </c>
      <c r="E33" s="84">
        <v>1</v>
      </c>
      <c r="F33" s="84">
        <v>189.8</v>
      </c>
      <c r="G33" s="84">
        <v>38.049999999999997</v>
      </c>
      <c r="H33" s="84">
        <v>18.29</v>
      </c>
      <c r="I33" s="84">
        <v>6.19</v>
      </c>
      <c r="J33" s="84">
        <v>21.52</v>
      </c>
    </row>
    <row r="34" spans="1:10">
      <c r="A34" s="84" t="s">
        <v>377</v>
      </c>
      <c r="B34" s="84">
        <v>150.81</v>
      </c>
      <c r="C34" s="84" t="s">
        <v>3</v>
      </c>
      <c r="D34" s="84">
        <v>919.94</v>
      </c>
      <c r="E34" s="84">
        <v>1</v>
      </c>
      <c r="F34" s="84">
        <v>189.8</v>
      </c>
      <c r="G34" s="84">
        <v>38.049999999999997</v>
      </c>
      <c r="H34" s="84">
        <v>18.29</v>
      </c>
      <c r="I34" s="84">
        <v>6.19</v>
      </c>
      <c r="J34" s="84">
        <v>3.23</v>
      </c>
    </row>
    <row r="35" spans="1:10">
      <c r="A35" s="84" t="s">
        <v>378</v>
      </c>
      <c r="B35" s="84">
        <v>12</v>
      </c>
      <c r="C35" s="84" t="s">
        <v>3</v>
      </c>
      <c r="D35" s="84">
        <v>73.2</v>
      </c>
      <c r="E35" s="84">
        <v>1</v>
      </c>
      <c r="F35" s="84">
        <v>24.38</v>
      </c>
      <c r="G35" s="84">
        <v>7.83</v>
      </c>
      <c r="H35" s="84">
        <v>11.84</v>
      </c>
      <c r="I35" s="84">
        <v>6.19</v>
      </c>
      <c r="J35" s="84">
        <v>0</v>
      </c>
    </row>
    <row r="36" spans="1:10">
      <c r="A36" s="84" t="s">
        <v>245</v>
      </c>
      <c r="B36" s="84">
        <v>2293.9899999999998</v>
      </c>
      <c r="C36" s="84"/>
      <c r="D36" s="84">
        <v>13993.36</v>
      </c>
      <c r="E36" s="84"/>
      <c r="F36" s="84">
        <v>1177.02</v>
      </c>
      <c r="G36" s="84">
        <v>83.94</v>
      </c>
      <c r="H36" s="84">
        <v>16.653199999999998</v>
      </c>
      <c r="I36" s="84">
        <v>7.11</v>
      </c>
      <c r="J36" s="84">
        <v>5.2169999999999996</v>
      </c>
    </row>
    <row r="37" spans="1:10">
      <c r="A37" s="84" t="s">
        <v>379</v>
      </c>
      <c r="B37" s="84">
        <v>2293.9899999999998</v>
      </c>
      <c r="C37" s="84"/>
      <c r="D37" s="84">
        <v>13993.36</v>
      </c>
      <c r="E37" s="84"/>
      <c r="F37" s="84">
        <v>1177.02</v>
      </c>
      <c r="G37" s="84">
        <v>83.94</v>
      </c>
      <c r="H37" s="84">
        <v>16.653199999999998</v>
      </c>
      <c r="I37" s="84">
        <v>7.11</v>
      </c>
      <c r="J37" s="84">
        <v>5.2169999999999996</v>
      </c>
    </row>
    <row r="38" spans="1:10">
      <c r="A38" s="84" t="s">
        <v>380</v>
      </c>
      <c r="B38" s="84">
        <v>0</v>
      </c>
      <c r="C38" s="84"/>
      <c r="D38" s="84">
        <v>0</v>
      </c>
      <c r="E38" s="84"/>
      <c r="F38" s="84">
        <v>0</v>
      </c>
      <c r="G38" s="84">
        <v>0</v>
      </c>
      <c r="H38" s="84"/>
      <c r="I38" s="84"/>
      <c r="J38" s="84"/>
    </row>
    <row r="40" spans="1:10">
      <c r="A40" s="80"/>
      <c r="B40" s="84" t="s">
        <v>52</v>
      </c>
      <c r="C40" s="84" t="s">
        <v>303</v>
      </c>
      <c r="D40" s="84" t="s">
        <v>349</v>
      </c>
      <c r="E40" s="84" t="s">
        <v>350</v>
      </c>
      <c r="F40" s="84" t="s">
        <v>351</v>
      </c>
      <c r="G40" s="84" t="s">
        <v>352</v>
      </c>
      <c r="H40" s="84" t="s">
        <v>353</v>
      </c>
      <c r="I40" s="84" t="s">
        <v>304</v>
      </c>
    </row>
    <row r="41" spans="1:10">
      <c r="A41" s="84" t="s">
        <v>305</v>
      </c>
      <c r="B41" s="84" t="s">
        <v>339</v>
      </c>
      <c r="C41" s="84">
        <v>0.08</v>
      </c>
      <c r="D41" s="84">
        <v>0.69799999999999995</v>
      </c>
      <c r="E41" s="84">
        <v>0.78</v>
      </c>
      <c r="F41" s="84">
        <v>42.67</v>
      </c>
      <c r="G41" s="84">
        <v>90</v>
      </c>
      <c r="H41" s="84">
        <v>90</v>
      </c>
      <c r="I41" s="84" t="s">
        <v>307</v>
      </c>
    </row>
    <row r="42" spans="1:10">
      <c r="A42" s="84" t="s">
        <v>308</v>
      </c>
      <c r="B42" s="84" t="s">
        <v>339</v>
      </c>
      <c r="C42" s="84">
        <v>0.08</v>
      </c>
      <c r="D42" s="84">
        <v>0.69799999999999995</v>
      </c>
      <c r="E42" s="84">
        <v>0.78</v>
      </c>
      <c r="F42" s="84">
        <v>330.83</v>
      </c>
      <c r="G42" s="84">
        <v>0</v>
      </c>
      <c r="H42" s="84">
        <v>90</v>
      </c>
      <c r="I42" s="84" t="s">
        <v>309</v>
      </c>
    </row>
    <row r="43" spans="1:10">
      <c r="A43" s="84" t="s">
        <v>310</v>
      </c>
      <c r="B43" s="84" t="s">
        <v>339</v>
      </c>
      <c r="C43" s="84">
        <v>0.08</v>
      </c>
      <c r="D43" s="84">
        <v>0.69799999999999995</v>
      </c>
      <c r="E43" s="84">
        <v>0.78</v>
      </c>
      <c r="F43" s="84">
        <v>42.67</v>
      </c>
      <c r="G43" s="84">
        <v>270</v>
      </c>
      <c r="H43" s="84">
        <v>90</v>
      </c>
      <c r="I43" s="84" t="s">
        <v>311</v>
      </c>
    </row>
    <row r="44" spans="1:10">
      <c r="A44" s="84" t="s">
        <v>312</v>
      </c>
      <c r="B44" s="84" t="s">
        <v>313</v>
      </c>
      <c r="C44" s="84">
        <v>0.3</v>
      </c>
      <c r="D44" s="84">
        <v>3.12</v>
      </c>
      <c r="E44" s="84">
        <v>12.9</v>
      </c>
      <c r="F44" s="84">
        <v>379.89</v>
      </c>
      <c r="G44" s="84">
        <v>90</v>
      </c>
      <c r="H44" s="84">
        <v>180</v>
      </c>
      <c r="I44" s="84"/>
    </row>
    <row r="45" spans="1:10">
      <c r="A45" s="84" t="s">
        <v>314</v>
      </c>
      <c r="B45" s="84" t="s">
        <v>315</v>
      </c>
      <c r="C45" s="84">
        <v>0.3</v>
      </c>
      <c r="D45" s="84">
        <v>0.35699999999999998</v>
      </c>
      <c r="E45" s="84">
        <v>0.38</v>
      </c>
      <c r="F45" s="84">
        <v>379.89</v>
      </c>
      <c r="G45" s="84">
        <v>90</v>
      </c>
      <c r="H45" s="84">
        <v>0</v>
      </c>
      <c r="I45" s="84"/>
    </row>
    <row r="46" spans="1:10">
      <c r="A46" s="84" t="s">
        <v>316</v>
      </c>
      <c r="B46" s="84" t="s">
        <v>339</v>
      </c>
      <c r="C46" s="84">
        <v>0.08</v>
      </c>
      <c r="D46" s="84">
        <v>0.69799999999999995</v>
      </c>
      <c r="E46" s="84">
        <v>0.78</v>
      </c>
      <c r="F46" s="84">
        <v>178.43</v>
      </c>
      <c r="G46" s="84">
        <v>270</v>
      </c>
      <c r="H46" s="84">
        <v>90</v>
      </c>
      <c r="I46" s="84" t="s">
        <v>311</v>
      </c>
    </row>
    <row r="47" spans="1:10">
      <c r="A47" s="84" t="s">
        <v>317</v>
      </c>
      <c r="B47" s="84" t="s">
        <v>339</v>
      </c>
      <c r="C47" s="84">
        <v>0.08</v>
      </c>
      <c r="D47" s="84">
        <v>0.69799999999999995</v>
      </c>
      <c r="E47" s="84">
        <v>0.78</v>
      </c>
      <c r="F47" s="84">
        <v>178.43</v>
      </c>
      <c r="G47" s="84">
        <v>90</v>
      </c>
      <c r="H47" s="84">
        <v>90</v>
      </c>
      <c r="I47" s="84" t="s">
        <v>307</v>
      </c>
    </row>
    <row r="48" spans="1:10">
      <c r="A48" s="84" t="s">
        <v>318</v>
      </c>
      <c r="B48" s="84" t="s">
        <v>313</v>
      </c>
      <c r="C48" s="84">
        <v>0.3</v>
      </c>
      <c r="D48" s="84">
        <v>3.12</v>
      </c>
      <c r="E48" s="84">
        <v>12.9</v>
      </c>
      <c r="F48" s="84">
        <v>1600.48</v>
      </c>
      <c r="G48" s="84">
        <v>0</v>
      </c>
      <c r="H48" s="84">
        <v>180</v>
      </c>
      <c r="I48" s="84"/>
    </row>
    <row r="49" spans="1:11">
      <c r="A49" s="84" t="s">
        <v>319</v>
      </c>
      <c r="B49" s="84" t="s">
        <v>315</v>
      </c>
      <c r="C49" s="84">
        <v>0.3</v>
      </c>
      <c r="D49" s="84">
        <v>0.35699999999999998</v>
      </c>
      <c r="E49" s="84">
        <v>0.38</v>
      </c>
      <c r="F49" s="84">
        <v>1600.48</v>
      </c>
      <c r="G49" s="84">
        <v>180</v>
      </c>
      <c r="H49" s="84">
        <v>0</v>
      </c>
      <c r="I49" s="84"/>
    </row>
    <row r="50" spans="1:11">
      <c r="A50" s="84" t="s">
        <v>320</v>
      </c>
      <c r="B50" s="84" t="s">
        <v>339</v>
      </c>
      <c r="C50" s="84">
        <v>0.08</v>
      </c>
      <c r="D50" s="84">
        <v>0.69799999999999995</v>
      </c>
      <c r="E50" s="84">
        <v>0.78</v>
      </c>
      <c r="F50" s="84">
        <v>153.22</v>
      </c>
      <c r="G50" s="84">
        <v>180</v>
      </c>
      <c r="H50" s="84">
        <v>90</v>
      </c>
      <c r="I50" s="84" t="s">
        <v>321</v>
      </c>
    </row>
    <row r="51" spans="1:11">
      <c r="A51" s="84" t="s">
        <v>322</v>
      </c>
      <c r="B51" s="84" t="s">
        <v>339</v>
      </c>
      <c r="C51" s="84">
        <v>0.08</v>
      </c>
      <c r="D51" s="84">
        <v>0.69799999999999995</v>
      </c>
      <c r="E51" s="84">
        <v>0.78</v>
      </c>
      <c r="F51" s="84">
        <v>36.58</v>
      </c>
      <c r="G51" s="84">
        <v>270</v>
      </c>
      <c r="H51" s="84">
        <v>90</v>
      </c>
      <c r="I51" s="84" t="s">
        <v>311</v>
      </c>
    </row>
    <row r="52" spans="1:11">
      <c r="A52" s="84" t="s">
        <v>323</v>
      </c>
      <c r="B52" s="84" t="s">
        <v>313</v>
      </c>
      <c r="C52" s="84">
        <v>0.3</v>
      </c>
      <c r="D52" s="84">
        <v>3.12</v>
      </c>
      <c r="E52" s="84">
        <v>12.9</v>
      </c>
      <c r="F52" s="84">
        <v>150.81</v>
      </c>
      <c r="G52" s="84">
        <v>180</v>
      </c>
      <c r="H52" s="84">
        <v>180</v>
      </c>
      <c r="I52" s="84"/>
    </row>
    <row r="53" spans="1:11">
      <c r="A53" s="84" t="s">
        <v>324</v>
      </c>
      <c r="B53" s="84" t="s">
        <v>315</v>
      </c>
      <c r="C53" s="84">
        <v>0.3</v>
      </c>
      <c r="D53" s="84">
        <v>0.35699999999999998</v>
      </c>
      <c r="E53" s="84">
        <v>0.38</v>
      </c>
      <c r="F53" s="84">
        <v>150.81</v>
      </c>
      <c r="G53" s="84">
        <v>180</v>
      </c>
      <c r="H53" s="84">
        <v>0</v>
      </c>
      <c r="I53" s="84"/>
    </row>
    <row r="54" spans="1:11">
      <c r="A54" s="84" t="s">
        <v>325</v>
      </c>
      <c r="B54" s="84" t="s">
        <v>339</v>
      </c>
      <c r="C54" s="84">
        <v>0.08</v>
      </c>
      <c r="D54" s="84">
        <v>0.69799999999999995</v>
      </c>
      <c r="E54" s="84">
        <v>0.78</v>
      </c>
      <c r="F54" s="84">
        <v>36.58</v>
      </c>
      <c r="G54" s="84">
        <v>90</v>
      </c>
      <c r="H54" s="84">
        <v>90</v>
      </c>
      <c r="I54" s="84" t="s">
        <v>307</v>
      </c>
    </row>
    <row r="55" spans="1:11">
      <c r="A55" s="84" t="s">
        <v>326</v>
      </c>
      <c r="B55" s="84" t="s">
        <v>339</v>
      </c>
      <c r="C55" s="84">
        <v>0.08</v>
      </c>
      <c r="D55" s="84">
        <v>0.69799999999999995</v>
      </c>
      <c r="E55" s="84">
        <v>0.78</v>
      </c>
      <c r="F55" s="84">
        <v>153.22</v>
      </c>
      <c r="G55" s="84">
        <v>180</v>
      </c>
      <c r="H55" s="84">
        <v>90</v>
      </c>
      <c r="I55" s="84" t="s">
        <v>321</v>
      </c>
    </row>
    <row r="56" spans="1:11">
      <c r="A56" s="84" t="s">
        <v>327</v>
      </c>
      <c r="B56" s="84" t="s">
        <v>313</v>
      </c>
      <c r="C56" s="84">
        <v>0.3</v>
      </c>
      <c r="D56" s="84">
        <v>3.12</v>
      </c>
      <c r="E56" s="84">
        <v>12.9</v>
      </c>
      <c r="F56" s="84">
        <v>150.81</v>
      </c>
      <c r="G56" s="84">
        <v>90</v>
      </c>
      <c r="H56" s="84">
        <v>180</v>
      </c>
      <c r="I56" s="84"/>
    </row>
    <row r="57" spans="1:11">
      <c r="A57" s="84" t="s">
        <v>328</v>
      </c>
      <c r="B57" s="84" t="s">
        <v>315</v>
      </c>
      <c r="C57" s="84">
        <v>0.3</v>
      </c>
      <c r="D57" s="84">
        <v>0.35699999999999998</v>
      </c>
      <c r="E57" s="84">
        <v>0.38</v>
      </c>
      <c r="F57" s="84">
        <v>150.81</v>
      </c>
      <c r="G57" s="84">
        <v>90</v>
      </c>
      <c r="H57" s="84">
        <v>0</v>
      </c>
      <c r="I57" s="84"/>
    </row>
    <row r="58" spans="1:11">
      <c r="A58" s="84" t="s">
        <v>329</v>
      </c>
      <c r="B58" s="84" t="s">
        <v>339</v>
      </c>
      <c r="C58" s="84">
        <v>0.08</v>
      </c>
      <c r="D58" s="84">
        <v>0.69799999999999995</v>
      </c>
      <c r="E58" s="84">
        <v>0.78</v>
      </c>
      <c r="F58" s="84">
        <v>24.38</v>
      </c>
      <c r="G58" s="84">
        <v>180</v>
      </c>
      <c r="H58" s="84">
        <v>90</v>
      </c>
      <c r="I58" s="84" t="s">
        <v>321</v>
      </c>
    </row>
    <row r="59" spans="1:11">
      <c r="A59" s="84" t="s">
        <v>330</v>
      </c>
      <c r="B59" s="84" t="s">
        <v>313</v>
      </c>
      <c r="C59" s="84">
        <v>0.3</v>
      </c>
      <c r="D59" s="84">
        <v>3.12</v>
      </c>
      <c r="E59" s="84">
        <v>12.9</v>
      </c>
      <c r="F59" s="84">
        <v>12</v>
      </c>
      <c r="G59" s="84">
        <v>180</v>
      </c>
      <c r="H59" s="84">
        <v>180</v>
      </c>
      <c r="I59" s="84"/>
    </row>
    <row r="60" spans="1:11">
      <c r="A60" s="84" t="s">
        <v>331</v>
      </c>
      <c r="B60" s="84" t="s">
        <v>315</v>
      </c>
      <c r="C60" s="84">
        <v>0.3</v>
      </c>
      <c r="D60" s="84">
        <v>0.35699999999999998</v>
      </c>
      <c r="E60" s="84">
        <v>0.38</v>
      </c>
      <c r="F60" s="84">
        <v>12</v>
      </c>
      <c r="G60" s="84">
        <v>180</v>
      </c>
      <c r="H60" s="84">
        <v>0</v>
      </c>
      <c r="I60" s="84"/>
    </row>
    <row r="62" spans="1:11">
      <c r="A62" s="80"/>
      <c r="B62" s="84" t="s">
        <v>52</v>
      </c>
      <c r="C62" s="84" t="s">
        <v>381</v>
      </c>
      <c r="D62" s="84" t="s">
        <v>382</v>
      </c>
      <c r="E62" s="84" t="s">
        <v>383</v>
      </c>
      <c r="F62" s="84" t="s">
        <v>46</v>
      </c>
      <c r="G62" s="84" t="s">
        <v>384</v>
      </c>
      <c r="H62" s="84" t="s">
        <v>385</v>
      </c>
      <c r="I62" s="84" t="s">
        <v>386</v>
      </c>
      <c r="J62" s="84" t="s">
        <v>352</v>
      </c>
      <c r="K62" s="84" t="s">
        <v>304</v>
      </c>
    </row>
    <row r="63" spans="1:11">
      <c r="A63" s="84" t="s">
        <v>387</v>
      </c>
      <c r="B63" s="84" t="s">
        <v>429</v>
      </c>
      <c r="C63" s="84">
        <v>38.049999999999997</v>
      </c>
      <c r="D63" s="84">
        <v>38.049999999999997</v>
      </c>
      <c r="E63" s="84">
        <v>3.18</v>
      </c>
      <c r="F63" s="84">
        <v>0.40200000000000002</v>
      </c>
      <c r="G63" s="84">
        <v>0.495</v>
      </c>
      <c r="H63" s="84" t="s">
        <v>389</v>
      </c>
      <c r="I63" s="84" t="s">
        <v>320</v>
      </c>
      <c r="J63" s="84">
        <v>180</v>
      </c>
      <c r="K63" s="84" t="s">
        <v>321</v>
      </c>
    </row>
    <row r="64" spans="1:11">
      <c r="A64" s="84" t="s">
        <v>390</v>
      </c>
      <c r="B64" s="84" t="s">
        <v>429</v>
      </c>
      <c r="C64" s="84">
        <v>38.049999999999997</v>
      </c>
      <c r="D64" s="84">
        <v>38.049999999999997</v>
      </c>
      <c r="E64" s="84">
        <v>3.18</v>
      </c>
      <c r="F64" s="84">
        <v>0.40200000000000002</v>
      </c>
      <c r="G64" s="84">
        <v>0.495</v>
      </c>
      <c r="H64" s="84" t="s">
        <v>389</v>
      </c>
      <c r="I64" s="84" t="s">
        <v>326</v>
      </c>
      <c r="J64" s="84">
        <v>180</v>
      </c>
      <c r="K64" s="84" t="s">
        <v>321</v>
      </c>
    </row>
    <row r="65" spans="1:11">
      <c r="A65" s="84" t="s">
        <v>391</v>
      </c>
      <c r="B65" s="84" t="s">
        <v>429</v>
      </c>
      <c r="C65" s="84">
        <v>7.83</v>
      </c>
      <c r="D65" s="84">
        <v>7.83</v>
      </c>
      <c r="E65" s="84">
        <v>3.18</v>
      </c>
      <c r="F65" s="84">
        <v>0.40200000000000002</v>
      </c>
      <c r="G65" s="84">
        <v>0.495</v>
      </c>
      <c r="H65" s="84" t="s">
        <v>389</v>
      </c>
      <c r="I65" s="84" t="s">
        <v>329</v>
      </c>
      <c r="J65" s="84">
        <v>180</v>
      </c>
      <c r="K65" s="84" t="s">
        <v>321</v>
      </c>
    </row>
    <row r="66" spans="1:11">
      <c r="A66" s="84" t="s">
        <v>392</v>
      </c>
      <c r="B66" s="84"/>
      <c r="C66" s="84"/>
      <c r="D66" s="84">
        <v>83.94</v>
      </c>
      <c r="E66" s="84">
        <v>3.18</v>
      </c>
      <c r="F66" s="84">
        <v>0.40200000000000002</v>
      </c>
      <c r="G66" s="84">
        <v>0.495</v>
      </c>
      <c r="H66" s="84"/>
      <c r="I66" s="84"/>
      <c r="J66" s="84"/>
      <c r="K66" s="84"/>
    </row>
    <row r="67" spans="1:11">
      <c r="A67" s="84" t="s">
        <v>393</v>
      </c>
      <c r="B67" s="84"/>
      <c r="C67" s="84"/>
      <c r="D67" s="84">
        <v>0</v>
      </c>
      <c r="E67" s="84" t="s">
        <v>394</v>
      </c>
      <c r="F67" s="84" t="s">
        <v>394</v>
      </c>
      <c r="G67" s="84" t="s">
        <v>394</v>
      </c>
      <c r="H67" s="84"/>
      <c r="I67" s="84"/>
      <c r="J67" s="84"/>
      <c r="K67" s="84"/>
    </row>
    <row r="68" spans="1:11">
      <c r="A68" s="84" t="s">
        <v>395</v>
      </c>
      <c r="B68" s="84"/>
      <c r="C68" s="84"/>
      <c r="D68" s="84">
        <v>83.94</v>
      </c>
      <c r="E68" s="84">
        <v>3.18</v>
      </c>
      <c r="F68" s="84">
        <v>0.40200000000000002</v>
      </c>
      <c r="G68" s="84">
        <v>0.495</v>
      </c>
      <c r="H68" s="84"/>
      <c r="I68" s="84"/>
      <c r="J68" s="84"/>
      <c r="K68" s="84"/>
    </row>
    <row r="70" spans="1:11">
      <c r="A70" s="80"/>
      <c r="B70" s="84" t="s">
        <v>117</v>
      </c>
      <c r="C70" s="84" t="s">
        <v>337</v>
      </c>
      <c r="D70" s="84" t="s">
        <v>354</v>
      </c>
    </row>
    <row r="71" spans="1:11">
      <c r="A71" s="84" t="s">
        <v>36</v>
      </c>
      <c r="B71" s="84"/>
      <c r="C71" s="84"/>
      <c r="D71" s="84"/>
    </row>
    <row r="73" spans="1:11">
      <c r="A73" s="80"/>
      <c r="B73" s="84" t="s">
        <v>117</v>
      </c>
      <c r="C73" s="84" t="s">
        <v>355</v>
      </c>
      <c r="D73" s="84" t="s">
        <v>356</v>
      </c>
      <c r="E73" s="84" t="s">
        <v>357</v>
      </c>
      <c r="F73" s="84" t="s">
        <v>358</v>
      </c>
      <c r="G73" s="84" t="s">
        <v>354</v>
      </c>
    </row>
    <row r="74" spans="1:11">
      <c r="A74" s="84" t="s">
        <v>332</v>
      </c>
      <c r="B74" s="84" t="s">
        <v>333</v>
      </c>
      <c r="C74" s="84">
        <v>35368.879999999997</v>
      </c>
      <c r="D74" s="84">
        <v>24343.360000000001</v>
      </c>
      <c r="E74" s="84">
        <v>11025.52</v>
      </c>
      <c r="F74" s="84">
        <v>0.69</v>
      </c>
      <c r="G74" s="84">
        <v>3.46</v>
      </c>
    </row>
    <row r="75" spans="1:11">
      <c r="A75" s="84" t="s">
        <v>334</v>
      </c>
      <c r="B75" s="84" t="s">
        <v>333</v>
      </c>
      <c r="C75" s="84">
        <v>144707.49</v>
      </c>
      <c r="D75" s="84">
        <v>97834.3</v>
      </c>
      <c r="E75" s="84">
        <v>46873.18</v>
      </c>
      <c r="F75" s="84">
        <v>0.68</v>
      </c>
      <c r="G75" s="84">
        <v>3.51</v>
      </c>
    </row>
    <row r="76" spans="1:11">
      <c r="A76" s="84" t="s">
        <v>335</v>
      </c>
      <c r="B76" s="84" t="s">
        <v>333</v>
      </c>
      <c r="C76" s="84">
        <v>22645.05</v>
      </c>
      <c r="D76" s="84">
        <v>16188.49</v>
      </c>
      <c r="E76" s="84">
        <v>6456.56</v>
      </c>
      <c r="F76" s="84">
        <v>0.71</v>
      </c>
      <c r="G76" s="84">
        <v>3.55</v>
      </c>
    </row>
    <row r="77" spans="1:11">
      <c r="A77" s="84" t="s">
        <v>336</v>
      </c>
      <c r="B77" s="84" t="s">
        <v>333</v>
      </c>
      <c r="C77" s="84">
        <v>19652.48</v>
      </c>
      <c r="D77" s="84">
        <v>13740.85</v>
      </c>
      <c r="E77" s="84">
        <v>5911.63</v>
      </c>
      <c r="F77" s="84">
        <v>0.7</v>
      </c>
      <c r="G77" s="84">
        <v>3.51</v>
      </c>
    </row>
    <row r="79" spans="1:11">
      <c r="A79" s="80"/>
      <c r="B79" s="84" t="s">
        <v>117</v>
      </c>
      <c r="C79" s="84" t="s">
        <v>355</v>
      </c>
      <c r="D79" s="84" t="s">
        <v>354</v>
      </c>
    </row>
    <row r="80" spans="1:11">
      <c r="A80" s="84" t="s">
        <v>396</v>
      </c>
      <c r="B80" s="84" t="s">
        <v>397</v>
      </c>
      <c r="C80" s="84">
        <v>2783.84</v>
      </c>
      <c r="D80" s="84">
        <v>1</v>
      </c>
    </row>
    <row r="81" spans="1:8">
      <c r="A81" s="84" t="s">
        <v>398</v>
      </c>
      <c r="B81" s="84" t="s">
        <v>399</v>
      </c>
      <c r="C81" s="84">
        <v>47641.31</v>
      </c>
      <c r="D81" s="84">
        <v>0.8</v>
      </c>
    </row>
    <row r="82" spans="1:8">
      <c r="A82" s="84" t="s">
        <v>400</v>
      </c>
      <c r="B82" s="84" t="s">
        <v>399</v>
      </c>
      <c r="C82" s="84">
        <v>198317.65</v>
      </c>
      <c r="D82" s="84">
        <v>0.78</v>
      </c>
    </row>
    <row r="83" spans="1:8">
      <c r="A83" s="84" t="s">
        <v>401</v>
      </c>
      <c r="B83" s="84" t="s">
        <v>399</v>
      </c>
      <c r="C83" s="84">
        <v>28045.27</v>
      </c>
      <c r="D83" s="84">
        <v>0.8</v>
      </c>
    </row>
    <row r="84" spans="1:8">
      <c r="A84" s="84" t="s">
        <v>402</v>
      </c>
      <c r="B84" s="84" t="s">
        <v>399</v>
      </c>
      <c r="C84" s="84">
        <v>28045.98</v>
      </c>
      <c r="D84" s="84">
        <v>0.8</v>
      </c>
    </row>
    <row r="86" spans="1:8">
      <c r="A86" s="80"/>
      <c r="B86" s="84" t="s">
        <v>117</v>
      </c>
      <c r="C86" s="84" t="s">
        <v>403</v>
      </c>
      <c r="D86" s="84" t="s">
        <v>404</v>
      </c>
      <c r="E86" s="84" t="s">
        <v>405</v>
      </c>
      <c r="F86" s="84" t="s">
        <v>406</v>
      </c>
      <c r="G86" s="84" t="s">
        <v>407</v>
      </c>
      <c r="H86" s="84" t="s">
        <v>408</v>
      </c>
    </row>
    <row r="87" spans="1:8">
      <c r="A87" s="84" t="s">
        <v>409</v>
      </c>
      <c r="B87" s="84" t="s">
        <v>410</v>
      </c>
      <c r="C87" s="84">
        <v>0.54</v>
      </c>
      <c r="D87" s="84">
        <v>49.8</v>
      </c>
      <c r="E87" s="84">
        <v>0.12</v>
      </c>
      <c r="F87" s="84">
        <v>11.33</v>
      </c>
      <c r="G87" s="84">
        <v>1</v>
      </c>
      <c r="H87" s="84" t="s">
        <v>411</v>
      </c>
    </row>
    <row r="88" spans="1:8">
      <c r="A88" s="84" t="s">
        <v>412</v>
      </c>
      <c r="B88" s="84" t="s">
        <v>413</v>
      </c>
      <c r="C88" s="84">
        <v>0.56999999999999995</v>
      </c>
      <c r="D88" s="84">
        <v>622</v>
      </c>
      <c r="E88" s="84">
        <v>1.5</v>
      </c>
      <c r="F88" s="84">
        <v>1635.12</v>
      </c>
      <c r="G88" s="84">
        <v>1</v>
      </c>
      <c r="H88" s="84" t="s">
        <v>414</v>
      </c>
    </row>
    <row r="89" spans="1:8">
      <c r="A89" s="84" t="s">
        <v>415</v>
      </c>
      <c r="B89" s="84" t="s">
        <v>413</v>
      </c>
      <c r="C89" s="84">
        <v>0.59</v>
      </c>
      <c r="D89" s="84">
        <v>1109.6500000000001</v>
      </c>
      <c r="E89" s="84">
        <v>5.83</v>
      </c>
      <c r="F89" s="84">
        <v>10932.09</v>
      </c>
      <c r="G89" s="84">
        <v>1</v>
      </c>
      <c r="H89" s="84" t="s">
        <v>414</v>
      </c>
    </row>
    <row r="90" spans="1:8">
      <c r="A90" s="84" t="s">
        <v>416</v>
      </c>
      <c r="B90" s="84" t="s">
        <v>413</v>
      </c>
      <c r="C90" s="84">
        <v>0.55000000000000004</v>
      </c>
      <c r="D90" s="84">
        <v>622</v>
      </c>
      <c r="E90" s="84">
        <v>1.06</v>
      </c>
      <c r="F90" s="84">
        <v>1203.3</v>
      </c>
      <c r="G90" s="84">
        <v>1</v>
      </c>
      <c r="H90" s="84" t="s">
        <v>414</v>
      </c>
    </row>
    <row r="91" spans="1:8">
      <c r="A91" s="84" t="s">
        <v>417</v>
      </c>
      <c r="B91" s="84" t="s">
        <v>413</v>
      </c>
      <c r="C91" s="84">
        <v>0.55000000000000004</v>
      </c>
      <c r="D91" s="84">
        <v>622</v>
      </c>
      <c r="E91" s="84">
        <v>0.87</v>
      </c>
      <c r="F91" s="84">
        <v>986.57</v>
      </c>
      <c r="G91" s="84">
        <v>1</v>
      </c>
      <c r="H91" s="84" t="s">
        <v>414</v>
      </c>
    </row>
    <row r="93" spans="1:8">
      <c r="A93" s="80"/>
      <c r="B93" s="84" t="s">
        <v>117</v>
      </c>
      <c r="C93" s="84" t="s">
        <v>418</v>
      </c>
      <c r="D93" s="84" t="s">
        <v>419</v>
      </c>
      <c r="E93" s="84" t="s">
        <v>420</v>
      </c>
      <c r="F93" s="84" t="s">
        <v>421</v>
      </c>
    </row>
    <row r="94" spans="1:8">
      <c r="A94" s="84" t="s">
        <v>36</v>
      </c>
      <c r="B94" s="84"/>
      <c r="C94" s="84"/>
      <c r="D94" s="84"/>
      <c r="E94" s="84"/>
      <c r="F94" s="84"/>
    </row>
    <row r="96" spans="1:8">
      <c r="A96" s="80"/>
      <c r="B96" s="84" t="s">
        <v>117</v>
      </c>
      <c r="C96" s="84" t="s">
        <v>422</v>
      </c>
      <c r="D96" s="84" t="s">
        <v>423</v>
      </c>
      <c r="E96" s="84" t="s">
        <v>424</v>
      </c>
      <c r="F96" s="84" t="s">
        <v>425</v>
      </c>
      <c r="G96" s="84" t="s">
        <v>426</v>
      </c>
    </row>
    <row r="97" spans="1:8">
      <c r="A97" s="84" t="s">
        <v>36</v>
      </c>
      <c r="B97" s="84"/>
      <c r="C97" s="84"/>
      <c r="D97" s="84"/>
      <c r="E97" s="84"/>
      <c r="F97" s="84"/>
      <c r="G97" s="84"/>
    </row>
    <row r="99" spans="1:8">
      <c r="A99" s="80"/>
      <c r="B99" s="84" t="s">
        <v>432</v>
      </c>
      <c r="C99" s="84" t="s">
        <v>433</v>
      </c>
      <c r="D99" s="84" t="s">
        <v>434</v>
      </c>
      <c r="E99" s="84" t="s">
        <v>435</v>
      </c>
      <c r="F99" s="84" t="s">
        <v>436</v>
      </c>
      <c r="G99" s="84" t="s">
        <v>437</v>
      </c>
      <c r="H99" s="84" t="s">
        <v>438</v>
      </c>
    </row>
    <row r="100" spans="1:8">
      <c r="A100" s="84" t="s">
        <v>439</v>
      </c>
      <c r="B100" s="84">
        <v>28921.916099999999</v>
      </c>
      <c r="C100" s="84">
        <v>47.779000000000003</v>
      </c>
      <c r="D100" s="84">
        <v>129.16550000000001</v>
      </c>
      <c r="E100" s="84">
        <v>0</v>
      </c>
      <c r="F100" s="84">
        <v>4.0000000000000002E-4</v>
      </c>
      <c r="G100" s="84">
        <v>29729.0213</v>
      </c>
      <c r="H100" s="84">
        <v>12068.079900000001</v>
      </c>
    </row>
    <row r="101" spans="1:8">
      <c r="A101" s="84" t="s">
        <v>440</v>
      </c>
      <c r="B101" s="84">
        <v>24403.807100000002</v>
      </c>
      <c r="C101" s="84">
        <v>41.227899999999998</v>
      </c>
      <c r="D101" s="84">
        <v>114.45950000000001</v>
      </c>
      <c r="E101" s="84">
        <v>0</v>
      </c>
      <c r="F101" s="84">
        <v>4.0000000000000002E-4</v>
      </c>
      <c r="G101" s="84">
        <v>26345.700799999999</v>
      </c>
      <c r="H101" s="84">
        <v>10270.1065</v>
      </c>
    </row>
    <row r="102" spans="1:8">
      <c r="A102" s="84" t="s">
        <v>441</v>
      </c>
      <c r="B102" s="84">
        <v>25468.9156</v>
      </c>
      <c r="C102" s="84">
        <v>44.202100000000002</v>
      </c>
      <c r="D102" s="84">
        <v>126.4979</v>
      </c>
      <c r="E102" s="84">
        <v>0</v>
      </c>
      <c r="F102" s="84">
        <v>4.0000000000000002E-4</v>
      </c>
      <c r="G102" s="84">
        <v>29118.4362</v>
      </c>
      <c r="H102" s="84">
        <v>10830.6746</v>
      </c>
    </row>
    <row r="103" spans="1:8">
      <c r="A103" s="84" t="s">
        <v>442</v>
      </c>
      <c r="B103" s="84">
        <v>22646.2055</v>
      </c>
      <c r="C103" s="84">
        <v>40.2134</v>
      </c>
      <c r="D103" s="84">
        <v>117.9348</v>
      </c>
      <c r="E103" s="84">
        <v>0</v>
      </c>
      <c r="F103" s="84">
        <v>4.0000000000000002E-4</v>
      </c>
      <c r="G103" s="84">
        <v>27148.599399999999</v>
      </c>
      <c r="H103" s="84">
        <v>9717.3428999999996</v>
      </c>
    </row>
    <row r="104" spans="1:8">
      <c r="A104" s="84" t="s">
        <v>272</v>
      </c>
      <c r="B104" s="84">
        <v>23856.751799999998</v>
      </c>
      <c r="C104" s="84">
        <v>43.140300000000003</v>
      </c>
      <c r="D104" s="84">
        <v>128.89869999999999</v>
      </c>
      <c r="E104" s="84">
        <v>0</v>
      </c>
      <c r="F104" s="84">
        <v>4.0000000000000002E-4</v>
      </c>
      <c r="G104" s="84">
        <v>29673.547200000001</v>
      </c>
      <c r="H104" s="84">
        <v>10311.098900000001</v>
      </c>
    </row>
    <row r="105" spans="1:8">
      <c r="A105" s="84" t="s">
        <v>443</v>
      </c>
      <c r="B105" s="84">
        <v>27974.543699999998</v>
      </c>
      <c r="C105" s="84">
        <v>50.936199999999999</v>
      </c>
      <c r="D105" s="84">
        <v>153.2431</v>
      </c>
      <c r="E105" s="84">
        <v>0</v>
      </c>
      <c r="F105" s="84">
        <v>5.0000000000000001E-4</v>
      </c>
      <c r="G105" s="84">
        <v>35278.305099999998</v>
      </c>
      <c r="H105" s="84">
        <v>12124.272999999999</v>
      </c>
    </row>
    <row r="106" spans="1:8">
      <c r="A106" s="84" t="s">
        <v>444</v>
      </c>
      <c r="B106" s="84">
        <v>31434.348999999998</v>
      </c>
      <c r="C106" s="84">
        <v>57.238700000000001</v>
      </c>
      <c r="D106" s="84">
        <v>172.21279999999999</v>
      </c>
      <c r="E106" s="84">
        <v>0</v>
      </c>
      <c r="F106" s="84">
        <v>5.0000000000000001E-4</v>
      </c>
      <c r="G106" s="84">
        <v>39645.328500000003</v>
      </c>
      <c r="H106" s="84">
        <v>13624.0365</v>
      </c>
    </row>
    <row r="107" spans="1:8">
      <c r="A107" s="84" t="s">
        <v>445</v>
      </c>
      <c r="B107" s="84">
        <v>31191.130399999998</v>
      </c>
      <c r="C107" s="84">
        <v>56.7956</v>
      </c>
      <c r="D107" s="84">
        <v>170.8792</v>
      </c>
      <c r="E107" s="84">
        <v>0</v>
      </c>
      <c r="F107" s="84">
        <v>5.0000000000000001E-4</v>
      </c>
      <c r="G107" s="84">
        <v>39338.320899999999</v>
      </c>
      <c r="H107" s="84">
        <v>13518.6047</v>
      </c>
    </row>
    <row r="108" spans="1:8">
      <c r="A108" s="84" t="s">
        <v>446</v>
      </c>
      <c r="B108" s="84">
        <v>25211.606899999999</v>
      </c>
      <c r="C108" s="84">
        <v>45.871299999999998</v>
      </c>
      <c r="D108" s="84">
        <v>137.9034</v>
      </c>
      <c r="E108" s="84">
        <v>0</v>
      </c>
      <c r="F108" s="84">
        <v>4.0000000000000002E-4</v>
      </c>
      <c r="G108" s="84">
        <v>31746.8763</v>
      </c>
      <c r="H108" s="84">
        <v>10923.543799999999</v>
      </c>
    </row>
    <row r="109" spans="1:8">
      <c r="A109" s="84" t="s">
        <v>447</v>
      </c>
      <c r="B109" s="84">
        <v>23231.522000000001</v>
      </c>
      <c r="C109" s="84">
        <v>41.680700000000002</v>
      </c>
      <c r="D109" s="84">
        <v>123.54819999999999</v>
      </c>
      <c r="E109" s="84">
        <v>0</v>
      </c>
      <c r="F109" s="84">
        <v>4.0000000000000002E-4</v>
      </c>
      <c r="G109" s="84">
        <v>28441.389299999999</v>
      </c>
      <c r="H109" s="84">
        <v>10009.411899999999</v>
      </c>
    </row>
    <row r="110" spans="1:8">
      <c r="A110" s="84" t="s">
        <v>448</v>
      </c>
      <c r="B110" s="84">
        <v>23593.264299999999</v>
      </c>
      <c r="C110" s="84">
        <v>41.313899999999997</v>
      </c>
      <c r="D110" s="84">
        <v>119.38209999999999</v>
      </c>
      <c r="E110" s="84">
        <v>0</v>
      </c>
      <c r="F110" s="84">
        <v>4.0000000000000002E-4</v>
      </c>
      <c r="G110" s="84">
        <v>27480.9643</v>
      </c>
      <c r="H110" s="84">
        <v>10068.141100000001</v>
      </c>
    </row>
    <row r="111" spans="1:8">
      <c r="A111" s="84" t="s">
        <v>449</v>
      </c>
      <c r="B111" s="84">
        <v>27580.842400000001</v>
      </c>
      <c r="C111" s="84">
        <v>46.2697</v>
      </c>
      <c r="D111" s="84">
        <v>127.4096</v>
      </c>
      <c r="E111" s="84">
        <v>0</v>
      </c>
      <c r="F111" s="84">
        <v>4.0000000000000002E-4</v>
      </c>
      <c r="G111" s="84">
        <v>29326.015500000001</v>
      </c>
      <c r="H111" s="84">
        <v>11576.016900000001</v>
      </c>
    </row>
    <row r="112" spans="1:8">
      <c r="A112" s="84"/>
      <c r="B112" s="84"/>
      <c r="C112" s="84"/>
      <c r="D112" s="84"/>
      <c r="E112" s="84"/>
      <c r="F112" s="84"/>
      <c r="G112" s="84"/>
      <c r="H112" s="84"/>
    </row>
    <row r="113" spans="1:19">
      <c r="A113" s="84" t="s">
        <v>450</v>
      </c>
      <c r="B113" s="84">
        <v>315514.85489999998</v>
      </c>
      <c r="C113" s="84">
        <v>556.66890000000001</v>
      </c>
      <c r="D113" s="84">
        <v>1621.5346999999999</v>
      </c>
      <c r="E113" s="84">
        <v>0</v>
      </c>
      <c r="F113" s="84">
        <v>4.8999999999999998E-3</v>
      </c>
      <c r="G113" s="84">
        <v>373272.50469999999</v>
      </c>
      <c r="H113" s="84">
        <v>135041.33069999999</v>
      </c>
    </row>
    <row r="114" spans="1:19">
      <c r="A114" s="84" t="s">
        <v>451</v>
      </c>
      <c r="B114" s="84">
        <v>22646.2055</v>
      </c>
      <c r="C114" s="84">
        <v>40.2134</v>
      </c>
      <c r="D114" s="84">
        <v>114.45950000000001</v>
      </c>
      <c r="E114" s="84">
        <v>0</v>
      </c>
      <c r="F114" s="84">
        <v>4.0000000000000002E-4</v>
      </c>
      <c r="G114" s="84">
        <v>26345.700799999999</v>
      </c>
      <c r="H114" s="84">
        <v>9717.3428999999996</v>
      </c>
    </row>
    <row r="115" spans="1:19">
      <c r="A115" s="84" t="s">
        <v>452</v>
      </c>
      <c r="B115" s="84">
        <v>31434.348999999998</v>
      </c>
      <c r="C115" s="84">
        <v>57.238700000000001</v>
      </c>
      <c r="D115" s="84">
        <v>172.21279999999999</v>
      </c>
      <c r="E115" s="84">
        <v>0</v>
      </c>
      <c r="F115" s="84">
        <v>5.0000000000000001E-4</v>
      </c>
      <c r="G115" s="84">
        <v>39645.328500000003</v>
      </c>
      <c r="H115" s="84">
        <v>13624.0365</v>
      </c>
    </row>
    <row r="117" spans="1:19">
      <c r="A117" s="80"/>
      <c r="B117" s="84" t="s">
        <v>453</v>
      </c>
      <c r="C117" s="84" t="s">
        <v>454</v>
      </c>
      <c r="D117" s="84" t="s">
        <v>455</v>
      </c>
      <c r="E117" s="84" t="s">
        <v>456</v>
      </c>
      <c r="F117" s="84" t="s">
        <v>457</v>
      </c>
      <c r="G117" s="84" t="s">
        <v>458</v>
      </c>
      <c r="H117" s="84" t="s">
        <v>459</v>
      </c>
      <c r="I117" s="84" t="s">
        <v>460</v>
      </c>
      <c r="J117" s="84" t="s">
        <v>461</v>
      </c>
      <c r="K117" s="84" t="s">
        <v>462</v>
      </c>
      <c r="L117" s="84" t="s">
        <v>463</v>
      </c>
      <c r="M117" s="84" t="s">
        <v>464</v>
      </c>
      <c r="N117" s="84" t="s">
        <v>465</v>
      </c>
      <c r="O117" s="84" t="s">
        <v>466</v>
      </c>
      <c r="P117" s="84" t="s">
        <v>467</v>
      </c>
      <c r="Q117" s="84" t="s">
        <v>468</v>
      </c>
      <c r="R117" s="84" t="s">
        <v>469</v>
      </c>
      <c r="S117" s="84" t="s">
        <v>470</v>
      </c>
    </row>
    <row r="118" spans="1:19">
      <c r="A118" s="84" t="s">
        <v>439</v>
      </c>
      <c r="B118" s="85">
        <v>68984000000</v>
      </c>
      <c r="C118" s="84">
        <v>50876.809000000001</v>
      </c>
      <c r="D118" s="84" t="s">
        <v>588</v>
      </c>
      <c r="E118" s="84">
        <v>34382.154999999999</v>
      </c>
      <c r="F118" s="84">
        <v>10771.038</v>
      </c>
      <c r="G118" s="84">
        <v>5392.4269999999997</v>
      </c>
      <c r="H118" s="84">
        <v>331.18900000000002</v>
      </c>
      <c r="I118" s="84">
        <v>0</v>
      </c>
      <c r="J118" s="84">
        <v>0</v>
      </c>
      <c r="K118" s="84">
        <v>0</v>
      </c>
      <c r="L118" s="84">
        <v>0</v>
      </c>
      <c r="M118" s="84">
        <v>0</v>
      </c>
      <c r="N118" s="84">
        <v>0</v>
      </c>
      <c r="O118" s="84">
        <v>0</v>
      </c>
      <c r="P118" s="84">
        <v>0</v>
      </c>
      <c r="Q118" s="84">
        <v>0</v>
      </c>
      <c r="R118" s="84">
        <v>0</v>
      </c>
      <c r="S118" s="84">
        <v>0</v>
      </c>
    </row>
    <row r="119" spans="1:19">
      <c r="A119" s="84" t="s">
        <v>440</v>
      </c>
      <c r="B119" s="85">
        <v>61133200000</v>
      </c>
      <c r="C119" s="84">
        <v>49122.883999999998</v>
      </c>
      <c r="D119" s="84" t="s">
        <v>589</v>
      </c>
      <c r="E119" s="84">
        <v>34382.154999999999</v>
      </c>
      <c r="F119" s="84">
        <v>10771.038</v>
      </c>
      <c r="G119" s="84">
        <v>527.97900000000004</v>
      </c>
      <c r="H119" s="84">
        <v>274.428</v>
      </c>
      <c r="I119" s="84">
        <v>0</v>
      </c>
      <c r="J119" s="84">
        <v>3167.2840000000001</v>
      </c>
      <c r="K119" s="84">
        <v>0</v>
      </c>
      <c r="L119" s="84">
        <v>0</v>
      </c>
      <c r="M119" s="84">
        <v>0</v>
      </c>
      <c r="N119" s="84">
        <v>0</v>
      </c>
      <c r="O119" s="84">
        <v>0</v>
      </c>
      <c r="P119" s="84">
        <v>0</v>
      </c>
      <c r="Q119" s="84">
        <v>0</v>
      </c>
      <c r="R119" s="84">
        <v>0</v>
      </c>
      <c r="S119" s="84">
        <v>0</v>
      </c>
    </row>
    <row r="120" spans="1:19">
      <c r="A120" s="84" t="s">
        <v>441</v>
      </c>
      <c r="B120" s="85">
        <v>67567100000</v>
      </c>
      <c r="C120" s="84">
        <v>48649.542000000001</v>
      </c>
      <c r="D120" s="84" t="s">
        <v>590</v>
      </c>
      <c r="E120" s="84">
        <v>34382.154999999999</v>
      </c>
      <c r="F120" s="84">
        <v>10771.038</v>
      </c>
      <c r="G120" s="84">
        <v>178.54900000000001</v>
      </c>
      <c r="H120" s="84">
        <v>150.51499999999999</v>
      </c>
      <c r="I120" s="84">
        <v>0</v>
      </c>
      <c r="J120" s="84">
        <v>3167.2840000000001</v>
      </c>
      <c r="K120" s="84">
        <v>0</v>
      </c>
      <c r="L120" s="84">
        <v>0</v>
      </c>
      <c r="M120" s="84">
        <v>0</v>
      </c>
      <c r="N120" s="84">
        <v>0</v>
      </c>
      <c r="O120" s="84">
        <v>0</v>
      </c>
      <c r="P120" s="84">
        <v>0</v>
      </c>
      <c r="Q120" s="84">
        <v>0</v>
      </c>
      <c r="R120" s="84">
        <v>0</v>
      </c>
      <c r="S120" s="84">
        <v>0</v>
      </c>
    </row>
    <row r="121" spans="1:19">
      <c r="A121" s="84" t="s">
        <v>442</v>
      </c>
      <c r="B121" s="85">
        <v>62996300000</v>
      </c>
      <c r="C121" s="84">
        <v>58295.887000000002</v>
      </c>
      <c r="D121" s="84" t="s">
        <v>591</v>
      </c>
      <c r="E121" s="84">
        <v>34382.154999999999</v>
      </c>
      <c r="F121" s="84">
        <v>10771.038</v>
      </c>
      <c r="G121" s="84">
        <v>10654.778</v>
      </c>
      <c r="H121" s="84">
        <v>0</v>
      </c>
      <c r="I121" s="84">
        <v>2487.9160000000002</v>
      </c>
      <c r="J121" s="84">
        <v>0</v>
      </c>
      <c r="K121" s="84">
        <v>0</v>
      </c>
      <c r="L121" s="84">
        <v>0</v>
      </c>
      <c r="M121" s="84">
        <v>0</v>
      </c>
      <c r="N121" s="84">
        <v>0</v>
      </c>
      <c r="O121" s="84">
        <v>0</v>
      </c>
      <c r="P121" s="84">
        <v>0</v>
      </c>
      <c r="Q121" s="84">
        <v>0</v>
      </c>
      <c r="R121" s="84">
        <v>0</v>
      </c>
      <c r="S121" s="84">
        <v>0</v>
      </c>
    </row>
    <row r="122" spans="1:19">
      <c r="A122" s="84" t="s">
        <v>272</v>
      </c>
      <c r="B122" s="85">
        <v>68855200000</v>
      </c>
      <c r="C122" s="84">
        <v>63791.654999999999</v>
      </c>
      <c r="D122" s="84" t="s">
        <v>592</v>
      </c>
      <c r="E122" s="84">
        <v>34382.154999999999</v>
      </c>
      <c r="F122" s="84">
        <v>10771.038</v>
      </c>
      <c r="G122" s="84">
        <v>3794.1750000000002</v>
      </c>
      <c r="H122" s="84">
        <v>0</v>
      </c>
      <c r="I122" s="84">
        <v>14844.287</v>
      </c>
      <c r="J122" s="84">
        <v>0</v>
      </c>
      <c r="K122" s="84">
        <v>0</v>
      </c>
      <c r="L122" s="84">
        <v>0</v>
      </c>
      <c r="M122" s="84">
        <v>0</v>
      </c>
      <c r="N122" s="84">
        <v>0</v>
      </c>
      <c r="O122" s="84">
        <v>0</v>
      </c>
      <c r="P122" s="84">
        <v>0</v>
      </c>
      <c r="Q122" s="84">
        <v>0</v>
      </c>
      <c r="R122" s="84">
        <v>0</v>
      </c>
      <c r="S122" s="84">
        <v>0</v>
      </c>
    </row>
    <row r="123" spans="1:19">
      <c r="A123" s="84" t="s">
        <v>443</v>
      </c>
      <c r="B123" s="85">
        <v>81860600000</v>
      </c>
      <c r="C123" s="84">
        <v>88494.846000000005</v>
      </c>
      <c r="D123" s="84" t="s">
        <v>593</v>
      </c>
      <c r="E123" s="84">
        <v>34382.154999999999</v>
      </c>
      <c r="F123" s="84">
        <v>10771.038</v>
      </c>
      <c r="G123" s="84">
        <v>8400.1149999999998</v>
      </c>
      <c r="H123" s="84">
        <v>0</v>
      </c>
      <c r="I123" s="84">
        <v>34941.536999999997</v>
      </c>
      <c r="J123" s="84">
        <v>0</v>
      </c>
      <c r="K123" s="84">
        <v>0</v>
      </c>
      <c r="L123" s="84">
        <v>0</v>
      </c>
      <c r="M123" s="84">
        <v>0</v>
      </c>
      <c r="N123" s="84">
        <v>0</v>
      </c>
      <c r="O123" s="84">
        <v>0</v>
      </c>
      <c r="P123" s="84">
        <v>0</v>
      </c>
      <c r="Q123" s="84">
        <v>0</v>
      </c>
      <c r="R123" s="84">
        <v>0</v>
      </c>
      <c r="S123" s="84">
        <v>0</v>
      </c>
    </row>
    <row r="124" spans="1:19">
      <c r="A124" s="84" t="s">
        <v>444</v>
      </c>
      <c r="B124" s="85">
        <v>91994000000</v>
      </c>
      <c r="C124" s="84">
        <v>96107.654999999999</v>
      </c>
      <c r="D124" s="84" t="s">
        <v>477</v>
      </c>
      <c r="E124" s="84">
        <v>34382.154999999999</v>
      </c>
      <c r="F124" s="84">
        <v>10771.038</v>
      </c>
      <c r="G124" s="84">
        <v>9748.7180000000008</v>
      </c>
      <c r="H124" s="84">
        <v>0</v>
      </c>
      <c r="I124" s="84">
        <v>41205.743999999999</v>
      </c>
      <c r="J124" s="84">
        <v>0</v>
      </c>
      <c r="K124" s="84">
        <v>0</v>
      </c>
      <c r="L124" s="84">
        <v>0</v>
      </c>
      <c r="M124" s="84">
        <v>0</v>
      </c>
      <c r="N124" s="84">
        <v>0</v>
      </c>
      <c r="O124" s="84">
        <v>0</v>
      </c>
      <c r="P124" s="84">
        <v>0</v>
      </c>
      <c r="Q124" s="84">
        <v>0</v>
      </c>
      <c r="R124" s="84">
        <v>0</v>
      </c>
      <c r="S124" s="84">
        <v>0</v>
      </c>
    </row>
    <row r="125" spans="1:19">
      <c r="A125" s="84" t="s">
        <v>445</v>
      </c>
      <c r="B125" s="85">
        <v>91281600000</v>
      </c>
      <c r="C125" s="84">
        <v>95403.953999999998</v>
      </c>
      <c r="D125" s="84" t="s">
        <v>540</v>
      </c>
      <c r="E125" s="84">
        <v>34382.154999999999</v>
      </c>
      <c r="F125" s="84">
        <v>10771.038</v>
      </c>
      <c r="G125" s="84">
        <v>10010.726000000001</v>
      </c>
      <c r="H125" s="84">
        <v>0</v>
      </c>
      <c r="I125" s="84">
        <v>40240.035000000003</v>
      </c>
      <c r="J125" s="84">
        <v>0</v>
      </c>
      <c r="K125" s="84">
        <v>0</v>
      </c>
      <c r="L125" s="84">
        <v>0</v>
      </c>
      <c r="M125" s="84">
        <v>0</v>
      </c>
      <c r="N125" s="84">
        <v>0</v>
      </c>
      <c r="O125" s="84">
        <v>0</v>
      </c>
      <c r="P125" s="84">
        <v>0</v>
      </c>
      <c r="Q125" s="84">
        <v>0</v>
      </c>
      <c r="R125" s="84">
        <v>0</v>
      </c>
      <c r="S125" s="84">
        <v>0</v>
      </c>
    </row>
    <row r="126" spans="1:19">
      <c r="A126" s="84" t="s">
        <v>446</v>
      </c>
      <c r="B126" s="85">
        <v>73666200000</v>
      </c>
      <c r="C126" s="84">
        <v>74699.759999999995</v>
      </c>
      <c r="D126" s="84" t="s">
        <v>594</v>
      </c>
      <c r="E126" s="84">
        <v>34382.154999999999</v>
      </c>
      <c r="F126" s="84">
        <v>10771.038</v>
      </c>
      <c r="G126" s="84">
        <v>5886.8040000000001</v>
      </c>
      <c r="H126" s="84">
        <v>0</v>
      </c>
      <c r="I126" s="84">
        <v>23659.762999999999</v>
      </c>
      <c r="J126" s="84">
        <v>0</v>
      </c>
      <c r="K126" s="84">
        <v>0</v>
      </c>
      <c r="L126" s="84">
        <v>0</v>
      </c>
      <c r="M126" s="84">
        <v>0</v>
      </c>
      <c r="N126" s="84">
        <v>0</v>
      </c>
      <c r="O126" s="84">
        <v>0</v>
      </c>
      <c r="P126" s="84">
        <v>0</v>
      </c>
      <c r="Q126" s="84">
        <v>0</v>
      </c>
      <c r="R126" s="84">
        <v>0</v>
      </c>
      <c r="S126" s="84">
        <v>0</v>
      </c>
    </row>
    <row r="127" spans="1:19">
      <c r="A127" s="84" t="s">
        <v>447</v>
      </c>
      <c r="B127" s="85">
        <v>65996100000</v>
      </c>
      <c r="C127" s="84">
        <v>59091.074000000001</v>
      </c>
      <c r="D127" s="84" t="s">
        <v>595</v>
      </c>
      <c r="E127" s="84">
        <v>34382.154999999999</v>
      </c>
      <c r="F127" s="84">
        <v>10771.038</v>
      </c>
      <c r="G127" s="84">
        <v>11166.448</v>
      </c>
      <c r="H127" s="84">
        <v>0</v>
      </c>
      <c r="I127" s="84">
        <v>2771.433</v>
      </c>
      <c r="J127" s="84">
        <v>0</v>
      </c>
      <c r="K127" s="84">
        <v>0</v>
      </c>
      <c r="L127" s="84">
        <v>0</v>
      </c>
      <c r="M127" s="84">
        <v>0</v>
      </c>
      <c r="N127" s="84">
        <v>0</v>
      </c>
      <c r="O127" s="84">
        <v>0</v>
      </c>
      <c r="P127" s="84">
        <v>0</v>
      </c>
      <c r="Q127" s="84">
        <v>0</v>
      </c>
      <c r="R127" s="84">
        <v>0</v>
      </c>
      <c r="S127" s="84">
        <v>0</v>
      </c>
    </row>
    <row r="128" spans="1:19">
      <c r="A128" s="84" t="s">
        <v>448</v>
      </c>
      <c r="B128" s="85">
        <v>63767500000</v>
      </c>
      <c r="C128" s="84">
        <v>54708.868999999999</v>
      </c>
      <c r="D128" s="84" t="s">
        <v>596</v>
      </c>
      <c r="E128" s="84">
        <v>34382.154999999999</v>
      </c>
      <c r="F128" s="84">
        <v>10771.038</v>
      </c>
      <c r="G128" s="84">
        <v>1372.4459999999999</v>
      </c>
      <c r="H128" s="84">
        <v>0</v>
      </c>
      <c r="I128" s="84">
        <v>5015.9459999999999</v>
      </c>
      <c r="J128" s="84">
        <v>3167.2840000000001</v>
      </c>
      <c r="K128" s="84">
        <v>0</v>
      </c>
      <c r="L128" s="84">
        <v>0</v>
      </c>
      <c r="M128" s="84">
        <v>0</v>
      </c>
      <c r="N128" s="84">
        <v>0</v>
      </c>
      <c r="O128" s="84">
        <v>0</v>
      </c>
      <c r="P128" s="84">
        <v>0</v>
      </c>
      <c r="Q128" s="84">
        <v>0</v>
      </c>
      <c r="R128" s="84">
        <v>0</v>
      </c>
      <c r="S128" s="84">
        <v>0</v>
      </c>
    </row>
    <row r="129" spans="1:19">
      <c r="A129" s="84" t="s">
        <v>449</v>
      </c>
      <c r="B129" s="85">
        <v>68048800000</v>
      </c>
      <c r="C129" s="84">
        <v>49600.131000000001</v>
      </c>
      <c r="D129" s="84" t="s">
        <v>597</v>
      </c>
      <c r="E129" s="84">
        <v>34382.154999999999</v>
      </c>
      <c r="F129" s="84">
        <v>10771.038</v>
      </c>
      <c r="G129" s="84">
        <v>871.31799999999998</v>
      </c>
      <c r="H129" s="84">
        <v>408.33499999999998</v>
      </c>
      <c r="I129" s="84">
        <v>0</v>
      </c>
      <c r="J129" s="84">
        <v>3167.2840000000001</v>
      </c>
      <c r="K129" s="84">
        <v>0</v>
      </c>
      <c r="L129" s="84">
        <v>0</v>
      </c>
      <c r="M129" s="84">
        <v>0</v>
      </c>
      <c r="N129" s="84">
        <v>0</v>
      </c>
      <c r="O129" s="84">
        <v>0</v>
      </c>
      <c r="P129" s="84">
        <v>0</v>
      </c>
      <c r="Q129" s="84">
        <v>0</v>
      </c>
      <c r="R129" s="84">
        <v>0</v>
      </c>
      <c r="S129" s="84">
        <v>0</v>
      </c>
    </row>
    <row r="130" spans="1:19">
      <c r="A130" s="84"/>
      <c r="B130" s="84"/>
      <c r="C130" s="84"/>
      <c r="D130" s="84"/>
      <c r="E130" s="84"/>
      <c r="F130" s="84"/>
      <c r="G130" s="84"/>
      <c r="H130" s="84"/>
      <c r="I130" s="84"/>
      <c r="J130" s="84"/>
      <c r="K130" s="84"/>
      <c r="L130" s="84"/>
      <c r="M130" s="84"/>
      <c r="N130" s="84"/>
      <c r="O130" s="84"/>
      <c r="P130" s="84"/>
      <c r="Q130" s="84"/>
      <c r="R130" s="84"/>
      <c r="S130" s="84"/>
    </row>
    <row r="131" spans="1:19">
      <c r="A131" s="84" t="s">
        <v>450</v>
      </c>
      <c r="B131" s="85">
        <v>866151000000</v>
      </c>
      <c r="C131" s="84"/>
      <c r="D131" s="84"/>
      <c r="E131" s="84"/>
      <c r="F131" s="84"/>
      <c r="G131" s="84"/>
      <c r="H131" s="84"/>
      <c r="I131" s="84"/>
      <c r="J131" s="84"/>
      <c r="K131" s="84">
        <v>0</v>
      </c>
      <c r="L131" s="84">
        <v>0</v>
      </c>
      <c r="M131" s="84">
        <v>0</v>
      </c>
      <c r="N131" s="84">
        <v>0</v>
      </c>
      <c r="O131" s="84">
        <v>0</v>
      </c>
      <c r="P131" s="84">
        <v>0</v>
      </c>
      <c r="Q131" s="84">
        <v>0</v>
      </c>
      <c r="R131" s="84">
        <v>0</v>
      </c>
      <c r="S131" s="84">
        <v>0</v>
      </c>
    </row>
    <row r="132" spans="1:19">
      <c r="A132" s="84" t="s">
        <v>451</v>
      </c>
      <c r="B132" s="85">
        <v>61133200000</v>
      </c>
      <c r="C132" s="84">
        <v>48649.542000000001</v>
      </c>
      <c r="D132" s="84"/>
      <c r="E132" s="84">
        <v>34382.154999999999</v>
      </c>
      <c r="F132" s="84">
        <v>10771.038</v>
      </c>
      <c r="G132" s="84">
        <v>178.54900000000001</v>
      </c>
      <c r="H132" s="84">
        <v>0</v>
      </c>
      <c r="I132" s="84">
        <v>0</v>
      </c>
      <c r="J132" s="84">
        <v>0</v>
      </c>
      <c r="K132" s="84">
        <v>0</v>
      </c>
      <c r="L132" s="84">
        <v>0</v>
      </c>
      <c r="M132" s="84">
        <v>0</v>
      </c>
      <c r="N132" s="84">
        <v>0</v>
      </c>
      <c r="O132" s="84">
        <v>0</v>
      </c>
      <c r="P132" s="84">
        <v>0</v>
      </c>
      <c r="Q132" s="84">
        <v>0</v>
      </c>
      <c r="R132" s="84">
        <v>0</v>
      </c>
      <c r="S132" s="84">
        <v>0</v>
      </c>
    </row>
    <row r="133" spans="1:19">
      <c r="A133" s="84" t="s">
        <v>452</v>
      </c>
      <c r="B133" s="85">
        <v>91994000000</v>
      </c>
      <c r="C133" s="84">
        <v>96107.654999999999</v>
      </c>
      <c r="D133" s="84"/>
      <c r="E133" s="84">
        <v>34382.154999999999</v>
      </c>
      <c r="F133" s="84">
        <v>10771.038</v>
      </c>
      <c r="G133" s="84">
        <v>11166.448</v>
      </c>
      <c r="H133" s="84">
        <v>408.33499999999998</v>
      </c>
      <c r="I133" s="84">
        <v>41205.743999999999</v>
      </c>
      <c r="J133" s="84">
        <v>3167.2840000000001</v>
      </c>
      <c r="K133" s="84">
        <v>0</v>
      </c>
      <c r="L133" s="84">
        <v>0</v>
      </c>
      <c r="M133" s="84">
        <v>0</v>
      </c>
      <c r="N133" s="84">
        <v>0</v>
      </c>
      <c r="O133" s="84">
        <v>0</v>
      </c>
      <c r="P133" s="84">
        <v>0</v>
      </c>
      <c r="Q133" s="84">
        <v>0</v>
      </c>
      <c r="R133" s="84">
        <v>0</v>
      </c>
      <c r="S133" s="84">
        <v>0</v>
      </c>
    </row>
    <row r="135" spans="1:19">
      <c r="A135" s="80"/>
      <c r="B135" s="84" t="s">
        <v>483</v>
      </c>
      <c r="C135" s="84" t="s">
        <v>484</v>
      </c>
      <c r="D135" s="84" t="s">
        <v>485</v>
      </c>
      <c r="E135" s="84" t="s">
        <v>245</v>
      </c>
    </row>
    <row r="136" spans="1:19">
      <c r="A136" s="84" t="s">
        <v>486</v>
      </c>
      <c r="B136" s="84">
        <v>12799.94</v>
      </c>
      <c r="C136" s="84">
        <v>3103.47</v>
      </c>
      <c r="D136" s="84">
        <v>0</v>
      </c>
      <c r="E136" s="84">
        <v>15903.41</v>
      </c>
    </row>
    <row r="137" spans="1:19">
      <c r="A137" s="84" t="s">
        <v>487</v>
      </c>
      <c r="B137" s="84">
        <v>5.58</v>
      </c>
      <c r="C137" s="84">
        <v>1.35</v>
      </c>
      <c r="D137" s="84">
        <v>0</v>
      </c>
      <c r="E137" s="84">
        <v>6.93</v>
      </c>
    </row>
    <row r="138" spans="1:19">
      <c r="A138" s="84" t="s">
        <v>488</v>
      </c>
      <c r="B138" s="84">
        <v>5.58</v>
      </c>
      <c r="C138" s="84">
        <v>1.35</v>
      </c>
      <c r="D138" s="84">
        <v>0</v>
      </c>
      <c r="E138" s="84">
        <v>6.93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11"/>
  <dimension ref="A1:S138"/>
  <sheetViews>
    <sheetView workbookViewId="0"/>
  </sheetViews>
  <sheetFormatPr defaultRowHeight="10.5"/>
  <cols>
    <col min="1" max="1" width="38.83203125" bestFit="1" customWidth="1"/>
    <col min="2" max="2" width="48.5" bestFit="1" customWidth="1"/>
    <col min="3" max="3" width="33.6640625" customWidth="1"/>
    <col min="4" max="4" width="38.6640625" bestFit="1" customWidth="1"/>
    <col min="5" max="5" width="45.6640625" customWidth="1"/>
    <col min="6" max="6" width="50" customWidth="1"/>
    <col min="7" max="7" width="43.6640625" customWidth="1"/>
    <col min="8" max="9" width="38.33203125" customWidth="1"/>
    <col min="10" max="10" width="46.1640625" customWidth="1"/>
    <col min="11" max="11" width="36.1640625" customWidth="1"/>
    <col min="12" max="12" width="45" customWidth="1"/>
    <col min="13" max="13" width="50.1640625" customWidth="1"/>
    <col min="14" max="15" width="44.83203125" customWidth="1"/>
    <col min="16" max="16" width="45.33203125" customWidth="1"/>
    <col min="17" max="17" width="44.83203125" customWidth="1"/>
    <col min="18" max="18" width="42.6640625" customWidth="1"/>
    <col min="19" max="19" width="48.1640625" customWidth="1"/>
    <col min="20" max="20" width="45" bestFit="1" customWidth="1"/>
    <col min="21" max="21" width="50.1640625" bestFit="1" customWidth="1"/>
    <col min="22" max="23" width="44.83203125" bestFit="1" customWidth="1"/>
    <col min="24" max="24" width="45.33203125" bestFit="1" customWidth="1"/>
    <col min="25" max="25" width="44.83203125" bestFit="1" customWidth="1"/>
    <col min="26" max="26" width="42.6640625" bestFit="1" customWidth="1"/>
    <col min="27" max="27" width="48.1640625" bestFit="1" customWidth="1"/>
  </cols>
  <sheetData>
    <row r="1" spans="1:7">
      <c r="A1" s="80"/>
      <c r="B1" s="84" t="s">
        <v>344</v>
      </c>
      <c r="C1" s="84" t="s">
        <v>345</v>
      </c>
      <c r="D1" s="84" t="s">
        <v>346</v>
      </c>
    </row>
    <row r="2" spans="1:7">
      <c r="A2" s="84" t="s">
        <v>297</v>
      </c>
      <c r="B2" s="84">
        <v>1167.8800000000001</v>
      </c>
      <c r="C2" s="84">
        <v>509.1</v>
      </c>
      <c r="D2" s="84">
        <v>509.1</v>
      </c>
    </row>
    <row r="3" spans="1:7">
      <c r="A3" s="84" t="s">
        <v>298</v>
      </c>
      <c r="B3" s="84">
        <v>1167.8800000000001</v>
      </c>
      <c r="C3" s="84">
        <v>509.1</v>
      </c>
      <c r="D3" s="84">
        <v>509.1</v>
      </c>
    </row>
    <row r="4" spans="1:7">
      <c r="A4" s="84" t="s">
        <v>299</v>
      </c>
      <c r="B4" s="84">
        <v>3126.51</v>
      </c>
      <c r="C4" s="84">
        <v>1362.91</v>
      </c>
      <c r="D4" s="84">
        <v>1362.91</v>
      </c>
    </row>
    <row r="5" spans="1:7">
      <c r="A5" s="84" t="s">
        <v>300</v>
      </c>
      <c r="B5" s="84">
        <v>3126.51</v>
      </c>
      <c r="C5" s="84">
        <v>1362.91</v>
      </c>
      <c r="D5" s="84">
        <v>1362.91</v>
      </c>
    </row>
    <row r="7" spans="1:7">
      <c r="A7" s="80"/>
      <c r="B7" s="84" t="s">
        <v>347</v>
      </c>
    </row>
    <row r="8" spans="1:7">
      <c r="A8" s="84" t="s">
        <v>301</v>
      </c>
      <c r="B8" s="84">
        <v>2293.9899999999998</v>
      </c>
    </row>
    <row r="9" spans="1:7">
      <c r="A9" s="84" t="s">
        <v>302</v>
      </c>
      <c r="B9" s="84">
        <v>2293.9899999999998</v>
      </c>
    </row>
    <row r="10" spans="1:7">
      <c r="A10" s="84" t="s">
        <v>348</v>
      </c>
      <c r="B10" s="84">
        <v>0</v>
      </c>
    </row>
    <row r="12" spans="1:7">
      <c r="A12" s="80"/>
      <c r="B12" s="84" t="s">
        <v>361</v>
      </c>
      <c r="C12" s="84" t="s">
        <v>362</v>
      </c>
      <c r="D12" s="84" t="s">
        <v>363</v>
      </c>
      <c r="E12" s="84" t="s">
        <v>364</v>
      </c>
      <c r="F12" s="84" t="s">
        <v>365</v>
      </c>
      <c r="G12" s="84" t="s">
        <v>366</v>
      </c>
    </row>
    <row r="13" spans="1:7">
      <c r="A13" s="84" t="s">
        <v>73</v>
      </c>
      <c r="B13" s="84">
        <v>3.06</v>
      </c>
      <c r="C13" s="84">
        <v>336.26</v>
      </c>
      <c r="D13" s="84">
        <v>0</v>
      </c>
      <c r="E13" s="84">
        <v>0</v>
      </c>
      <c r="F13" s="84">
        <v>0</v>
      </c>
      <c r="G13" s="84">
        <v>0</v>
      </c>
    </row>
    <row r="14" spans="1:7">
      <c r="A14" s="84" t="s">
        <v>74</v>
      </c>
      <c r="B14" s="84">
        <v>41.59</v>
      </c>
      <c r="C14" s="84">
        <v>0</v>
      </c>
      <c r="D14" s="84">
        <v>0</v>
      </c>
      <c r="E14" s="84">
        <v>0</v>
      </c>
      <c r="F14" s="84">
        <v>0</v>
      </c>
      <c r="G14" s="84">
        <v>0</v>
      </c>
    </row>
    <row r="15" spans="1:7">
      <c r="A15" s="84" t="s">
        <v>81</v>
      </c>
      <c r="B15" s="84">
        <v>500.28</v>
      </c>
      <c r="C15" s="84">
        <v>0</v>
      </c>
      <c r="D15" s="84">
        <v>0</v>
      </c>
      <c r="E15" s="84">
        <v>0</v>
      </c>
      <c r="F15" s="84">
        <v>0</v>
      </c>
      <c r="G15" s="84">
        <v>0</v>
      </c>
    </row>
    <row r="16" spans="1:7">
      <c r="A16" s="84" t="s">
        <v>82</v>
      </c>
      <c r="B16" s="84">
        <v>49.73</v>
      </c>
      <c r="C16" s="84">
        <v>0</v>
      </c>
      <c r="D16" s="84">
        <v>0</v>
      </c>
      <c r="E16" s="84">
        <v>0</v>
      </c>
      <c r="F16" s="84">
        <v>0</v>
      </c>
      <c r="G16" s="84">
        <v>0</v>
      </c>
    </row>
    <row r="17" spans="1:10">
      <c r="A17" s="84" t="s">
        <v>83</v>
      </c>
      <c r="B17" s="84">
        <v>198.81</v>
      </c>
      <c r="C17" s="84">
        <v>0</v>
      </c>
      <c r="D17" s="84">
        <v>0</v>
      </c>
      <c r="E17" s="84">
        <v>0</v>
      </c>
      <c r="F17" s="84">
        <v>0</v>
      </c>
      <c r="G17" s="84">
        <v>0</v>
      </c>
    </row>
    <row r="18" spans="1:10">
      <c r="A18" s="84" t="s">
        <v>84</v>
      </c>
      <c r="B18" s="84">
        <v>0</v>
      </c>
      <c r="C18" s="84">
        <v>0</v>
      </c>
      <c r="D18" s="84">
        <v>0</v>
      </c>
      <c r="E18" s="84">
        <v>0</v>
      </c>
      <c r="F18" s="84">
        <v>0</v>
      </c>
      <c r="G18" s="84">
        <v>0</v>
      </c>
    </row>
    <row r="19" spans="1:10">
      <c r="A19" s="84" t="s">
        <v>85</v>
      </c>
      <c r="B19" s="84">
        <v>38.15</v>
      </c>
      <c r="C19" s="84">
        <v>0</v>
      </c>
      <c r="D19" s="84">
        <v>0</v>
      </c>
      <c r="E19" s="84">
        <v>0</v>
      </c>
      <c r="F19" s="84">
        <v>0</v>
      </c>
      <c r="G19" s="84">
        <v>0</v>
      </c>
    </row>
    <row r="20" spans="1:10">
      <c r="A20" s="84" t="s">
        <v>86</v>
      </c>
      <c r="B20" s="84">
        <v>0</v>
      </c>
      <c r="C20" s="84">
        <v>0</v>
      </c>
      <c r="D20" s="84">
        <v>0</v>
      </c>
      <c r="E20" s="84">
        <v>0</v>
      </c>
      <c r="F20" s="84">
        <v>0</v>
      </c>
      <c r="G20" s="84">
        <v>0</v>
      </c>
    </row>
    <row r="21" spans="1:10">
      <c r="A21" s="84" t="s">
        <v>87</v>
      </c>
      <c r="B21" s="84">
        <v>0</v>
      </c>
      <c r="C21" s="84">
        <v>0</v>
      </c>
      <c r="D21" s="84">
        <v>0</v>
      </c>
      <c r="E21" s="84">
        <v>0</v>
      </c>
      <c r="F21" s="84">
        <v>0</v>
      </c>
      <c r="G21" s="84">
        <v>0</v>
      </c>
    </row>
    <row r="22" spans="1:10">
      <c r="A22" s="84" t="s">
        <v>88</v>
      </c>
      <c r="B22" s="84">
        <v>0</v>
      </c>
      <c r="C22" s="84">
        <v>0</v>
      </c>
      <c r="D22" s="84">
        <v>0</v>
      </c>
      <c r="E22" s="84">
        <v>0</v>
      </c>
      <c r="F22" s="84">
        <v>0</v>
      </c>
      <c r="G22" s="84">
        <v>0</v>
      </c>
    </row>
    <row r="23" spans="1:10">
      <c r="A23" s="84" t="s">
        <v>68</v>
      </c>
      <c r="B23" s="84">
        <v>0</v>
      </c>
      <c r="C23" s="84">
        <v>0</v>
      </c>
      <c r="D23" s="84">
        <v>0</v>
      </c>
      <c r="E23" s="84">
        <v>0</v>
      </c>
      <c r="F23" s="84">
        <v>0</v>
      </c>
      <c r="G23" s="84">
        <v>0</v>
      </c>
    </row>
    <row r="24" spans="1:10">
      <c r="A24" s="84" t="s">
        <v>89</v>
      </c>
      <c r="B24" s="84">
        <v>0</v>
      </c>
      <c r="C24" s="84">
        <v>0</v>
      </c>
      <c r="D24" s="84">
        <v>0</v>
      </c>
      <c r="E24" s="84">
        <v>0</v>
      </c>
      <c r="F24" s="84">
        <v>0</v>
      </c>
      <c r="G24" s="84">
        <v>0</v>
      </c>
    </row>
    <row r="25" spans="1:10">
      <c r="A25" s="84" t="s">
        <v>90</v>
      </c>
      <c r="B25" s="84">
        <v>0</v>
      </c>
      <c r="C25" s="84">
        <v>0</v>
      </c>
      <c r="D25" s="84">
        <v>0</v>
      </c>
      <c r="E25" s="84">
        <v>0</v>
      </c>
      <c r="F25" s="84">
        <v>0</v>
      </c>
      <c r="G25" s="84">
        <v>0</v>
      </c>
    </row>
    <row r="26" spans="1:10">
      <c r="A26" s="84" t="s">
        <v>91</v>
      </c>
      <c r="B26" s="84">
        <v>0</v>
      </c>
      <c r="C26" s="84">
        <v>0</v>
      </c>
      <c r="D26" s="84">
        <v>0</v>
      </c>
      <c r="E26" s="84">
        <v>0</v>
      </c>
      <c r="F26" s="84">
        <v>0</v>
      </c>
      <c r="G26" s="84">
        <v>0</v>
      </c>
    </row>
    <row r="27" spans="1:10">
      <c r="A27" s="84"/>
      <c r="B27" s="84"/>
      <c r="C27" s="84"/>
      <c r="D27" s="84"/>
      <c r="E27" s="84"/>
      <c r="F27" s="84"/>
      <c r="G27" s="84"/>
    </row>
    <row r="28" spans="1:10">
      <c r="A28" s="84" t="s">
        <v>92</v>
      </c>
      <c r="B28" s="84">
        <v>831.62</v>
      </c>
      <c r="C28" s="84">
        <v>336.26</v>
      </c>
      <c r="D28" s="84">
        <v>0</v>
      </c>
      <c r="E28" s="84">
        <v>0</v>
      </c>
      <c r="F28" s="84">
        <v>0</v>
      </c>
      <c r="G28" s="84">
        <v>0</v>
      </c>
    </row>
    <row r="30" spans="1:10">
      <c r="A30" s="80"/>
      <c r="B30" s="84" t="s">
        <v>347</v>
      </c>
      <c r="C30" s="84" t="s">
        <v>2</v>
      </c>
      <c r="D30" s="84" t="s">
        <v>367</v>
      </c>
      <c r="E30" s="84" t="s">
        <v>368</v>
      </c>
      <c r="F30" s="84" t="s">
        <v>369</v>
      </c>
      <c r="G30" s="84" t="s">
        <v>370</v>
      </c>
      <c r="H30" s="84" t="s">
        <v>371</v>
      </c>
      <c r="I30" s="84" t="s">
        <v>372</v>
      </c>
      <c r="J30" s="84" t="s">
        <v>373</v>
      </c>
    </row>
    <row r="31" spans="1:10">
      <c r="A31" s="84" t="s">
        <v>374</v>
      </c>
      <c r="B31" s="84">
        <v>379.89</v>
      </c>
      <c r="C31" s="84" t="s">
        <v>3</v>
      </c>
      <c r="D31" s="84">
        <v>2317.33</v>
      </c>
      <c r="E31" s="84">
        <v>1</v>
      </c>
      <c r="F31" s="84">
        <v>416.17</v>
      </c>
      <c r="G31" s="84">
        <v>0</v>
      </c>
      <c r="H31" s="84">
        <v>8.61</v>
      </c>
      <c r="I31" s="84">
        <v>27.86</v>
      </c>
      <c r="J31" s="84">
        <v>8.07</v>
      </c>
    </row>
    <row r="32" spans="1:10">
      <c r="A32" s="84" t="s">
        <v>375</v>
      </c>
      <c r="B32" s="84">
        <v>1600.48</v>
      </c>
      <c r="C32" s="84" t="s">
        <v>3</v>
      </c>
      <c r="D32" s="84">
        <v>9762.9500000000007</v>
      </c>
      <c r="E32" s="84">
        <v>1</v>
      </c>
      <c r="F32" s="84">
        <v>356.86</v>
      </c>
      <c r="G32" s="84">
        <v>0</v>
      </c>
      <c r="H32" s="84">
        <v>18.29</v>
      </c>
      <c r="I32" s="84">
        <v>6.19</v>
      </c>
      <c r="J32" s="84">
        <v>3.23</v>
      </c>
    </row>
    <row r="33" spans="1:10">
      <c r="A33" s="84" t="s">
        <v>376</v>
      </c>
      <c r="B33" s="84">
        <v>150.81</v>
      </c>
      <c r="C33" s="84" t="s">
        <v>3</v>
      </c>
      <c r="D33" s="84">
        <v>919.94</v>
      </c>
      <c r="E33" s="84">
        <v>1</v>
      </c>
      <c r="F33" s="84">
        <v>189.8</v>
      </c>
      <c r="G33" s="84">
        <v>38.049999999999997</v>
      </c>
      <c r="H33" s="84">
        <v>18.29</v>
      </c>
      <c r="I33" s="84">
        <v>6.19</v>
      </c>
      <c r="J33" s="84">
        <v>21.52</v>
      </c>
    </row>
    <row r="34" spans="1:10">
      <c r="A34" s="84" t="s">
        <v>377</v>
      </c>
      <c r="B34" s="84">
        <v>150.81</v>
      </c>
      <c r="C34" s="84" t="s">
        <v>3</v>
      </c>
      <c r="D34" s="84">
        <v>919.94</v>
      </c>
      <c r="E34" s="84">
        <v>1</v>
      </c>
      <c r="F34" s="84">
        <v>189.8</v>
      </c>
      <c r="G34" s="84">
        <v>38.049999999999997</v>
      </c>
      <c r="H34" s="84">
        <v>18.29</v>
      </c>
      <c r="I34" s="84">
        <v>6.19</v>
      </c>
      <c r="J34" s="84">
        <v>3.23</v>
      </c>
    </row>
    <row r="35" spans="1:10">
      <c r="A35" s="84" t="s">
        <v>378</v>
      </c>
      <c r="B35" s="84">
        <v>12</v>
      </c>
      <c r="C35" s="84" t="s">
        <v>3</v>
      </c>
      <c r="D35" s="84">
        <v>73.2</v>
      </c>
      <c r="E35" s="84">
        <v>1</v>
      </c>
      <c r="F35" s="84">
        <v>24.38</v>
      </c>
      <c r="G35" s="84">
        <v>7.83</v>
      </c>
      <c r="H35" s="84">
        <v>11.84</v>
      </c>
      <c r="I35" s="84">
        <v>6.19</v>
      </c>
      <c r="J35" s="84">
        <v>0</v>
      </c>
    </row>
    <row r="36" spans="1:10">
      <c r="A36" s="84" t="s">
        <v>245</v>
      </c>
      <c r="B36" s="84">
        <v>2293.9899999999998</v>
      </c>
      <c r="C36" s="84"/>
      <c r="D36" s="84">
        <v>13993.36</v>
      </c>
      <c r="E36" s="84"/>
      <c r="F36" s="84">
        <v>1177.02</v>
      </c>
      <c r="G36" s="84">
        <v>83.94</v>
      </c>
      <c r="H36" s="84">
        <v>16.653199999999998</v>
      </c>
      <c r="I36" s="84">
        <v>7.11</v>
      </c>
      <c r="J36" s="84">
        <v>5.2169999999999996</v>
      </c>
    </row>
    <row r="37" spans="1:10">
      <c r="A37" s="84" t="s">
        <v>379</v>
      </c>
      <c r="B37" s="84">
        <v>2293.9899999999998</v>
      </c>
      <c r="C37" s="84"/>
      <c r="D37" s="84">
        <v>13993.36</v>
      </c>
      <c r="E37" s="84"/>
      <c r="F37" s="84">
        <v>1177.02</v>
      </c>
      <c r="G37" s="84">
        <v>83.94</v>
      </c>
      <c r="H37" s="84">
        <v>16.653199999999998</v>
      </c>
      <c r="I37" s="84">
        <v>7.11</v>
      </c>
      <c r="J37" s="84">
        <v>5.2169999999999996</v>
      </c>
    </row>
    <row r="38" spans="1:10">
      <c r="A38" s="84" t="s">
        <v>380</v>
      </c>
      <c r="B38" s="84">
        <v>0</v>
      </c>
      <c r="C38" s="84"/>
      <c r="D38" s="84">
        <v>0</v>
      </c>
      <c r="E38" s="84"/>
      <c r="F38" s="84">
        <v>0</v>
      </c>
      <c r="G38" s="84">
        <v>0</v>
      </c>
      <c r="H38" s="84"/>
      <c r="I38" s="84"/>
      <c r="J38" s="84"/>
    </row>
    <row r="40" spans="1:10">
      <c r="A40" s="80"/>
      <c r="B40" s="84" t="s">
        <v>52</v>
      </c>
      <c r="C40" s="84" t="s">
        <v>303</v>
      </c>
      <c r="D40" s="84" t="s">
        <v>349</v>
      </c>
      <c r="E40" s="84" t="s">
        <v>350</v>
      </c>
      <c r="F40" s="84" t="s">
        <v>351</v>
      </c>
      <c r="G40" s="84" t="s">
        <v>352</v>
      </c>
      <c r="H40" s="84" t="s">
        <v>353</v>
      </c>
      <c r="I40" s="84" t="s">
        <v>304</v>
      </c>
    </row>
    <row r="41" spans="1:10">
      <c r="A41" s="84" t="s">
        <v>305</v>
      </c>
      <c r="B41" s="84" t="s">
        <v>339</v>
      </c>
      <c r="C41" s="84">
        <v>0.08</v>
      </c>
      <c r="D41" s="84">
        <v>0.69799999999999995</v>
      </c>
      <c r="E41" s="84">
        <v>0.78</v>
      </c>
      <c r="F41" s="84">
        <v>42.67</v>
      </c>
      <c r="G41" s="84">
        <v>90</v>
      </c>
      <c r="H41" s="84">
        <v>90</v>
      </c>
      <c r="I41" s="84" t="s">
        <v>307</v>
      </c>
    </row>
    <row r="42" spans="1:10">
      <c r="A42" s="84" t="s">
        <v>308</v>
      </c>
      <c r="B42" s="84" t="s">
        <v>339</v>
      </c>
      <c r="C42" s="84">
        <v>0.08</v>
      </c>
      <c r="D42" s="84">
        <v>0.69799999999999995</v>
      </c>
      <c r="E42" s="84">
        <v>0.78</v>
      </c>
      <c r="F42" s="84">
        <v>330.83</v>
      </c>
      <c r="G42" s="84">
        <v>0</v>
      </c>
      <c r="H42" s="84">
        <v>90</v>
      </c>
      <c r="I42" s="84" t="s">
        <v>309</v>
      </c>
    </row>
    <row r="43" spans="1:10">
      <c r="A43" s="84" t="s">
        <v>310</v>
      </c>
      <c r="B43" s="84" t="s">
        <v>339</v>
      </c>
      <c r="C43" s="84">
        <v>0.08</v>
      </c>
      <c r="D43" s="84">
        <v>0.69799999999999995</v>
      </c>
      <c r="E43" s="84">
        <v>0.78</v>
      </c>
      <c r="F43" s="84">
        <v>42.67</v>
      </c>
      <c r="G43" s="84">
        <v>270</v>
      </c>
      <c r="H43" s="84">
        <v>90</v>
      </c>
      <c r="I43" s="84" t="s">
        <v>311</v>
      </c>
    </row>
    <row r="44" spans="1:10">
      <c r="A44" s="84" t="s">
        <v>312</v>
      </c>
      <c r="B44" s="84" t="s">
        <v>313</v>
      </c>
      <c r="C44" s="84">
        <v>0.3</v>
      </c>
      <c r="D44" s="84">
        <v>3.12</v>
      </c>
      <c r="E44" s="84">
        <v>12.9</v>
      </c>
      <c r="F44" s="84">
        <v>379.89</v>
      </c>
      <c r="G44" s="84">
        <v>90</v>
      </c>
      <c r="H44" s="84">
        <v>180</v>
      </c>
      <c r="I44" s="84"/>
    </row>
    <row r="45" spans="1:10">
      <c r="A45" s="84" t="s">
        <v>314</v>
      </c>
      <c r="B45" s="84" t="s">
        <v>315</v>
      </c>
      <c r="C45" s="84">
        <v>0.3</v>
      </c>
      <c r="D45" s="84">
        <v>0.35699999999999998</v>
      </c>
      <c r="E45" s="84">
        <v>0.38</v>
      </c>
      <c r="F45" s="84">
        <v>379.89</v>
      </c>
      <c r="G45" s="84">
        <v>90</v>
      </c>
      <c r="H45" s="84">
        <v>0</v>
      </c>
      <c r="I45" s="84"/>
    </row>
    <row r="46" spans="1:10">
      <c r="A46" s="84" t="s">
        <v>316</v>
      </c>
      <c r="B46" s="84" t="s">
        <v>339</v>
      </c>
      <c r="C46" s="84">
        <v>0.08</v>
      </c>
      <c r="D46" s="84">
        <v>0.69799999999999995</v>
      </c>
      <c r="E46" s="84">
        <v>0.78</v>
      </c>
      <c r="F46" s="84">
        <v>178.43</v>
      </c>
      <c r="G46" s="84">
        <v>270</v>
      </c>
      <c r="H46" s="84">
        <v>90</v>
      </c>
      <c r="I46" s="84" t="s">
        <v>311</v>
      </c>
    </row>
    <row r="47" spans="1:10">
      <c r="A47" s="84" t="s">
        <v>317</v>
      </c>
      <c r="B47" s="84" t="s">
        <v>339</v>
      </c>
      <c r="C47" s="84">
        <v>0.08</v>
      </c>
      <c r="D47" s="84">
        <v>0.69799999999999995</v>
      </c>
      <c r="E47" s="84">
        <v>0.78</v>
      </c>
      <c r="F47" s="84">
        <v>178.43</v>
      </c>
      <c r="G47" s="84">
        <v>90</v>
      </c>
      <c r="H47" s="84">
        <v>90</v>
      </c>
      <c r="I47" s="84" t="s">
        <v>307</v>
      </c>
    </row>
    <row r="48" spans="1:10">
      <c r="A48" s="84" t="s">
        <v>318</v>
      </c>
      <c r="B48" s="84" t="s">
        <v>313</v>
      </c>
      <c r="C48" s="84">
        <v>0.3</v>
      </c>
      <c r="D48" s="84">
        <v>3.12</v>
      </c>
      <c r="E48" s="84">
        <v>12.9</v>
      </c>
      <c r="F48" s="84">
        <v>1600.48</v>
      </c>
      <c r="G48" s="84">
        <v>0</v>
      </c>
      <c r="H48" s="84">
        <v>180</v>
      </c>
      <c r="I48" s="84"/>
    </row>
    <row r="49" spans="1:11">
      <c r="A49" s="84" t="s">
        <v>319</v>
      </c>
      <c r="B49" s="84" t="s">
        <v>315</v>
      </c>
      <c r="C49" s="84">
        <v>0.3</v>
      </c>
      <c r="D49" s="84">
        <v>0.35699999999999998</v>
      </c>
      <c r="E49" s="84">
        <v>0.38</v>
      </c>
      <c r="F49" s="84">
        <v>1600.48</v>
      </c>
      <c r="G49" s="84">
        <v>180</v>
      </c>
      <c r="H49" s="84">
        <v>0</v>
      </c>
      <c r="I49" s="84"/>
    </row>
    <row r="50" spans="1:11">
      <c r="A50" s="84" t="s">
        <v>320</v>
      </c>
      <c r="B50" s="84" t="s">
        <v>339</v>
      </c>
      <c r="C50" s="84">
        <v>0.08</v>
      </c>
      <c r="D50" s="84">
        <v>0.69799999999999995</v>
      </c>
      <c r="E50" s="84">
        <v>0.78</v>
      </c>
      <c r="F50" s="84">
        <v>153.22</v>
      </c>
      <c r="G50" s="84">
        <v>180</v>
      </c>
      <c r="H50" s="84">
        <v>90</v>
      </c>
      <c r="I50" s="84" t="s">
        <v>321</v>
      </c>
    </row>
    <row r="51" spans="1:11">
      <c r="A51" s="84" t="s">
        <v>322</v>
      </c>
      <c r="B51" s="84" t="s">
        <v>339</v>
      </c>
      <c r="C51" s="84">
        <v>0.08</v>
      </c>
      <c r="D51" s="84">
        <v>0.69799999999999995</v>
      </c>
      <c r="E51" s="84">
        <v>0.78</v>
      </c>
      <c r="F51" s="84">
        <v>36.58</v>
      </c>
      <c r="G51" s="84">
        <v>270</v>
      </c>
      <c r="H51" s="84">
        <v>90</v>
      </c>
      <c r="I51" s="84" t="s">
        <v>311</v>
      </c>
    </row>
    <row r="52" spans="1:11">
      <c r="A52" s="84" t="s">
        <v>323</v>
      </c>
      <c r="B52" s="84" t="s">
        <v>313</v>
      </c>
      <c r="C52" s="84">
        <v>0.3</v>
      </c>
      <c r="D52" s="84">
        <v>3.12</v>
      </c>
      <c r="E52" s="84">
        <v>12.9</v>
      </c>
      <c r="F52" s="84">
        <v>150.81</v>
      </c>
      <c r="G52" s="84">
        <v>180</v>
      </c>
      <c r="H52" s="84">
        <v>180</v>
      </c>
      <c r="I52" s="84"/>
    </row>
    <row r="53" spans="1:11">
      <c r="A53" s="84" t="s">
        <v>324</v>
      </c>
      <c r="B53" s="84" t="s">
        <v>315</v>
      </c>
      <c r="C53" s="84">
        <v>0.3</v>
      </c>
      <c r="D53" s="84">
        <v>0.35699999999999998</v>
      </c>
      <c r="E53" s="84">
        <v>0.38</v>
      </c>
      <c r="F53" s="84">
        <v>150.81</v>
      </c>
      <c r="G53" s="84">
        <v>180</v>
      </c>
      <c r="H53" s="84">
        <v>0</v>
      </c>
      <c r="I53" s="84"/>
    </row>
    <row r="54" spans="1:11">
      <c r="A54" s="84" t="s">
        <v>325</v>
      </c>
      <c r="B54" s="84" t="s">
        <v>339</v>
      </c>
      <c r="C54" s="84">
        <v>0.08</v>
      </c>
      <c r="D54" s="84">
        <v>0.69799999999999995</v>
      </c>
      <c r="E54" s="84">
        <v>0.78</v>
      </c>
      <c r="F54" s="84">
        <v>36.58</v>
      </c>
      <c r="G54" s="84">
        <v>90</v>
      </c>
      <c r="H54" s="84">
        <v>90</v>
      </c>
      <c r="I54" s="84" t="s">
        <v>307</v>
      </c>
    </row>
    <row r="55" spans="1:11">
      <c r="A55" s="84" t="s">
        <v>326</v>
      </c>
      <c r="B55" s="84" t="s">
        <v>339</v>
      </c>
      <c r="C55" s="84">
        <v>0.08</v>
      </c>
      <c r="D55" s="84">
        <v>0.69799999999999995</v>
      </c>
      <c r="E55" s="84">
        <v>0.78</v>
      </c>
      <c r="F55" s="84">
        <v>153.22</v>
      </c>
      <c r="G55" s="84">
        <v>180</v>
      </c>
      <c r="H55" s="84">
        <v>90</v>
      </c>
      <c r="I55" s="84" t="s">
        <v>321</v>
      </c>
    </row>
    <row r="56" spans="1:11">
      <c r="A56" s="84" t="s">
        <v>327</v>
      </c>
      <c r="B56" s="84" t="s">
        <v>313</v>
      </c>
      <c r="C56" s="84">
        <v>0.3</v>
      </c>
      <c r="D56" s="84">
        <v>3.12</v>
      </c>
      <c r="E56" s="84">
        <v>12.9</v>
      </c>
      <c r="F56" s="84">
        <v>150.81</v>
      </c>
      <c r="G56" s="84">
        <v>90</v>
      </c>
      <c r="H56" s="84">
        <v>180</v>
      </c>
      <c r="I56" s="84"/>
    </row>
    <row r="57" spans="1:11">
      <c r="A57" s="84" t="s">
        <v>328</v>
      </c>
      <c r="B57" s="84" t="s">
        <v>315</v>
      </c>
      <c r="C57" s="84">
        <v>0.3</v>
      </c>
      <c r="D57" s="84">
        <v>0.35699999999999998</v>
      </c>
      <c r="E57" s="84">
        <v>0.38</v>
      </c>
      <c r="F57" s="84">
        <v>150.81</v>
      </c>
      <c r="G57" s="84">
        <v>90</v>
      </c>
      <c r="H57" s="84">
        <v>0</v>
      </c>
      <c r="I57" s="84"/>
    </row>
    <row r="58" spans="1:11">
      <c r="A58" s="84" t="s">
        <v>329</v>
      </c>
      <c r="B58" s="84" t="s">
        <v>339</v>
      </c>
      <c r="C58" s="84">
        <v>0.08</v>
      </c>
      <c r="D58" s="84">
        <v>0.69799999999999995</v>
      </c>
      <c r="E58" s="84">
        <v>0.78</v>
      </c>
      <c r="F58" s="84">
        <v>24.38</v>
      </c>
      <c r="G58" s="84">
        <v>180</v>
      </c>
      <c r="H58" s="84">
        <v>90</v>
      </c>
      <c r="I58" s="84" t="s">
        <v>321</v>
      </c>
    </row>
    <row r="59" spans="1:11">
      <c r="A59" s="84" t="s">
        <v>330</v>
      </c>
      <c r="B59" s="84" t="s">
        <v>313</v>
      </c>
      <c r="C59" s="84">
        <v>0.3</v>
      </c>
      <c r="D59" s="84">
        <v>3.12</v>
      </c>
      <c r="E59" s="84">
        <v>12.9</v>
      </c>
      <c r="F59" s="84">
        <v>12</v>
      </c>
      <c r="G59" s="84">
        <v>180</v>
      </c>
      <c r="H59" s="84">
        <v>180</v>
      </c>
      <c r="I59" s="84"/>
    </row>
    <row r="60" spans="1:11">
      <c r="A60" s="84" t="s">
        <v>331</v>
      </c>
      <c r="B60" s="84" t="s">
        <v>315</v>
      </c>
      <c r="C60" s="84">
        <v>0.3</v>
      </c>
      <c r="D60" s="84">
        <v>0.35699999999999998</v>
      </c>
      <c r="E60" s="84">
        <v>0.38</v>
      </c>
      <c r="F60" s="84">
        <v>12</v>
      </c>
      <c r="G60" s="84">
        <v>180</v>
      </c>
      <c r="H60" s="84">
        <v>0</v>
      </c>
      <c r="I60" s="84"/>
    </row>
    <row r="62" spans="1:11">
      <c r="A62" s="80"/>
      <c r="B62" s="84" t="s">
        <v>52</v>
      </c>
      <c r="C62" s="84" t="s">
        <v>381</v>
      </c>
      <c r="D62" s="84" t="s">
        <v>382</v>
      </c>
      <c r="E62" s="84" t="s">
        <v>383</v>
      </c>
      <c r="F62" s="84" t="s">
        <v>46</v>
      </c>
      <c r="G62" s="84" t="s">
        <v>384</v>
      </c>
      <c r="H62" s="84" t="s">
        <v>385</v>
      </c>
      <c r="I62" s="84" t="s">
        <v>386</v>
      </c>
      <c r="J62" s="84" t="s">
        <v>352</v>
      </c>
      <c r="K62" s="84" t="s">
        <v>304</v>
      </c>
    </row>
    <row r="63" spans="1:11">
      <c r="A63" s="84" t="s">
        <v>387</v>
      </c>
      <c r="B63" s="84" t="s">
        <v>429</v>
      </c>
      <c r="C63" s="84">
        <v>38.049999999999997</v>
      </c>
      <c r="D63" s="84">
        <v>38.049999999999997</v>
      </c>
      <c r="E63" s="84">
        <v>3.18</v>
      </c>
      <c r="F63" s="84">
        <v>0.40200000000000002</v>
      </c>
      <c r="G63" s="84">
        <v>0.495</v>
      </c>
      <c r="H63" s="84" t="s">
        <v>389</v>
      </c>
      <c r="I63" s="84" t="s">
        <v>320</v>
      </c>
      <c r="J63" s="84">
        <v>180</v>
      </c>
      <c r="K63" s="84" t="s">
        <v>321</v>
      </c>
    </row>
    <row r="64" spans="1:11">
      <c r="A64" s="84" t="s">
        <v>390</v>
      </c>
      <c r="B64" s="84" t="s">
        <v>429</v>
      </c>
      <c r="C64" s="84">
        <v>38.049999999999997</v>
      </c>
      <c r="D64" s="84">
        <v>38.049999999999997</v>
      </c>
      <c r="E64" s="84">
        <v>3.18</v>
      </c>
      <c r="F64" s="84">
        <v>0.40200000000000002</v>
      </c>
      <c r="G64" s="84">
        <v>0.495</v>
      </c>
      <c r="H64" s="84" t="s">
        <v>389</v>
      </c>
      <c r="I64" s="84" t="s">
        <v>326</v>
      </c>
      <c r="J64" s="84">
        <v>180</v>
      </c>
      <c r="K64" s="84" t="s">
        <v>321</v>
      </c>
    </row>
    <row r="65" spans="1:11">
      <c r="A65" s="84" t="s">
        <v>391</v>
      </c>
      <c r="B65" s="84" t="s">
        <v>429</v>
      </c>
      <c r="C65" s="84">
        <v>7.83</v>
      </c>
      <c r="D65" s="84">
        <v>7.83</v>
      </c>
      <c r="E65" s="84">
        <v>3.18</v>
      </c>
      <c r="F65" s="84">
        <v>0.40200000000000002</v>
      </c>
      <c r="G65" s="84">
        <v>0.495</v>
      </c>
      <c r="H65" s="84" t="s">
        <v>389</v>
      </c>
      <c r="I65" s="84" t="s">
        <v>329</v>
      </c>
      <c r="J65" s="84">
        <v>180</v>
      </c>
      <c r="K65" s="84" t="s">
        <v>321</v>
      </c>
    </row>
    <row r="66" spans="1:11">
      <c r="A66" s="84" t="s">
        <v>392</v>
      </c>
      <c r="B66" s="84"/>
      <c r="C66" s="84"/>
      <c r="D66" s="84">
        <v>83.94</v>
      </c>
      <c r="E66" s="84">
        <v>3.18</v>
      </c>
      <c r="F66" s="84">
        <v>0.40200000000000002</v>
      </c>
      <c r="G66" s="84">
        <v>0.495</v>
      </c>
      <c r="H66" s="84"/>
      <c r="I66" s="84"/>
      <c r="J66" s="84"/>
      <c r="K66" s="84"/>
    </row>
    <row r="67" spans="1:11">
      <c r="A67" s="84" t="s">
        <v>393</v>
      </c>
      <c r="B67" s="84"/>
      <c r="C67" s="84"/>
      <c r="D67" s="84">
        <v>0</v>
      </c>
      <c r="E67" s="84" t="s">
        <v>394</v>
      </c>
      <c r="F67" s="84" t="s">
        <v>394</v>
      </c>
      <c r="G67" s="84" t="s">
        <v>394</v>
      </c>
      <c r="H67" s="84"/>
      <c r="I67" s="84"/>
      <c r="J67" s="84"/>
      <c r="K67" s="84"/>
    </row>
    <row r="68" spans="1:11">
      <c r="A68" s="84" t="s">
        <v>395</v>
      </c>
      <c r="B68" s="84"/>
      <c r="C68" s="84"/>
      <c r="D68" s="84">
        <v>83.94</v>
      </c>
      <c r="E68" s="84">
        <v>3.18</v>
      </c>
      <c r="F68" s="84">
        <v>0.40200000000000002</v>
      </c>
      <c r="G68" s="84">
        <v>0.495</v>
      </c>
      <c r="H68" s="84"/>
      <c r="I68" s="84"/>
      <c r="J68" s="84"/>
      <c r="K68" s="84"/>
    </row>
    <row r="70" spans="1:11">
      <c r="A70" s="80"/>
      <c r="B70" s="84" t="s">
        <v>117</v>
      </c>
      <c r="C70" s="84" t="s">
        <v>337</v>
      </c>
      <c r="D70" s="84" t="s">
        <v>354</v>
      </c>
    </row>
    <row r="71" spans="1:11">
      <c r="A71" s="84" t="s">
        <v>36</v>
      </c>
      <c r="B71" s="84"/>
      <c r="C71" s="84"/>
      <c r="D71" s="84"/>
    </row>
    <row r="73" spans="1:11">
      <c r="A73" s="80"/>
      <c r="B73" s="84" t="s">
        <v>117</v>
      </c>
      <c r="C73" s="84" t="s">
        <v>355</v>
      </c>
      <c r="D73" s="84" t="s">
        <v>356</v>
      </c>
      <c r="E73" s="84" t="s">
        <v>357</v>
      </c>
      <c r="F73" s="84" t="s">
        <v>358</v>
      </c>
      <c r="G73" s="84" t="s">
        <v>354</v>
      </c>
    </row>
    <row r="74" spans="1:11">
      <c r="A74" s="84" t="s">
        <v>332</v>
      </c>
      <c r="B74" s="84" t="s">
        <v>333</v>
      </c>
      <c r="C74" s="84">
        <v>26445.38</v>
      </c>
      <c r="D74" s="84">
        <v>21120.74</v>
      </c>
      <c r="E74" s="84">
        <v>5324.64</v>
      </c>
      <c r="F74" s="84">
        <v>0.8</v>
      </c>
      <c r="G74" s="84">
        <v>3.75</v>
      </c>
    </row>
    <row r="75" spans="1:11">
      <c r="A75" s="84" t="s">
        <v>334</v>
      </c>
      <c r="B75" s="84" t="s">
        <v>333</v>
      </c>
      <c r="C75" s="84">
        <v>80456.800000000003</v>
      </c>
      <c r="D75" s="84">
        <v>64257.25</v>
      </c>
      <c r="E75" s="84">
        <v>16199.55</v>
      </c>
      <c r="F75" s="84">
        <v>0.8</v>
      </c>
      <c r="G75" s="84">
        <v>4.18</v>
      </c>
    </row>
    <row r="76" spans="1:11">
      <c r="A76" s="84" t="s">
        <v>335</v>
      </c>
      <c r="B76" s="84" t="s">
        <v>333</v>
      </c>
      <c r="C76" s="84">
        <v>18778.95</v>
      </c>
      <c r="D76" s="84">
        <v>14997.9</v>
      </c>
      <c r="E76" s="84">
        <v>3781.04</v>
      </c>
      <c r="F76" s="84">
        <v>0.8</v>
      </c>
      <c r="G76" s="84">
        <v>4.03</v>
      </c>
    </row>
    <row r="77" spans="1:11">
      <c r="A77" s="84" t="s">
        <v>336</v>
      </c>
      <c r="B77" s="84" t="s">
        <v>333</v>
      </c>
      <c r="C77" s="84">
        <v>14562.34</v>
      </c>
      <c r="D77" s="84">
        <v>11630.29</v>
      </c>
      <c r="E77" s="84">
        <v>2932.05</v>
      </c>
      <c r="F77" s="84">
        <v>0.8</v>
      </c>
      <c r="G77" s="84">
        <v>4.03</v>
      </c>
    </row>
    <row r="79" spans="1:11">
      <c r="A79" s="80"/>
      <c r="B79" s="84" t="s">
        <v>117</v>
      </c>
      <c r="C79" s="84" t="s">
        <v>355</v>
      </c>
      <c r="D79" s="84" t="s">
        <v>354</v>
      </c>
    </row>
    <row r="80" spans="1:11">
      <c r="A80" s="84" t="s">
        <v>396</v>
      </c>
      <c r="B80" s="84" t="s">
        <v>397</v>
      </c>
      <c r="C80" s="84">
        <v>2431.89</v>
      </c>
      <c r="D80" s="84">
        <v>1</v>
      </c>
    </row>
    <row r="81" spans="1:8">
      <c r="A81" s="84" t="s">
        <v>398</v>
      </c>
      <c r="B81" s="84" t="s">
        <v>399</v>
      </c>
      <c r="C81" s="84">
        <v>41367.49</v>
      </c>
      <c r="D81" s="84">
        <v>0.8</v>
      </c>
    </row>
    <row r="82" spans="1:8">
      <c r="A82" s="84" t="s">
        <v>400</v>
      </c>
      <c r="B82" s="84" t="s">
        <v>399</v>
      </c>
      <c r="C82" s="84">
        <v>167152.41</v>
      </c>
      <c r="D82" s="84">
        <v>0.78</v>
      </c>
    </row>
    <row r="83" spans="1:8">
      <c r="A83" s="84" t="s">
        <v>401</v>
      </c>
      <c r="B83" s="84" t="s">
        <v>399</v>
      </c>
      <c r="C83" s="84">
        <v>24048.34</v>
      </c>
      <c r="D83" s="84">
        <v>0.8</v>
      </c>
    </row>
    <row r="84" spans="1:8">
      <c r="A84" s="84" t="s">
        <v>402</v>
      </c>
      <c r="B84" s="84" t="s">
        <v>399</v>
      </c>
      <c r="C84" s="84">
        <v>24047</v>
      </c>
      <c r="D84" s="84">
        <v>0.8</v>
      </c>
    </row>
    <row r="86" spans="1:8">
      <c r="A86" s="80"/>
      <c r="B86" s="84" t="s">
        <v>117</v>
      </c>
      <c r="C86" s="84" t="s">
        <v>403</v>
      </c>
      <c r="D86" s="84" t="s">
        <v>404</v>
      </c>
      <c r="E86" s="84" t="s">
        <v>405</v>
      </c>
      <c r="F86" s="84" t="s">
        <v>406</v>
      </c>
      <c r="G86" s="84" t="s">
        <v>407</v>
      </c>
      <c r="H86" s="84" t="s">
        <v>408</v>
      </c>
    </row>
    <row r="87" spans="1:8">
      <c r="A87" s="84" t="s">
        <v>409</v>
      </c>
      <c r="B87" s="84" t="s">
        <v>410</v>
      </c>
      <c r="C87" s="84">
        <v>0.54</v>
      </c>
      <c r="D87" s="84">
        <v>49.8</v>
      </c>
      <c r="E87" s="84">
        <v>0.13</v>
      </c>
      <c r="F87" s="84">
        <v>11.79</v>
      </c>
      <c r="G87" s="84">
        <v>1</v>
      </c>
      <c r="H87" s="84" t="s">
        <v>411</v>
      </c>
    </row>
    <row r="88" spans="1:8">
      <c r="A88" s="84" t="s">
        <v>412</v>
      </c>
      <c r="B88" s="84" t="s">
        <v>413</v>
      </c>
      <c r="C88" s="84">
        <v>0.56999999999999995</v>
      </c>
      <c r="D88" s="84">
        <v>622</v>
      </c>
      <c r="E88" s="84">
        <v>1.6</v>
      </c>
      <c r="F88" s="84">
        <v>1747.14</v>
      </c>
      <c r="G88" s="84">
        <v>1</v>
      </c>
      <c r="H88" s="84" t="s">
        <v>414</v>
      </c>
    </row>
    <row r="89" spans="1:8">
      <c r="A89" s="84" t="s">
        <v>415</v>
      </c>
      <c r="B89" s="84" t="s">
        <v>413</v>
      </c>
      <c r="C89" s="84">
        <v>0.59</v>
      </c>
      <c r="D89" s="84">
        <v>1109.6500000000001</v>
      </c>
      <c r="E89" s="84">
        <v>4.8600000000000003</v>
      </c>
      <c r="F89" s="84">
        <v>9118.0499999999993</v>
      </c>
      <c r="G89" s="84">
        <v>1</v>
      </c>
      <c r="H89" s="84" t="s">
        <v>414</v>
      </c>
    </row>
    <row r="90" spans="1:8">
      <c r="A90" s="84" t="s">
        <v>416</v>
      </c>
      <c r="B90" s="84" t="s">
        <v>413</v>
      </c>
      <c r="C90" s="84">
        <v>0.55000000000000004</v>
      </c>
      <c r="D90" s="84">
        <v>622</v>
      </c>
      <c r="E90" s="84">
        <v>1.1299999999999999</v>
      </c>
      <c r="F90" s="84">
        <v>1292.3399999999999</v>
      </c>
      <c r="G90" s="84">
        <v>1</v>
      </c>
      <c r="H90" s="84" t="s">
        <v>414</v>
      </c>
    </row>
    <row r="91" spans="1:8">
      <c r="A91" s="84" t="s">
        <v>417</v>
      </c>
      <c r="B91" s="84" t="s">
        <v>413</v>
      </c>
      <c r="C91" s="84">
        <v>0.55000000000000004</v>
      </c>
      <c r="D91" s="84">
        <v>622</v>
      </c>
      <c r="E91" s="84">
        <v>0.88</v>
      </c>
      <c r="F91" s="84">
        <v>1002.16</v>
      </c>
      <c r="G91" s="84">
        <v>1</v>
      </c>
      <c r="H91" s="84" t="s">
        <v>414</v>
      </c>
    </row>
    <row r="93" spans="1:8">
      <c r="A93" s="80"/>
      <c r="B93" s="84" t="s">
        <v>117</v>
      </c>
      <c r="C93" s="84" t="s">
        <v>418</v>
      </c>
      <c r="D93" s="84" t="s">
        <v>419</v>
      </c>
      <c r="E93" s="84" t="s">
        <v>420</v>
      </c>
      <c r="F93" s="84" t="s">
        <v>421</v>
      </c>
    </row>
    <row r="94" spans="1:8">
      <c r="A94" s="84" t="s">
        <v>36</v>
      </c>
      <c r="B94" s="84"/>
      <c r="C94" s="84"/>
      <c r="D94" s="84"/>
      <c r="E94" s="84"/>
      <c r="F94" s="84"/>
    </row>
    <row r="96" spans="1:8">
      <c r="A96" s="80"/>
      <c r="B96" s="84" t="s">
        <v>117</v>
      </c>
      <c r="C96" s="84" t="s">
        <v>422</v>
      </c>
      <c r="D96" s="84" t="s">
        <v>423</v>
      </c>
      <c r="E96" s="84" t="s">
        <v>424</v>
      </c>
      <c r="F96" s="84" t="s">
        <v>425</v>
      </c>
      <c r="G96" s="84" t="s">
        <v>426</v>
      </c>
    </row>
    <row r="97" spans="1:8">
      <c r="A97" s="84" t="s">
        <v>36</v>
      </c>
      <c r="B97" s="84"/>
      <c r="C97" s="84"/>
      <c r="D97" s="84"/>
      <c r="E97" s="84"/>
      <c r="F97" s="84"/>
      <c r="G97" s="84"/>
    </row>
    <row r="99" spans="1:8">
      <c r="A99" s="80"/>
      <c r="B99" s="84" t="s">
        <v>432</v>
      </c>
      <c r="C99" s="84" t="s">
        <v>433</v>
      </c>
      <c r="D99" s="84" t="s">
        <v>434</v>
      </c>
      <c r="E99" s="84" t="s">
        <v>435</v>
      </c>
      <c r="F99" s="84" t="s">
        <v>436</v>
      </c>
      <c r="G99" s="84" t="s">
        <v>437</v>
      </c>
      <c r="H99" s="84" t="s">
        <v>438</v>
      </c>
    </row>
    <row r="100" spans="1:8">
      <c r="A100" s="84" t="s">
        <v>439</v>
      </c>
      <c r="B100" s="84">
        <v>21845.957999999999</v>
      </c>
      <c r="C100" s="84">
        <v>35.047800000000002</v>
      </c>
      <c r="D100" s="84">
        <v>82.461299999999994</v>
      </c>
      <c r="E100" s="84">
        <v>0</v>
      </c>
      <c r="F100" s="84">
        <v>2.9999999999999997E-4</v>
      </c>
      <c r="G100" s="84">
        <v>85726.289900000003</v>
      </c>
      <c r="H100" s="84">
        <v>9053.6532999999999</v>
      </c>
    </row>
    <row r="101" spans="1:8">
      <c r="A101" s="84" t="s">
        <v>440</v>
      </c>
      <c r="B101" s="84">
        <v>18865.4336</v>
      </c>
      <c r="C101" s="84">
        <v>30.7575</v>
      </c>
      <c r="D101" s="84">
        <v>73.8703</v>
      </c>
      <c r="E101" s="84">
        <v>0</v>
      </c>
      <c r="F101" s="84">
        <v>2.9999999999999997E-4</v>
      </c>
      <c r="G101" s="84">
        <v>76798.914499999999</v>
      </c>
      <c r="H101" s="84">
        <v>7866.6274999999996</v>
      </c>
    </row>
    <row r="102" spans="1:8">
      <c r="A102" s="84" t="s">
        <v>441</v>
      </c>
      <c r="B102" s="84">
        <v>20007.0213</v>
      </c>
      <c r="C102" s="84">
        <v>33.373899999999999</v>
      </c>
      <c r="D102" s="84">
        <v>82.427700000000002</v>
      </c>
      <c r="E102" s="84">
        <v>0</v>
      </c>
      <c r="F102" s="84">
        <v>2.9999999999999997E-4</v>
      </c>
      <c r="G102" s="84">
        <v>85701.154299999995</v>
      </c>
      <c r="H102" s="84">
        <v>8416.7276999999995</v>
      </c>
    </row>
    <row r="103" spans="1:8">
      <c r="A103" s="84" t="s">
        <v>442</v>
      </c>
      <c r="B103" s="84">
        <v>17925.849600000001</v>
      </c>
      <c r="C103" s="84">
        <v>30.5486</v>
      </c>
      <c r="D103" s="84">
        <v>77.351600000000005</v>
      </c>
      <c r="E103" s="84">
        <v>0</v>
      </c>
      <c r="F103" s="84">
        <v>2.9999999999999997E-4</v>
      </c>
      <c r="G103" s="84">
        <v>80428.009600000005</v>
      </c>
      <c r="H103" s="84">
        <v>7604.5991999999997</v>
      </c>
    </row>
    <row r="104" spans="1:8">
      <c r="A104" s="84" t="s">
        <v>272</v>
      </c>
      <c r="B104" s="84">
        <v>18314.686799999999</v>
      </c>
      <c r="C104" s="84">
        <v>31.6173</v>
      </c>
      <c r="D104" s="84">
        <v>81.227400000000003</v>
      </c>
      <c r="E104" s="84">
        <v>0</v>
      </c>
      <c r="F104" s="84">
        <v>2.9999999999999997E-4</v>
      </c>
      <c r="G104" s="84">
        <v>84460.713799999998</v>
      </c>
      <c r="H104" s="84">
        <v>7809.3868000000002</v>
      </c>
    </row>
    <row r="105" spans="1:8">
      <c r="A105" s="84" t="s">
        <v>443</v>
      </c>
      <c r="B105" s="84">
        <v>18856.8848</v>
      </c>
      <c r="C105" s="84">
        <v>32.996499999999997</v>
      </c>
      <c r="D105" s="84">
        <v>86.030799999999999</v>
      </c>
      <c r="E105" s="84">
        <v>0</v>
      </c>
      <c r="F105" s="84">
        <v>2.9999999999999997E-4</v>
      </c>
      <c r="G105" s="84">
        <v>89458.183099999995</v>
      </c>
      <c r="H105" s="84">
        <v>8084.0506999999998</v>
      </c>
    </row>
    <row r="106" spans="1:8">
      <c r="A106" s="84" t="s">
        <v>444</v>
      </c>
      <c r="B106" s="84">
        <v>21670.2238</v>
      </c>
      <c r="C106" s="84">
        <v>38.0212</v>
      </c>
      <c r="D106" s="84">
        <v>99.417100000000005</v>
      </c>
      <c r="E106" s="84">
        <v>0</v>
      </c>
      <c r="F106" s="84">
        <v>4.0000000000000002E-4</v>
      </c>
      <c r="G106" s="84">
        <v>103378.4492</v>
      </c>
      <c r="H106" s="84">
        <v>9300.1306000000004</v>
      </c>
    </row>
    <row r="107" spans="1:8">
      <c r="A107" s="84" t="s">
        <v>445</v>
      </c>
      <c r="B107" s="84">
        <v>22069.868699999999</v>
      </c>
      <c r="C107" s="84">
        <v>38.722099999999998</v>
      </c>
      <c r="D107" s="84">
        <v>101.2492</v>
      </c>
      <c r="E107" s="84">
        <v>0</v>
      </c>
      <c r="F107" s="84">
        <v>4.0000000000000002E-4</v>
      </c>
      <c r="G107" s="84">
        <v>105283.5233</v>
      </c>
      <c r="H107" s="84">
        <v>9471.6196</v>
      </c>
    </row>
    <row r="108" spans="1:8">
      <c r="A108" s="84" t="s">
        <v>446</v>
      </c>
      <c r="B108" s="84">
        <v>18472.9797</v>
      </c>
      <c r="C108" s="84">
        <v>32.2562</v>
      </c>
      <c r="D108" s="84">
        <v>83.908699999999996</v>
      </c>
      <c r="E108" s="84">
        <v>0</v>
      </c>
      <c r="F108" s="84">
        <v>2.9999999999999997E-4</v>
      </c>
      <c r="G108" s="84">
        <v>87251.143299999996</v>
      </c>
      <c r="H108" s="84">
        <v>7912.7525999999998</v>
      </c>
    </row>
    <row r="109" spans="1:8">
      <c r="A109" s="84" t="s">
        <v>447</v>
      </c>
      <c r="B109" s="84">
        <v>18491.928400000001</v>
      </c>
      <c r="C109" s="84">
        <v>31.667100000000001</v>
      </c>
      <c r="D109" s="84">
        <v>80.626900000000006</v>
      </c>
      <c r="E109" s="84">
        <v>0</v>
      </c>
      <c r="F109" s="84">
        <v>2.9999999999999997E-4</v>
      </c>
      <c r="G109" s="84">
        <v>83834.657500000001</v>
      </c>
      <c r="H109" s="84">
        <v>7859.8343999999997</v>
      </c>
    </row>
    <row r="110" spans="1:8">
      <c r="A110" s="84" t="s">
        <v>448</v>
      </c>
      <c r="B110" s="84">
        <v>19049.9156</v>
      </c>
      <c r="C110" s="84">
        <v>31.684000000000001</v>
      </c>
      <c r="D110" s="84">
        <v>77.979200000000006</v>
      </c>
      <c r="E110" s="84">
        <v>0</v>
      </c>
      <c r="F110" s="84">
        <v>2.9999999999999997E-4</v>
      </c>
      <c r="G110" s="84">
        <v>81075.331600000005</v>
      </c>
      <c r="H110" s="84">
        <v>8004.9269999999997</v>
      </c>
    </row>
    <row r="111" spans="1:8">
      <c r="A111" s="84" t="s">
        <v>449</v>
      </c>
      <c r="B111" s="84">
        <v>21828.702799999999</v>
      </c>
      <c r="C111" s="84">
        <v>35.001600000000003</v>
      </c>
      <c r="D111" s="84">
        <v>82.295599999999993</v>
      </c>
      <c r="E111" s="84">
        <v>0</v>
      </c>
      <c r="F111" s="84">
        <v>2.9999999999999997E-4</v>
      </c>
      <c r="G111" s="84">
        <v>85553.895199999999</v>
      </c>
      <c r="H111" s="84">
        <v>9044.6797999999999</v>
      </c>
    </row>
    <row r="112" spans="1:8">
      <c r="A112" s="84"/>
      <c r="B112" s="84"/>
      <c r="C112" s="84"/>
      <c r="D112" s="84"/>
      <c r="E112" s="84"/>
      <c r="F112" s="84"/>
      <c r="G112" s="84"/>
      <c r="H112" s="84"/>
    </row>
    <row r="113" spans="1:19">
      <c r="A113" s="84" t="s">
        <v>450</v>
      </c>
      <c r="B113" s="84">
        <v>237399.45310000001</v>
      </c>
      <c r="C113" s="84">
        <v>401.69369999999998</v>
      </c>
      <c r="D113" s="84">
        <v>1008.8457</v>
      </c>
      <c r="E113" s="84">
        <v>0</v>
      </c>
      <c r="F113" s="84">
        <v>4.0000000000000001E-3</v>
      </c>
      <c r="G113" s="85">
        <v>1048950</v>
      </c>
      <c r="H113" s="84">
        <v>100428.9892</v>
      </c>
    </row>
    <row r="114" spans="1:19">
      <c r="A114" s="84" t="s">
        <v>451</v>
      </c>
      <c r="B114" s="84">
        <v>17925.849600000001</v>
      </c>
      <c r="C114" s="84">
        <v>30.5486</v>
      </c>
      <c r="D114" s="84">
        <v>73.8703</v>
      </c>
      <c r="E114" s="84">
        <v>0</v>
      </c>
      <c r="F114" s="84">
        <v>2.9999999999999997E-4</v>
      </c>
      <c r="G114" s="84">
        <v>76798.914499999999</v>
      </c>
      <c r="H114" s="84">
        <v>7604.5991999999997</v>
      </c>
    </row>
    <row r="115" spans="1:19">
      <c r="A115" s="84" t="s">
        <v>452</v>
      </c>
      <c r="B115" s="84">
        <v>22069.868699999999</v>
      </c>
      <c r="C115" s="84">
        <v>38.722099999999998</v>
      </c>
      <c r="D115" s="84">
        <v>101.2492</v>
      </c>
      <c r="E115" s="84">
        <v>0</v>
      </c>
      <c r="F115" s="84">
        <v>4.0000000000000002E-4</v>
      </c>
      <c r="G115" s="84">
        <v>105283.5233</v>
      </c>
      <c r="H115" s="84">
        <v>9471.6196</v>
      </c>
    </row>
    <row r="117" spans="1:19">
      <c r="A117" s="80"/>
      <c r="B117" s="84" t="s">
        <v>453</v>
      </c>
      <c r="C117" s="84" t="s">
        <v>454</v>
      </c>
      <c r="D117" s="84" t="s">
        <v>455</v>
      </c>
      <c r="E117" s="84" t="s">
        <v>456</v>
      </c>
      <c r="F117" s="84" t="s">
        <v>457</v>
      </c>
      <c r="G117" s="84" t="s">
        <v>458</v>
      </c>
      <c r="H117" s="84" t="s">
        <v>459</v>
      </c>
      <c r="I117" s="84" t="s">
        <v>460</v>
      </c>
      <c r="J117" s="84" t="s">
        <v>461</v>
      </c>
      <c r="K117" s="84" t="s">
        <v>462</v>
      </c>
      <c r="L117" s="84" t="s">
        <v>463</v>
      </c>
      <c r="M117" s="84" t="s">
        <v>464</v>
      </c>
      <c r="N117" s="84" t="s">
        <v>465</v>
      </c>
      <c r="O117" s="84" t="s">
        <v>466</v>
      </c>
      <c r="P117" s="84" t="s">
        <v>467</v>
      </c>
      <c r="Q117" s="84" t="s">
        <v>468</v>
      </c>
      <c r="R117" s="84" t="s">
        <v>469</v>
      </c>
      <c r="S117" s="84" t="s">
        <v>470</v>
      </c>
    </row>
    <row r="118" spans="1:19">
      <c r="A118" s="84" t="s">
        <v>439</v>
      </c>
      <c r="B118" s="85">
        <v>67964800000</v>
      </c>
      <c r="C118" s="84">
        <v>50458.627</v>
      </c>
      <c r="D118" s="84" t="s">
        <v>598</v>
      </c>
      <c r="E118" s="84">
        <v>34382.154999999999</v>
      </c>
      <c r="F118" s="84">
        <v>10771.038</v>
      </c>
      <c r="G118" s="84">
        <v>5149.527</v>
      </c>
      <c r="H118" s="84">
        <v>155.90700000000001</v>
      </c>
      <c r="I118" s="84">
        <v>0</v>
      </c>
      <c r="J118" s="84">
        <v>0</v>
      </c>
      <c r="K118" s="84">
        <v>0</v>
      </c>
      <c r="L118" s="84">
        <v>0</v>
      </c>
      <c r="M118" s="84">
        <v>0</v>
      </c>
      <c r="N118" s="84">
        <v>0</v>
      </c>
      <c r="O118" s="84">
        <v>0</v>
      </c>
      <c r="P118" s="84">
        <v>0</v>
      </c>
      <c r="Q118" s="84">
        <v>0</v>
      </c>
      <c r="R118" s="84">
        <v>0</v>
      </c>
      <c r="S118" s="84">
        <v>0</v>
      </c>
    </row>
    <row r="119" spans="1:19">
      <c r="A119" s="84" t="s">
        <v>440</v>
      </c>
      <c r="B119" s="85">
        <v>60887100000</v>
      </c>
      <c r="C119" s="84">
        <v>50565.411999999997</v>
      </c>
      <c r="D119" s="84" t="s">
        <v>599</v>
      </c>
      <c r="E119" s="84">
        <v>34382.154999999999</v>
      </c>
      <c r="F119" s="84">
        <v>10771.038</v>
      </c>
      <c r="G119" s="84">
        <v>4571.8010000000004</v>
      </c>
      <c r="H119" s="84">
        <v>840.41800000000001</v>
      </c>
      <c r="I119" s="84">
        <v>0</v>
      </c>
      <c r="J119" s="84">
        <v>0</v>
      </c>
      <c r="K119" s="84">
        <v>0</v>
      </c>
      <c r="L119" s="84">
        <v>0</v>
      </c>
      <c r="M119" s="84">
        <v>0</v>
      </c>
      <c r="N119" s="84">
        <v>0</v>
      </c>
      <c r="O119" s="84">
        <v>0</v>
      </c>
      <c r="P119" s="84">
        <v>0</v>
      </c>
      <c r="Q119" s="84">
        <v>0</v>
      </c>
      <c r="R119" s="84">
        <v>0</v>
      </c>
      <c r="S119" s="84">
        <v>0</v>
      </c>
    </row>
    <row r="120" spans="1:19">
      <c r="A120" s="84" t="s">
        <v>441</v>
      </c>
      <c r="B120" s="85">
        <v>67944900000</v>
      </c>
      <c r="C120" s="84">
        <v>56269.680999999997</v>
      </c>
      <c r="D120" s="84" t="s">
        <v>600</v>
      </c>
      <c r="E120" s="84">
        <v>34382.154999999999</v>
      </c>
      <c r="F120" s="84">
        <v>10771.038</v>
      </c>
      <c r="G120" s="84">
        <v>8859.4079999999994</v>
      </c>
      <c r="H120" s="84">
        <v>0</v>
      </c>
      <c r="I120" s="84">
        <v>2257.08</v>
      </c>
      <c r="J120" s="84">
        <v>0</v>
      </c>
      <c r="K120" s="84">
        <v>0</v>
      </c>
      <c r="L120" s="84">
        <v>0</v>
      </c>
      <c r="M120" s="84">
        <v>0</v>
      </c>
      <c r="N120" s="84">
        <v>0</v>
      </c>
      <c r="O120" s="84">
        <v>0</v>
      </c>
      <c r="P120" s="84">
        <v>0</v>
      </c>
      <c r="Q120" s="84">
        <v>0</v>
      </c>
      <c r="R120" s="84">
        <v>0</v>
      </c>
      <c r="S120" s="84">
        <v>0</v>
      </c>
    </row>
    <row r="121" spans="1:19">
      <c r="A121" s="84" t="s">
        <v>442</v>
      </c>
      <c r="B121" s="85">
        <v>63764300000</v>
      </c>
      <c r="C121" s="84">
        <v>56462.052000000003</v>
      </c>
      <c r="D121" s="84" t="s">
        <v>601</v>
      </c>
      <c r="E121" s="84">
        <v>34382.154999999999</v>
      </c>
      <c r="F121" s="84">
        <v>10771.038</v>
      </c>
      <c r="G121" s="84">
        <v>9525.8649999999998</v>
      </c>
      <c r="H121" s="84">
        <v>0</v>
      </c>
      <c r="I121" s="84">
        <v>1782.9939999999999</v>
      </c>
      <c r="J121" s="84">
        <v>0</v>
      </c>
      <c r="K121" s="84">
        <v>0</v>
      </c>
      <c r="L121" s="84">
        <v>0</v>
      </c>
      <c r="M121" s="84">
        <v>0</v>
      </c>
      <c r="N121" s="84">
        <v>0</v>
      </c>
      <c r="O121" s="84">
        <v>0</v>
      </c>
      <c r="P121" s="84">
        <v>0</v>
      </c>
      <c r="Q121" s="84">
        <v>0</v>
      </c>
      <c r="R121" s="84">
        <v>0</v>
      </c>
      <c r="S121" s="84">
        <v>0</v>
      </c>
    </row>
    <row r="122" spans="1:19">
      <c r="A122" s="84" t="s">
        <v>272</v>
      </c>
      <c r="B122" s="85">
        <v>66961500000</v>
      </c>
      <c r="C122" s="84">
        <v>60876.892</v>
      </c>
      <c r="D122" s="84" t="s">
        <v>602</v>
      </c>
      <c r="E122" s="84">
        <v>34382.154999999999</v>
      </c>
      <c r="F122" s="84">
        <v>10771.038</v>
      </c>
      <c r="G122" s="84">
        <v>4857.0469999999996</v>
      </c>
      <c r="H122" s="84">
        <v>0</v>
      </c>
      <c r="I122" s="84">
        <v>10866.652</v>
      </c>
      <c r="J122" s="84">
        <v>0</v>
      </c>
      <c r="K122" s="84">
        <v>0</v>
      </c>
      <c r="L122" s="84">
        <v>0</v>
      </c>
      <c r="M122" s="84">
        <v>0</v>
      </c>
      <c r="N122" s="84">
        <v>0</v>
      </c>
      <c r="O122" s="84">
        <v>0</v>
      </c>
      <c r="P122" s="84">
        <v>0</v>
      </c>
      <c r="Q122" s="84">
        <v>0</v>
      </c>
      <c r="R122" s="84">
        <v>0</v>
      </c>
      <c r="S122" s="84">
        <v>0</v>
      </c>
    </row>
    <row r="123" spans="1:19">
      <c r="A123" s="84" t="s">
        <v>443</v>
      </c>
      <c r="B123" s="85">
        <v>70923500000</v>
      </c>
      <c r="C123" s="84">
        <v>72529.385999999999</v>
      </c>
      <c r="D123" s="84" t="s">
        <v>538</v>
      </c>
      <c r="E123" s="84">
        <v>34382.154999999999</v>
      </c>
      <c r="F123" s="84">
        <v>10771.038</v>
      </c>
      <c r="G123" s="84">
        <v>8172.7939999999999</v>
      </c>
      <c r="H123" s="84">
        <v>0</v>
      </c>
      <c r="I123" s="84">
        <v>19203.399000000001</v>
      </c>
      <c r="J123" s="84">
        <v>0</v>
      </c>
      <c r="K123" s="84">
        <v>0</v>
      </c>
      <c r="L123" s="84">
        <v>0</v>
      </c>
      <c r="M123" s="84">
        <v>0</v>
      </c>
      <c r="N123" s="84">
        <v>0</v>
      </c>
      <c r="O123" s="84">
        <v>0</v>
      </c>
      <c r="P123" s="84">
        <v>0</v>
      </c>
      <c r="Q123" s="84">
        <v>0</v>
      </c>
      <c r="R123" s="84">
        <v>0</v>
      </c>
      <c r="S123" s="84">
        <v>0</v>
      </c>
    </row>
    <row r="124" spans="1:19">
      <c r="A124" s="84" t="s">
        <v>444</v>
      </c>
      <c r="B124" s="85">
        <v>81959700000</v>
      </c>
      <c r="C124" s="84">
        <v>82201.259999999995</v>
      </c>
      <c r="D124" s="84" t="s">
        <v>603</v>
      </c>
      <c r="E124" s="84">
        <v>34382.154999999999</v>
      </c>
      <c r="F124" s="84">
        <v>10771.038</v>
      </c>
      <c r="G124" s="84">
        <v>10879.572</v>
      </c>
      <c r="H124" s="84">
        <v>0</v>
      </c>
      <c r="I124" s="84">
        <v>26168.494999999999</v>
      </c>
      <c r="J124" s="84">
        <v>0</v>
      </c>
      <c r="K124" s="84">
        <v>0</v>
      </c>
      <c r="L124" s="84">
        <v>0</v>
      </c>
      <c r="M124" s="84">
        <v>0</v>
      </c>
      <c r="N124" s="84">
        <v>0</v>
      </c>
      <c r="O124" s="84">
        <v>0</v>
      </c>
      <c r="P124" s="84">
        <v>0</v>
      </c>
      <c r="Q124" s="84">
        <v>0</v>
      </c>
      <c r="R124" s="84">
        <v>0</v>
      </c>
      <c r="S124" s="84">
        <v>0</v>
      </c>
    </row>
    <row r="125" spans="1:19">
      <c r="A125" s="84" t="s">
        <v>445</v>
      </c>
      <c r="B125" s="85">
        <v>83470000000</v>
      </c>
      <c r="C125" s="84">
        <v>81839.358999999997</v>
      </c>
      <c r="D125" s="84" t="s">
        <v>604</v>
      </c>
      <c r="E125" s="84">
        <v>34382.154999999999</v>
      </c>
      <c r="F125" s="84">
        <v>10771.038</v>
      </c>
      <c r="G125" s="84">
        <v>10528.9</v>
      </c>
      <c r="H125" s="84">
        <v>0</v>
      </c>
      <c r="I125" s="84">
        <v>26157.264999999999</v>
      </c>
      <c r="J125" s="84">
        <v>0</v>
      </c>
      <c r="K125" s="84">
        <v>0</v>
      </c>
      <c r="L125" s="84">
        <v>0</v>
      </c>
      <c r="M125" s="84">
        <v>0</v>
      </c>
      <c r="N125" s="84">
        <v>0</v>
      </c>
      <c r="O125" s="84">
        <v>0</v>
      </c>
      <c r="P125" s="84">
        <v>0</v>
      </c>
      <c r="Q125" s="84">
        <v>0</v>
      </c>
      <c r="R125" s="84">
        <v>0</v>
      </c>
      <c r="S125" s="84">
        <v>0</v>
      </c>
    </row>
    <row r="126" spans="1:19">
      <c r="A126" s="84" t="s">
        <v>446</v>
      </c>
      <c r="B126" s="85">
        <v>69173800000</v>
      </c>
      <c r="C126" s="84">
        <v>71614.591</v>
      </c>
      <c r="D126" s="84" t="s">
        <v>573</v>
      </c>
      <c r="E126" s="84">
        <v>34382.154999999999</v>
      </c>
      <c r="F126" s="84">
        <v>10771.038</v>
      </c>
      <c r="G126" s="84">
        <v>7982.9369999999999</v>
      </c>
      <c r="H126" s="84">
        <v>0</v>
      </c>
      <c r="I126" s="84">
        <v>18478.462</v>
      </c>
      <c r="J126" s="84">
        <v>0</v>
      </c>
      <c r="K126" s="84">
        <v>0</v>
      </c>
      <c r="L126" s="84">
        <v>0</v>
      </c>
      <c r="M126" s="84">
        <v>0</v>
      </c>
      <c r="N126" s="84">
        <v>0</v>
      </c>
      <c r="O126" s="84">
        <v>0</v>
      </c>
      <c r="P126" s="84">
        <v>0</v>
      </c>
      <c r="Q126" s="84">
        <v>0</v>
      </c>
      <c r="R126" s="84">
        <v>0</v>
      </c>
      <c r="S126" s="84">
        <v>0</v>
      </c>
    </row>
    <row r="127" spans="1:19">
      <c r="A127" s="84" t="s">
        <v>447</v>
      </c>
      <c r="B127" s="85">
        <v>66465100000</v>
      </c>
      <c r="C127" s="84">
        <v>58463.750999999997</v>
      </c>
      <c r="D127" s="84" t="s">
        <v>530</v>
      </c>
      <c r="E127" s="84">
        <v>34382.154999999999</v>
      </c>
      <c r="F127" s="84">
        <v>10771.038</v>
      </c>
      <c r="G127" s="84">
        <v>4067.413</v>
      </c>
      <c r="H127" s="84">
        <v>0</v>
      </c>
      <c r="I127" s="84">
        <v>9243.1440000000002</v>
      </c>
      <c r="J127" s="84">
        <v>0</v>
      </c>
      <c r="K127" s="84">
        <v>0</v>
      </c>
      <c r="L127" s="84">
        <v>0</v>
      </c>
      <c r="M127" s="84">
        <v>0</v>
      </c>
      <c r="N127" s="84">
        <v>0</v>
      </c>
      <c r="O127" s="84">
        <v>0</v>
      </c>
      <c r="P127" s="84">
        <v>0</v>
      </c>
      <c r="Q127" s="84">
        <v>0</v>
      </c>
      <c r="R127" s="84">
        <v>0</v>
      </c>
      <c r="S127" s="84">
        <v>0</v>
      </c>
    </row>
    <row r="128" spans="1:19">
      <c r="A128" s="84" t="s">
        <v>448</v>
      </c>
      <c r="B128" s="85">
        <v>64277500000</v>
      </c>
      <c r="C128" s="84">
        <v>50960.847000000002</v>
      </c>
      <c r="D128" s="84" t="s">
        <v>564</v>
      </c>
      <c r="E128" s="84">
        <v>34382.154999999999</v>
      </c>
      <c r="F128" s="84">
        <v>10771.038</v>
      </c>
      <c r="G128" s="84">
        <v>1329.5630000000001</v>
      </c>
      <c r="H128" s="84">
        <v>0</v>
      </c>
      <c r="I128" s="84">
        <v>1310.807</v>
      </c>
      <c r="J128" s="84">
        <v>3167.2840000000001</v>
      </c>
      <c r="K128" s="84">
        <v>0</v>
      </c>
      <c r="L128" s="84">
        <v>0</v>
      </c>
      <c r="M128" s="84">
        <v>0</v>
      </c>
      <c r="N128" s="84">
        <v>0</v>
      </c>
      <c r="O128" s="84">
        <v>0</v>
      </c>
      <c r="P128" s="84">
        <v>0</v>
      </c>
      <c r="Q128" s="84">
        <v>0</v>
      </c>
      <c r="R128" s="84">
        <v>0</v>
      </c>
      <c r="S128" s="84">
        <v>0</v>
      </c>
    </row>
    <row r="129" spans="1:19">
      <c r="A129" s="84" t="s">
        <v>449</v>
      </c>
      <c r="B129" s="85">
        <v>67828200000</v>
      </c>
      <c r="C129" s="84">
        <v>50627.088000000003</v>
      </c>
      <c r="D129" s="84" t="s">
        <v>605</v>
      </c>
      <c r="E129" s="84">
        <v>34382.154999999999</v>
      </c>
      <c r="F129" s="84">
        <v>10771.038</v>
      </c>
      <c r="G129" s="84">
        <v>4840.9669999999996</v>
      </c>
      <c r="H129" s="84">
        <v>632.92700000000002</v>
      </c>
      <c r="I129" s="84">
        <v>0</v>
      </c>
      <c r="J129" s="84">
        <v>0</v>
      </c>
      <c r="K129" s="84">
        <v>0</v>
      </c>
      <c r="L129" s="84">
        <v>0</v>
      </c>
      <c r="M129" s="84">
        <v>0</v>
      </c>
      <c r="N129" s="84">
        <v>0</v>
      </c>
      <c r="O129" s="84">
        <v>0</v>
      </c>
      <c r="P129" s="84">
        <v>0</v>
      </c>
      <c r="Q129" s="84">
        <v>0</v>
      </c>
      <c r="R129" s="84">
        <v>0</v>
      </c>
      <c r="S129" s="84">
        <v>0</v>
      </c>
    </row>
    <row r="130" spans="1:19">
      <c r="A130" s="84"/>
      <c r="B130" s="84"/>
      <c r="C130" s="84"/>
      <c r="D130" s="84"/>
      <c r="E130" s="84"/>
      <c r="F130" s="84"/>
      <c r="G130" s="84"/>
      <c r="H130" s="84"/>
      <c r="I130" s="84"/>
      <c r="J130" s="84"/>
      <c r="K130" s="84"/>
      <c r="L130" s="84"/>
      <c r="M130" s="84"/>
      <c r="N130" s="84"/>
      <c r="O130" s="84"/>
      <c r="P130" s="84"/>
      <c r="Q130" s="84"/>
      <c r="R130" s="84"/>
      <c r="S130" s="84"/>
    </row>
    <row r="131" spans="1:19">
      <c r="A131" s="84" t="s">
        <v>450</v>
      </c>
      <c r="B131" s="85">
        <v>831620000000</v>
      </c>
      <c r="C131" s="84"/>
      <c r="D131" s="84"/>
      <c r="E131" s="84"/>
      <c r="F131" s="84"/>
      <c r="G131" s="84"/>
      <c r="H131" s="84"/>
      <c r="I131" s="84"/>
      <c r="J131" s="84"/>
      <c r="K131" s="84">
        <v>0</v>
      </c>
      <c r="L131" s="84">
        <v>0</v>
      </c>
      <c r="M131" s="84">
        <v>0</v>
      </c>
      <c r="N131" s="84">
        <v>0</v>
      </c>
      <c r="O131" s="84">
        <v>0</v>
      </c>
      <c r="P131" s="84">
        <v>0</v>
      </c>
      <c r="Q131" s="84">
        <v>0</v>
      </c>
      <c r="R131" s="84">
        <v>0</v>
      </c>
      <c r="S131" s="84">
        <v>0</v>
      </c>
    </row>
    <row r="132" spans="1:19">
      <c r="A132" s="84" t="s">
        <v>451</v>
      </c>
      <c r="B132" s="85">
        <v>60887100000</v>
      </c>
      <c r="C132" s="84">
        <v>50458.627</v>
      </c>
      <c r="D132" s="84"/>
      <c r="E132" s="84">
        <v>34382.154999999999</v>
      </c>
      <c r="F132" s="84">
        <v>10771.038</v>
      </c>
      <c r="G132" s="84">
        <v>1329.5630000000001</v>
      </c>
      <c r="H132" s="84">
        <v>0</v>
      </c>
      <c r="I132" s="84">
        <v>0</v>
      </c>
      <c r="J132" s="84">
        <v>0</v>
      </c>
      <c r="K132" s="84">
        <v>0</v>
      </c>
      <c r="L132" s="84">
        <v>0</v>
      </c>
      <c r="M132" s="84">
        <v>0</v>
      </c>
      <c r="N132" s="84">
        <v>0</v>
      </c>
      <c r="O132" s="84">
        <v>0</v>
      </c>
      <c r="P132" s="84">
        <v>0</v>
      </c>
      <c r="Q132" s="84">
        <v>0</v>
      </c>
      <c r="R132" s="84">
        <v>0</v>
      </c>
      <c r="S132" s="84">
        <v>0</v>
      </c>
    </row>
    <row r="133" spans="1:19">
      <c r="A133" s="84" t="s">
        <v>452</v>
      </c>
      <c r="B133" s="85">
        <v>83470000000</v>
      </c>
      <c r="C133" s="84">
        <v>82201.259999999995</v>
      </c>
      <c r="D133" s="84"/>
      <c r="E133" s="84">
        <v>34382.154999999999</v>
      </c>
      <c r="F133" s="84">
        <v>10771.038</v>
      </c>
      <c r="G133" s="84">
        <v>10879.572</v>
      </c>
      <c r="H133" s="84">
        <v>840.41800000000001</v>
      </c>
      <c r="I133" s="84">
        <v>26168.494999999999</v>
      </c>
      <c r="J133" s="84">
        <v>3167.2840000000001</v>
      </c>
      <c r="K133" s="84">
        <v>0</v>
      </c>
      <c r="L133" s="84">
        <v>0</v>
      </c>
      <c r="M133" s="84">
        <v>0</v>
      </c>
      <c r="N133" s="84">
        <v>0</v>
      </c>
      <c r="O133" s="84">
        <v>0</v>
      </c>
      <c r="P133" s="84">
        <v>0</v>
      </c>
      <c r="Q133" s="84">
        <v>0</v>
      </c>
      <c r="R133" s="84">
        <v>0</v>
      </c>
      <c r="S133" s="84">
        <v>0</v>
      </c>
    </row>
    <row r="135" spans="1:19">
      <c r="A135" s="80"/>
      <c r="B135" s="84" t="s">
        <v>483</v>
      </c>
      <c r="C135" s="84" t="s">
        <v>484</v>
      </c>
      <c r="D135" s="84" t="s">
        <v>485</v>
      </c>
      <c r="E135" s="84" t="s">
        <v>245</v>
      </c>
    </row>
    <row r="136" spans="1:19">
      <c r="A136" s="84" t="s">
        <v>486</v>
      </c>
      <c r="B136" s="84">
        <v>8723.1200000000008</v>
      </c>
      <c r="C136" s="84">
        <v>2314.8200000000002</v>
      </c>
      <c r="D136" s="84">
        <v>0</v>
      </c>
      <c r="E136" s="84">
        <v>11037.94</v>
      </c>
    </row>
    <row r="137" spans="1:19">
      <c r="A137" s="84" t="s">
        <v>487</v>
      </c>
      <c r="B137" s="84">
        <v>3.8</v>
      </c>
      <c r="C137" s="84">
        <v>1.01</v>
      </c>
      <c r="D137" s="84">
        <v>0</v>
      </c>
      <c r="E137" s="84">
        <v>4.8099999999999996</v>
      </c>
    </row>
    <row r="138" spans="1:19">
      <c r="A138" s="84" t="s">
        <v>488</v>
      </c>
      <c r="B138" s="84">
        <v>3.8</v>
      </c>
      <c r="C138" s="84">
        <v>1.01</v>
      </c>
      <c r="D138" s="84">
        <v>0</v>
      </c>
      <c r="E138" s="84">
        <v>4.8099999999999996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10"/>
  <dimension ref="A1:S138"/>
  <sheetViews>
    <sheetView workbookViewId="0"/>
  </sheetViews>
  <sheetFormatPr defaultRowHeight="10.5"/>
  <cols>
    <col min="1" max="1" width="38.83203125" bestFit="1" customWidth="1"/>
    <col min="2" max="2" width="48.5" bestFit="1" customWidth="1"/>
    <col min="3" max="3" width="33.6640625" customWidth="1"/>
    <col min="4" max="4" width="38.6640625" bestFit="1" customWidth="1"/>
    <col min="5" max="5" width="45.6640625" customWidth="1"/>
    <col min="6" max="6" width="50" customWidth="1"/>
    <col min="7" max="7" width="43.6640625" customWidth="1"/>
    <col min="8" max="9" width="38.33203125" customWidth="1"/>
    <col min="10" max="10" width="46.1640625" customWidth="1"/>
    <col min="11" max="11" width="36.1640625" customWidth="1"/>
    <col min="12" max="12" width="45" customWidth="1"/>
    <col min="13" max="13" width="50.1640625" customWidth="1"/>
    <col min="14" max="15" width="44.83203125" customWidth="1"/>
    <col min="16" max="16" width="45.33203125" customWidth="1"/>
    <col min="17" max="17" width="44.83203125" customWidth="1"/>
    <col min="18" max="18" width="42.6640625" customWidth="1"/>
    <col min="19" max="19" width="48.1640625" customWidth="1"/>
    <col min="20" max="20" width="45" bestFit="1" customWidth="1"/>
    <col min="21" max="21" width="50.1640625" bestFit="1" customWidth="1"/>
    <col min="22" max="23" width="44.83203125" bestFit="1" customWidth="1"/>
    <col min="24" max="24" width="45.33203125" bestFit="1" customWidth="1"/>
    <col min="25" max="25" width="44.83203125" bestFit="1" customWidth="1"/>
    <col min="26" max="26" width="42.6640625" bestFit="1" customWidth="1"/>
    <col min="27" max="27" width="48.1640625" bestFit="1" customWidth="1"/>
  </cols>
  <sheetData>
    <row r="1" spans="1:7">
      <c r="A1" s="80"/>
      <c r="B1" s="84" t="s">
        <v>344</v>
      </c>
      <c r="C1" s="84" t="s">
        <v>345</v>
      </c>
      <c r="D1" s="84" t="s">
        <v>346</v>
      </c>
    </row>
    <row r="2" spans="1:7">
      <c r="A2" s="84" t="s">
        <v>297</v>
      </c>
      <c r="B2" s="84">
        <v>1416.87</v>
      </c>
      <c r="C2" s="84">
        <v>617.65</v>
      </c>
      <c r="D2" s="84">
        <v>617.65</v>
      </c>
    </row>
    <row r="3" spans="1:7">
      <c r="A3" s="84" t="s">
        <v>298</v>
      </c>
      <c r="B3" s="84">
        <v>1416.87</v>
      </c>
      <c r="C3" s="84">
        <v>617.65</v>
      </c>
      <c r="D3" s="84">
        <v>617.65</v>
      </c>
    </row>
    <row r="4" spans="1:7">
      <c r="A4" s="84" t="s">
        <v>299</v>
      </c>
      <c r="B4" s="84">
        <v>3565.33</v>
      </c>
      <c r="C4" s="84">
        <v>1554.2</v>
      </c>
      <c r="D4" s="84">
        <v>1554.2</v>
      </c>
    </row>
    <row r="5" spans="1:7">
      <c r="A5" s="84" t="s">
        <v>300</v>
      </c>
      <c r="B5" s="84">
        <v>3565.33</v>
      </c>
      <c r="C5" s="84">
        <v>1554.2</v>
      </c>
      <c r="D5" s="84">
        <v>1554.2</v>
      </c>
    </row>
    <row r="7" spans="1:7">
      <c r="A7" s="80"/>
      <c r="B7" s="84" t="s">
        <v>347</v>
      </c>
    </row>
    <row r="8" spans="1:7">
      <c r="A8" s="84" t="s">
        <v>301</v>
      </c>
      <c r="B8" s="84">
        <v>2293.9899999999998</v>
      </c>
    </row>
    <row r="9" spans="1:7">
      <c r="A9" s="84" t="s">
        <v>302</v>
      </c>
      <c r="B9" s="84">
        <v>2293.9899999999998</v>
      </c>
    </row>
    <row r="10" spans="1:7">
      <c r="A10" s="84" t="s">
        <v>348</v>
      </c>
      <c r="B10" s="84">
        <v>0</v>
      </c>
    </row>
    <row r="12" spans="1:7">
      <c r="A12" s="80"/>
      <c r="B12" s="84" t="s">
        <v>361</v>
      </c>
      <c r="C12" s="84" t="s">
        <v>362</v>
      </c>
      <c r="D12" s="84" t="s">
        <v>363</v>
      </c>
      <c r="E12" s="84" t="s">
        <v>364</v>
      </c>
      <c r="F12" s="84" t="s">
        <v>365</v>
      </c>
      <c r="G12" s="84" t="s">
        <v>366</v>
      </c>
    </row>
    <row r="13" spans="1:7">
      <c r="A13" s="84" t="s">
        <v>73</v>
      </c>
      <c r="B13" s="84">
        <v>5.76</v>
      </c>
      <c r="C13" s="84">
        <v>556.28</v>
      </c>
      <c r="D13" s="84">
        <v>0</v>
      </c>
      <c r="E13" s="84">
        <v>0</v>
      </c>
      <c r="F13" s="84">
        <v>0</v>
      </c>
      <c r="G13" s="84">
        <v>0</v>
      </c>
    </row>
    <row r="14" spans="1:7">
      <c r="A14" s="84" t="s">
        <v>74</v>
      </c>
      <c r="B14" s="84">
        <v>62.87</v>
      </c>
      <c r="C14" s="84">
        <v>0</v>
      </c>
      <c r="D14" s="84">
        <v>0</v>
      </c>
      <c r="E14" s="84">
        <v>0</v>
      </c>
      <c r="F14" s="84">
        <v>0</v>
      </c>
      <c r="G14" s="84">
        <v>0</v>
      </c>
    </row>
    <row r="15" spans="1:7">
      <c r="A15" s="84" t="s">
        <v>81</v>
      </c>
      <c r="B15" s="84">
        <v>500.28</v>
      </c>
      <c r="C15" s="84">
        <v>0</v>
      </c>
      <c r="D15" s="84">
        <v>0</v>
      </c>
      <c r="E15" s="84">
        <v>0</v>
      </c>
      <c r="F15" s="84">
        <v>0</v>
      </c>
      <c r="G15" s="84">
        <v>0</v>
      </c>
    </row>
    <row r="16" spans="1:7">
      <c r="A16" s="84" t="s">
        <v>82</v>
      </c>
      <c r="B16" s="84">
        <v>49.73</v>
      </c>
      <c r="C16" s="84">
        <v>0</v>
      </c>
      <c r="D16" s="84">
        <v>0</v>
      </c>
      <c r="E16" s="84">
        <v>0</v>
      </c>
      <c r="F16" s="84">
        <v>0</v>
      </c>
      <c r="G16" s="84">
        <v>0</v>
      </c>
    </row>
    <row r="17" spans="1:10">
      <c r="A17" s="84" t="s">
        <v>83</v>
      </c>
      <c r="B17" s="84">
        <v>198.81</v>
      </c>
      <c r="C17" s="84">
        <v>0</v>
      </c>
      <c r="D17" s="84">
        <v>0</v>
      </c>
      <c r="E17" s="84">
        <v>0</v>
      </c>
      <c r="F17" s="84">
        <v>0</v>
      </c>
      <c r="G17" s="84">
        <v>0</v>
      </c>
    </row>
    <row r="18" spans="1:10">
      <c r="A18" s="84" t="s">
        <v>84</v>
      </c>
      <c r="B18" s="84">
        <v>0</v>
      </c>
      <c r="C18" s="84">
        <v>0</v>
      </c>
      <c r="D18" s="84">
        <v>0</v>
      </c>
      <c r="E18" s="84">
        <v>0</v>
      </c>
      <c r="F18" s="84">
        <v>0</v>
      </c>
      <c r="G18" s="84">
        <v>0</v>
      </c>
    </row>
    <row r="19" spans="1:10">
      <c r="A19" s="84" t="s">
        <v>85</v>
      </c>
      <c r="B19" s="84">
        <v>43.14</v>
      </c>
      <c r="C19" s="84">
        <v>0</v>
      </c>
      <c r="D19" s="84">
        <v>0</v>
      </c>
      <c r="E19" s="84">
        <v>0</v>
      </c>
      <c r="F19" s="84">
        <v>0</v>
      </c>
      <c r="G19" s="84">
        <v>0</v>
      </c>
    </row>
    <row r="20" spans="1:10">
      <c r="A20" s="84" t="s">
        <v>86</v>
      </c>
      <c r="B20" s="84">
        <v>0</v>
      </c>
      <c r="C20" s="84">
        <v>0</v>
      </c>
      <c r="D20" s="84">
        <v>0</v>
      </c>
      <c r="E20" s="84">
        <v>0</v>
      </c>
      <c r="F20" s="84">
        <v>0</v>
      </c>
      <c r="G20" s="84">
        <v>0</v>
      </c>
    </row>
    <row r="21" spans="1:10">
      <c r="A21" s="84" t="s">
        <v>87</v>
      </c>
      <c r="B21" s="84">
        <v>0</v>
      </c>
      <c r="C21" s="84">
        <v>0</v>
      </c>
      <c r="D21" s="84">
        <v>0</v>
      </c>
      <c r="E21" s="84">
        <v>0</v>
      </c>
      <c r="F21" s="84">
        <v>0</v>
      </c>
      <c r="G21" s="84">
        <v>0</v>
      </c>
    </row>
    <row r="22" spans="1:10">
      <c r="A22" s="84" t="s">
        <v>88</v>
      </c>
      <c r="B22" s="84">
        <v>0</v>
      </c>
      <c r="C22" s="84">
        <v>0</v>
      </c>
      <c r="D22" s="84">
        <v>0</v>
      </c>
      <c r="E22" s="84">
        <v>0</v>
      </c>
      <c r="F22" s="84">
        <v>0</v>
      </c>
      <c r="G22" s="84">
        <v>0</v>
      </c>
    </row>
    <row r="23" spans="1:10">
      <c r="A23" s="84" t="s">
        <v>68</v>
      </c>
      <c r="B23" s="84">
        <v>0</v>
      </c>
      <c r="C23" s="84">
        <v>0</v>
      </c>
      <c r="D23" s="84">
        <v>0</v>
      </c>
      <c r="E23" s="84">
        <v>0</v>
      </c>
      <c r="F23" s="84">
        <v>0</v>
      </c>
      <c r="G23" s="84">
        <v>0</v>
      </c>
    </row>
    <row r="24" spans="1:10">
      <c r="A24" s="84" t="s">
        <v>89</v>
      </c>
      <c r="B24" s="84">
        <v>0</v>
      </c>
      <c r="C24" s="84">
        <v>0</v>
      </c>
      <c r="D24" s="84">
        <v>0</v>
      </c>
      <c r="E24" s="84">
        <v>0</v>
      </c>
      <c r="F24" s="84">
        <v>0</v>
      </c>
      <c r="G24" s="84">
        <v>0</v>
      </c>
    </row>
    <row r="25" spans="1:10">
      <c r="A25" s="84" t="s">
        <v>90</v>
      </c>
      <c r="B25" s="84">
        <v>0</v>
      </c>
      <c r="C25" s="84">
        <v>0</v>
      </c>
      <c r="D25" s="84">
        <v>0</v>
      </c>
      <c r="E25" s="84">
        <v>0</v>
      </c>
      <c r="F25" s="84">
        <v>0</v>
      </c>
      <c r="G25" s="84">
        <v>0</v>
      </c>
    </row>
    <row r="26" spans="1:10">
      <c r="A26" s="84" t="s">
        <v>91</v>
      </c>
      <c r="B26" s="84">
        <v>0</v>
      </c>
      <c r="C26" s="84">
        <v>0</v>
      </c>
      <c r="D26" s="84">
        <v>0</v>
      </c>
      <c r="E26" s="84">
        <v>0</v>
      </c>
      <c r="F26" s="84">
        <v>0</v>
      </c>
      <c r="G26" s="84">
        <v>0</v>
      </c>
    </row>
    <row r="27" spans="1:10">
      <c r="A27" s="84"/>
      <c r="B27" s="84"/>
      <c r="C27" s="84"/>
      <c r="D27" s="84"/>
      <c r="E27" s="84"/>
      <c r="F27" s="84"/>
      <c r="G27" s="84"/>
    </row>
    <row r="28" spans="1:10">
      <c r="A28" s="84" t="s">
        <v>92</v>
      </c>
      <c r="B28" s="84">
        <v>860.6</v>
      </c>
      <c r="C28" s="84">
        <v>556.28</v>
      </c>
      <c r="D28" s="84">
        <v>0</v>
      </c>
      <c r="E28" s="84">
        <v>0</v>
      </c>
      <c r="F28" s="84">
        <v>0</v>
      </c>
      <c r="G28" s="84">
        <v>0</v>
      </c>
    </row>
    <row r="30" spans="1:10">
      <c r="A30" s="80"/>
      <c r="B30" s="84" t="s">
        <v>347</v>
      </c>
      <c r="C30" s="84" t="s">
        <v>2</v>
      </c>
      <c r="D30" s="84" t="s">
        <v>367</v>
      </c>
      <c r="E30" s="84" t="s">
        <v>368</v>
      </c>
      <c r="F30" s="84" t="s">
        <v>369</v>
      </c>
      <c r="G30" s="84" t="s">
        <v>370</v>
      </c>
      <c r="H30" s="84" t="s">
        <v>371</v>
      </c>
      <c r="I30" s="84" t="s">
        <v>372</v>
      </c>
      <c r="J30" s="84" t="s">
        <v>373</v>
      </c>
    </row>
    <row r="31" spans="1:10">
      <c r="A31" s="84" t="s">
        <v>374</v>
      </c>
      <c r="B31" s="84">
        <v>379.89</v>
      </c>
      <c r="C31" s="84" t="s">
        <v>3</v>
      </c>
      <c r="D31" s="84">
        <v>2317.33</v>
      </c>
      <c r="E31" s="84">
        <v>1</v>
      </c>
      <c r="F31" s="84">
        <v>416.17</v>
      </c>
      <c r="G31" s="84">
        <v>0</v>
      </c>
      <c r="H31" s="84">
        <v>8.61</v>
      </c>
      <c r="I31" s="84">
        <v>27.86</v>
      </c>
      <c r="J31" s="84">
        <v>8.07</v>
      </c>
    </row>
    <row r="32" spans="1:10">
      <c r="A32" s="84" t="s">
        <v>375</v>
      </c>
      <c r="B32" s="84">
        <v>1600.48</v>
      </c>
      <c r="C32" s="84" t="s">
        <v>3</v>
      </c>
      <c r="D32" s="84">
        <v>9762.9500000000007</v>
      </c>
      <c r="E32" s="84">
        <v>1</v>
      </c>
      <c r="F32" s="84">
        <v>356.86</v>
      </c>
      <c r="G32" s="84">
        <v>0</v>
      </c>
      <c r="H32" s="84">
        <v>18.29</v>
      </c>
      <c r="I32" s="84">
        <v>6.19</v>
      </c>
      <c r="J32" s="84">
        <v>3.23</v>
      </c>
    </row>
    <row r="33" spans="1:10">
      <c r="A33" s="84" t="s">
        <v>376</v>
      </c>
      <c r="B33" s="84">
        <v>150.81</v>
      </c>
      <c r="C33" s="84" t="s">
        <v>3</v>
      </c>
      <c r="D33" s="84">
        <v>919.94</v>
      </c>
      <c r="E33" s="84">
        <v>1</v>
      </c>
      <c r="F33" s="84">
        <v>189.8</v>
      </c>
      <c r="G33" s="84">
        <v>38.049999999999997</v>
      </c>
      <c r="H33" s="84">
        <v>18.29</v>
      </c>
      <c r="I33" s="84">
        <v>6.19</v>
      </c>
      <c r="J33" s="84">
        <v>21.52</v>
      </c>
    </row>
    <row r="34" spans="1:10">
      <c r="A34" s="84" t="s">
        <v>377</v>
      </c>
      <c r="B34" s="84">
        <v>150.81</v>
      </c>
      <c r="C34" s="84" t="s">
        <v>3</v>
      </c>
      <c r="D34" s="84">
        <v>919.94</v>
      </c>
      <c r="E34" s="84">
        <v>1</v>
      </c>
      <c r="F34" s="84">
        <v>189.8</v>
      </c>
      <c r="G34" s="84">
        <v>38.049999999999997</v>
      </c>
      <c r="H34" s="84">
        <v>18.29</v>
      </c>
      <c r="I34" s="84">
        <v>6.19</v>
      </c>
      <c r="J34" s="84">
        <v>3.23</v>
      </c>
    </row>
    <row r="35" spans="1:10">
      <c r="A35" s="84" t="s">
        <v>378</v>
      </c>
      <c r="B35" s="84">
        <v>12</v>
      </c>
      <c r="C35" s="84" t="s">
        <v>3</v>
      </c>
      <c r="D35" s="84">
        <v>73.2</v>
      </c>
      <c r="E35" s="84">
        <v>1</v>
      </c>
      <c r="F35" s="84">
        <v>24.38</v>
      </c>
      <c r="G35" s="84">
        <v>7.83</v>
      </c>
      <c r="H35" s="84">
        <v>11.84</v>
      </c>
      <c r="I35" s="84">
        <v>6.19</v>
      </c>
      <c r="J35" s="84">
        <v>0</v>
      </c>
    </row>
    <row r="36" spans="1:10">
      <c r="A36" s="84" t="s">
        <v>245</v>
      </c>
      <c r="B36" s="84">
        <v>2293.9899999999998</v>
      </c>
      <c r="C36" s="84"/>
      <c r="D36" s="84">
        <v>13993.36</v>
      </c>
      <c r="E36" s="84"/>
      <c r="F36" s="84">
        <v>1177.02</v>
      </c>
      <c r="G36" s="84">
        <v>83.94</v>
      </c>
      <c r="H36" s="84">
        <v>16.653199999999998</v>
      </c>
      <c r="I36" s="84">
        <v>7.11</v>
      </c>
      <c r="J36" s="84">
        <v>5.2169999999999996</v>
      </c>
    </row>
    <row r="37" spans="1:10">
      <c r="A37" s="84" t="s">
        <v>379</v>
      </c>
      <c r="B37" s="84">
        <v>2293.9899999999998</v>
      </c>
      <c r="C37" s="84"/>
      <c r="D37" s="84">
        <v>13993.36</v>
      </c>
      <c r="E37" s="84"/>
      <c r="F37" s="84">
        <v>1177.02</v>
      </c>
      <c r="G37" s="84">
        <v>83.94</v>
      </c>
      <c r="H37" s="84">
        <v>16.653199999999998</v>
      </c>
      <c r="I37" s="84">
        <v>7.11</v>
      </c>
      <c r="J37" s="84">
        <v>5.2169999999999996</v>
      </c>
    </row>
    <row r="38" spans="1:10">
      <c r="A38" s="84" t="s">
        <v>380</v>
      </c>
      <c r="B38" s="84">
        <v>0</v>
      </c>
      <c r="C38" s="84"/>
      <c r="D38" s="84">
        <v>0</v>
      </c>
      <c r="E38" s="84"/>
      <c r="F38" s="84">
        <v>0</v>
      </c>
      <c r="G38" s="84">
        <v>0</v>
      </c>
      <c r="H38" s="84"/>
      <c r="I38" s="84"/>
      <c r="J38" s="84"/>
    </row>
    <row r="40" spans="1:10">
      <c r="A40" s="80"/>
      <c r="B40" s="84" t="s">
        <v>52</v>
      </c>
      <c r="C40" s="84" t="s">
        <v>303</v>
      </c>
      <c r="D40" s="84" t="s">
        <v>349</v>
      </c>
      <c r="E40" s="84" t="s">
        <v>350</v>
      </c>
      <c r="F40" s="84" t="s">
        <v>351</v>
      </c>
      <c r="G40" s="84" t="s">
        <v>352</v>
      </c>
      <c r="H40" s="84" t="s">
        <v>353</v>
      </c>
      <c r="I40" s="84" t="s">
        <v>304</v>
      </c>
    </row>
    <row r="41" spans="1:10">
      <c r="A41" s="84" t="s">
        <v>305</v>
      </c>
      <c r="B41" s="84" t="s">
        <v>340</v>
      </c>
      <c r="C41" s="84">
        <v>0.08</v>
      </c>
      <c r="D41" s="84">
        <v>0.59099999999999997</v>
      </c>
      <c r="E41" s="84">
        <v>0.65</v>
      </c>
      <c r="F41" s="84">
        <v>42.67</v>
      </c>
      <c r="G41" s="84">
        <v>90</v>
      </c>
      <c r="H41" s="84">
        <v>90</v>
      </c>
      <c r="I41" s="84" t="s">
        <v>307</v>
      </c>
    </row>
    <row r="42" spans="1:10">
      <c r="A42" s="84" t="s">
        <v>308</v>
      </c>
      <c r="B42" s="84" t="s">
        <v>340</v>
      </c>
      <c r="C42" s="84">
        <v>0.08</v>
      </c>
      <c r="D42" s="84">
        <v>0.59099999999999997</v>
      </c>
      <c r="E42" s="84">
        <v>0.65</v>
      </c>
      <c r="F42" s="84">
        <v>330.83</v>
      </c>
      <c r="G42" s="84">
        <v>0</v>
      </c>
      <c r="H42" s="84">
        <v>90</v>
      </c>
      <c r="I42" s="84" t="s">
        <v>309</v>
      </c>
    </row>
    <row r="43" spans="1:10">
      <c r="A43" s="84" t="s">
        <v>310</v>
      </c>
      <c r="B43" s="84" t="s">
        <v>340</v>
      </c>
      <c r="C43" s="84">
        <v>0.08</v>
      </c>
      <c r="D43" s="84">
        <v>0.59099999999999997</v>
      </c>
      <c r="E43" s="84">
        <v>0.65</v>
      </c>
      <c r="F43" s="84">
        <v>42.67</v>
      </c>
      <c r="G43" s="84">
        <v>270</v>
      </c>
      <c r="H43" s="84">
        <v>90</v>
      </c>
      <c r="I43" s="84" t="s">
        <v>311</v>
      </c>
    </row>
    <row r="44" spans="1:10">
      <c r="A44" s="84" t="s">
        <v>312</v>
      </c>
      <c r="B44" s="84" t="s">
        <v>313</v>
      </c>
      <c r="C44" s="84">
        <v>0.3</v>
      </c>
      <c r="D44" s="84">
        <v>3.12</v>
      </c>
      <c r="E44" s="84">
        <v>12.9</v>
      </c>
      <c r="F44" s="84">
        <v>379.89</v>
      </c>
      <c r="G44" s="84">
        <v>90</v>
      </c>
      <c r="H44" s="84">
        <v>180</v>
      </c>
      <c r="I44" s="84"/>
    </row>
    <row r="45" spans="1:10">
      <c r="A45" s="84" t="s">
        <v>314</v>
      </c>
      <c r="B45" s="84" t="s">
        <v>315</v>
      </c>
      <c r="C45" s="84">
        <v>0.3</v>
      </c>
      <c r="D45" s="84">
        <v>0.35699999999999998</v>
      </c>
      <c r="E45" s="84">
        <v>0.38</v>
      </c>
      <c r="F45" s="84">
        <v>379.89</v>
      </c>
      <c r="G45" s="84">
        <v>90</v>
      </c>
      <c r="H45" s="84">
        <v>0</v>
      </c>
      <c r="I45" s="84"/>
    </row>
    <row r="46" spans="1:10">
      <c r="A46" s="84" t="s">
        <v>316</v>
      </c>
      <c r="B46" s="84" t="s">
        <v>340</v>
      </c>
      <c r="C46" s="84">
        <v>0.08</v>
      </c>
      <c r="D46" s="84">
        <v>0.59099999999999997</v>
      </c>
      <c r="E46" s="84">
        <v>0.65</v>
      </c>
      <c r="F46" s="84">
        <v>178.43</v>
      </c>
      <c r="G46" s="84">
        <v>270</v>
      </c>
      <c r="H46" s="84">
        <v>90</v>
      </c>
      <c r="I46" s="84" t="s">
        <v>311</v>
      </c>
    </row>
    <row r="47" spans="1:10">
      <c r="A47" s="84" t="s">
        <v>317</v>
      </c>
      <c r="B47" s="84" t="s">
        <v>340</v>
      </c>
      <c r="C47" s="84">
        <v>0.08</v>
      </c>
      <c r="D47" s="84">
        <v>0.59099999999999997</v>
      </c>
      <c r="E47" s="84">
        <v>0.65</v>
      </c>
      <c r="F47" s="84">
        <v>178.43</v>
      </c>
      <c r="G47" s="84">
        <v>90</v>
      </c>
      <c r="H47" s="84">
        <v>90</v>
      </c>
      <c r="I47" s="84" t="s">
        <v>307</v>
      </c>
    </row>
    <row r="48" spans="1:10">
      <c r="A48" s="84" t="s">
        <v>318</v>
      </c>
      <c r="B48" s="84" t="s">
        <v>313</v>
      </c>
      <c r="C48" s="84">
        <v>0.3</v>
      </c>
      <c r="D48" s="84">
        <v>3.12</v>
      </c>
      <c r="E48" s="84">
        <v>12.9</v>
      </c>
      <c r="F48" s="84">
        <v>1600.48</v>
      </c>
      <c r="G48" s="84">
        <v>0</v>
      </c>
      <c r="H48" s="84">
        <v>180</v>
      </c>
      <c r="I48" s="84"/>
    </row>
    <row r="49" spans="1:11">
      <c r="A49" s="84" t="s">
        <v>319</v>
      </c>
      <c r="B49" s="84" t="s">
        <v>315</v>
      </c>
      <c r="C49" s="84">
        <v>0.3</v>
      </c>
      <c r="D49" s="84">
        <v>0.35699999999999998</v>
      </c>
      <c r="E49" s="84">
        <v>0.38</v>
      </c>
      <c r="F49" s="84">
        <v>1600.48</v>
      </c>
      <c r="G49" s="84">
        <v>180</v>
      </c>
      <c r="H49" s="84">
        <v>0</v>
      </c>
      <c r="I49" s="84"/>
    </row>
    <row r="50" spans="1:11">
      <c r="A50" s="84" t="s">
        <v>320</v>
      </c>
      <c r="B50" s="84" t="s">
        <v>340</v>
      </c>
      <c r="C50" s="84">
        <v>0.08</v>
      </c>
      <c r="D50" s="84">
        <v>0.59099999999999997</v>
      </c>
      <c r="E50" s="84">
        <v>0.65</v>
      </c>
      <c r="F50" s="84">
        <v>153.22</v>
      </c>
      <c r="G50" s="84">
        <v>180</v>
      </c>
      <c r="H50" s="84">
        <v>90</v>
      </c>
      <c r="I50" s="84" t="s">
        <v>321</v>
      </c>
    </row>
    <row r="51" spans="1:11">
      <c r="A51" s="84" t="s">
        <v>322</v>
      </c>
      <c r="B51" s="84" t="s">
        <v>340</v>
      </c>
      <c r="C51" s="84">
        <v>0.08</v>
      </c>
      <c r="D51" s="84">
        <v>0.59099999999999997</v>
      </c>
      <c r="E51" s="84">
        <v>0.65</v>
      </c>
      <c r="F51" s="84">
        <v>36.58</v>
      </c>
      <c r="G51" s="84">
        <v>270</v>
      </c>
      <c r="H51" s="84">
        <v>90</v>
      </c>
      <c r="I51" s="84" t="s">
        <v>311</v>
      </c>
    </row>
    <row r="52" spans="1:11">
      <c r="A52" s="84" t="s">
        <v>323</v>
      </c>
      <c r="B52" s="84" t="s">
        <v>313</v>
      </c>
      <c r="C52" s="84">
        <v>0.3</v>
      </c>
      <c r="D52" s="84">
        <v>3.12</v>
      </c>
      <c r="E52" s="84">
        <v>12.9</v>
      </c>
      <c r="F52" s="84">
        <v>150.81</v>
      </c>
      <c r="G52" s="84">
        <v>180</v>
      </c>
      <c r="H52" s="84">
        <v>180</v>
      </c>
      <c r="I52" s="84"/>
    </row>
    <row r="53" spans="1:11">
      <c r="A53" s="84" t="s">
        <v>324</v>
      </c>
      <c r="B53" s="84" t="s">
        <v>315</v>
      </c>
      <c r="C53" s="84">
        <v>0.3</v>
      </c>
      <c r="D53" s="84">
        <v>0.35699999999999998</v>
      </c>
      <c r="E53" s="84">
        <v>0.38</v>
      </c>
      <c r="F53" s="84">
        <v>150.81</v>
      </c>
      <c r="G53" s="84">
        <v>180</v>
      </c>
      <c r="H53" s="84">
        <v>0</v>
      </c>
      <c r="I53" s="84"/>
    </row>
    <row r="54" spans="1:11">
      <c r="A54" s="84" t="s">
        <v>325</v>
      </c>
      <c r="B54" s="84" t="s">
        <v>340</v>
      </c>
      <c r="C54" s="84">
        <v>0.08</v>
      </c>
      <c r="D54" s="84">
        <v>0.59099999999999997</v>
      </c>
      <c r="E54" s="84">
        <v>0.65</v>
      </c>
      <c r="F54" s="84">
        <v>36.58</v>
      </c>
      <c r="G54" s="84">
        <v>90</v>
      </c>
      <c r="H54" s="84">
        <v>90</v>
      </c>
      <c r="I54" s="84" t="s">
        <v>307</v>
      </c>
    </row>
    <row r="55" spans="1:11">
      <c r="A55" s="84" t="s">
        <v>326</v>
      </c>
      <c r="B55" s="84" t="s">
        <v>340</v>
      </c>
      <c r="C55" s="84">
        <v>0.08</v>
      </c>
      <c r="D55" s="84">
        <v>0.59099999999999997</v>
      </c>
      <c r="E55" s="84">
        <v>0.65</v>
      </c>
      <c r="F55" s="84">
        <v>153.22</v>
      </c>
      <c r="G55" s="84">
        <v>180</v>
      </c>
      <c r="H55" s="84">
        <v>90</v>
      </c>
      <c r="I55" s="84" t="s">
        <v>321</v>
      </c>
    </row>
    <row r="56" spans="1:11">
      <c r="A56" s="84" t="s">
        <v>327</v>
      </c>
      <c r="B56" s="84" t="s">
        <v>313</v>
      </c>
      <c r="C56" s="84">
        <v>0.3</v>
      </c>
      <c r="D56" s="84">
        <v>3.12</v>
      </c>
      <c r="E56" s="84">
        <v>12.9</v>
      </c>
      <c r="F56" s="84">
        <v>150.81</v>
      </c>
      <c r="G56" s="84">
        <v>90</v>
      </c>
      <c r="H56" s="84">
        <v>180</v>
      </c>
      <c r="I56" s="84"/>
    </row>
    <row r="57" spans="1:11">
      <c r="A57" s="84" t="s">
        <v>328</v>
      </c>
      <c r="B57" s="84" t="s">
        <v>315</v>
      </c>
      <c r="C57" s="84">
        <v>0.3</v>
      </c>
      <c r="D57" s="84">
        <v>0.35699999999999998</v>
      </c>
      <c r="E57" s="84">
        <v>0.38</v>
      </c>
      <c r="F57" s="84">
        <v>150.81</v>
      </c>
      <c r="G57" s="84">
        <v>90</v>
      </c>
      <c r="H57" s="84">
        <v>0</v>
      </c>
      <c r="I57" s="84"/>
    </row>
    <row r="58" spans="1:11">
      <c r="A58" s="84" t="s">
        <v>329</v>
      </c>
      <c r="B58" s="84" t="s">
        <v>340</v>
      </c>
      <c r="C58" s="84">
        <v>0.08</v>
      </c>
      <c r="D58" s="84">
        <v>0.59099999999999997</v>
      </c>
      <c r="E58" s="84">
        <v>0.65</v>
      </c>
      <c r="F58" s="84">
        <v>24.38</v>
      </c>
      <c r="G58" s="84">
        <v>180</v>
      </c>
      <c r="H58" s="84">
        <v>90</v>
      </c>
      <c r="I58" s="84" t="s">
        <v>321</v>
      </c>
    </row>
    <row r="59" spans="1:11">
      <c r="A59" s="84" t="s">
        <v>330</v>
      </c>
      <c r="B59" s="84" t="s">
        <v>313</v>
      </c>
      <c r="C59" s="84">
        <v>0.3</v>
      </c>
      <c r="D59" s="84">
        <v>3.12</v>
      </c>
      <c r="E59" s="84">
        <v>12.9</v>
      </c>
      <c r="F59" s="84">
        <v>12</v>
      </c>
      <c r="G59" s="84">
        <v>180</v>
      </c>
      <c r="H59" s="84">
        <v>180</v>
      </c>
      <c r="I59" s="84"/>
    </row>
    <row r="60" spans="1:11">
      <c r="A60" s="84" t="s">
        <v>331</v>
      </c>
      <c r="B60" s="84" t="s">
        <v>315</v>
      </c>
      <c r="C60" s="84">
        <v>0.3</v>
      </c>
      <c r="D60" s="84">
        <v>0.35699999999999998</v>
      </c>
      <c r="E60" s="84">
        <v>0.38</v>
      </c>
      <c r="F60" s="84">
        <v>12</v>
      </c>
      <c r="G60" s="84">
        <v>180</v>
      </c>
      <c r="H60" s="84">
        <v>0</v>
      </c>
      <c r="I60" s="84"/>
    </row>
    <row r="62" spans="1:11">
      <c r="A62" s="80"/>
      <c r="B62" s="84" t="s">
        <v>52</v>
      </c>
      <c r="C62" s="84" t="s">
        <v>381</v>
      </c>
      <c r="D62" s="84" t="s">
        <v>382</v>
      </c>
      <c r="E62" s="84" t="s">
        <v>383</v>
      </c>
      <c r="F62" s="84" t="s">
        <v>46</v>
      </c>
      <c r="G62" s="84" t="s">
        <v>384</v>
      </c>
      <c r="H62" s="84" t="s">
        <v>385</v>
      </c>
      <c r="I62" s="84" t="s">
        <v>386</v>
      </c>
      <c r="J62" s="84" t="s">
        <v>352</v>
      </c>
      <c r="K62" s="84" t="s">
        <v>304</v>
      </c>
    </row>
    <row r="63" spans="1:11">
      <c r="A63" s="84" t="s">
        <v>387</v>
      </c>
      <c r="B63" s="84" t="s">
        <v>429</v>
      </c>
      <c r="C63" s="84">
        <v>38.049999999999997</v>
      </c>
      <c r="D63" s="84">
        <v>38.049999999999997</v>
      </c>
      <c r="E63" s="84">
        <v>3.18</v>
      </c>
      <c r="F63" s="84">
        <v>0.40200000000000002</v>
      </c>
      <c r="G63" s="84">
        <v>0.495</v>
      </c>
      <c r="H63" s="84" t="s">
        <v>389</v>
      </c>
      <c r="I63" s="84" t="s">
        <v>320</v>
      </c>
      <c r="J63" s="84">
        <v>180</v>
      </c>
      <c r="K63" s="84" t="s">
        <v>321</v>
      </c>
    </row>
    <row r="64" spans="1:11">
      <c r="A64" s="84" t="s">
        <v>390</v>
      </c>
      <c r="B64" s="84" t="s">
        <v>429</v>
      </c>
      <c r="C64" s="84">
        <v>38.049999999999997</v>
      </c>
      <c r="D64" s="84">
        <v>38.049999999999997</v>
      </c>
      <c r="E64" s="84">
        <v>3.18</v>
      </c>
      <c r="F64" s="84">
        <v>0.40200000000000002</v>
      </c>
      <c r="G64" s="84">
        <v>0.495</v>
      </c>
      <c r="H64" s="84" t="s">
        <v>389</v>
      </c>
      <c r="I64" s="84" t="s">
        <v>326</v>
      </c>
      <c r="J64" s="84">
        <v>180</v>
      </c>
      <c r="K64" s="84" t="s">
        <v>321</v>
      </c>
    </row>
    <row r="65" spans="1:11">
      <c r="A65" s="84" t="s">
        <v>391</v>
      </c>
      <c r="B65" s="84" t="s">
        <v>429</v>
      </c>
      <c r="C65" s="84">
        <v>7.83</v>
      </c>
      <c r="D65" s="84">
        <v>7.83</v>
      </c>
      <c r="E65" s="84">
        <v>3.18</v>
      </c>
      <c r="F65" s="84">
        <v>0.40200000000000002</v>
      </c>
      <c r="G65" s="84">
        <v>0.495</v>
      </c>
      <c r="H65" s="84" t="s">
        <v>389</v>
      </c>
      <c r="I65" s="84" t="s">
        <v>329</v>
      </c>
      <c r="J65" s="84">
        <v>180</v>
      </c>
      <c r="K65" s="84" t="s">
        <v>321</v>
      </c>
    </row>
    <row r="66" spans="1:11">
      <c r="A66" s="84" t="s">
        <v>392</v>
      </c>
      <c r="B66" s="84"/>
      <c r="C66" s="84"/>
      <c r="D66" s="84">
        <v>83.94</v>
      </c>
      <c r="E66" s="84">
        <v>3.18</v>
      </c>
      <c r="F66" s="84">
        <v>0.40200000000000002</v>
      </c>
      <c r="G66" s="84">
        <v>0.495</v>
      </c>
      <c r="H66" s="84"/>
      <c r="I66" s="84"/>
      <c r="J66" s="84"/>
      <c r="K66" s="84"/>
    </row>
    <row r="67" spans="1:11">
      <c r="A67" s="84" t="s">
        <v>393</v>
      </c>
      <c r="B67" s="84"/>
      <c r="C67" s="84"/>
      <c r="D67" s="84">
        <v>0</v>
      </c>
      <c r="E67" s="84" t="s">
        <v>394</v>
      </c>
      <c r="F67" s="84" t="s">
        <v>394</v>
      </c>
      <c r="G67" s="84" t="s">
        <v>394</v>
      </c>
      <c r="H67" s="84"/>
      <c r="I67" s="84"/>
      <c r="J67" s="84"/>
      <c r="K67" s="84"/>
    </row>
    <row r="68" spans="1:11">
      <c r="A68" s="84" t="s">
        <v>395</v>
      </c>
      <c r="B68" s="84"/>
      <c r="C68" s="84"/>
      <c r="D68" s="84">
        <v>83.94</v>
      </c>
      <c r="E68" s="84">
        <v>3.18</v>
      </c>
      <c r="F68" s="84">
        <v>0.40200000000000002</v>
      </c>
      <c r="G68" s="84">
        <v>0.495</v>
      </c>
      <c r="H68" s="84"/>
      <c r="I68" s="84"/>
      <c r="J68" s="84"/>
      <c r="K68" s="84"/>
    </row>
    <row r="70" spans="1:11">
      <c r="A70" s="80"/>
      <c r="B70" s="84" t="s">
        <v>117</v>
      </c>
      <c r="C70" s="84" t="s">
        <v>337</v>
      </c>
      <c r="D70" s="84" t="s">
        <v>354</v>
      </c>
    </row>
    <row r="71" spans="1:11">
      <c r="A71" s="84" t="s">
        <v>36</v>
      </c>
      <c r="B71" s="84"/>
      <c r="C71" s="84"/>
      <c r="D71" s="84"/>
    </row>
    <row r="73" spans="1:11">
      <c r="A73" s="80"/>
      <c r="B73" s="84" t="s">
        <v>117</v>
      </c>
      <c r="C73" s="84" t="s">
        <v>355</v>
      </c>
      <c r="D73" s="84" t="s">
        <v>356</v>
      </c>
      <c r="E73" s="84" t="s">
        <v>357</v>
      </c>
      <c r="F73" s="84" t="s">
        <v>358</v>
      </c>
      <c r="G73" s="84" t="s">
        <v>354</v>
      </c>
    </row>
    <row r="74" spans="1:11">
      <c r="A74" s="84" t="s">
        <v>332</v>
      </c>
      <c r="B74" s="84" t="s">
        <v>333</v>
      </c>
      <c r="C74" s="84">
        <v>36651.47</v>
      </c>
      <c r="D74" s="84">
        <v>25796.48</v>
      </c>
      <c r="E74" s="84">
        <v>10854.99</v>
      </c>
      <c r="F74" s="84">
        <v>0.7</v>
      </c>
      <c r="G74" s="84">
        <v>3.49</v>
      </c>
    </row>
    <row r="75" spans="1:11">
      <c r="A75" s="84" t="s">
        <v>334</v>
      </c>
      <c r="B75" s="84" t="s">
        <v>333</v>
      </c>
      <c r="C75" s="84">
        <v>142366.70000000001</v>
      </c>
      <c r="D75" s="84">
        <v>96251.74</v>
      </c>
      <c r="E75" s="84">
        <v>46114.96</v>
      </c>
      <c r="F75" s="84">
        <v>0.68</v>
      </c>
      <c r="G75" s="84">
        <v>3.51</v>
      </c>
    </row>
    <row r="76" spans="1:11">
      <c r="A76" s="84" t="s">
        <v>335</v>
      </c>
      <c r="B76" s="84" t="s">
        <v>333</v>
      </c>
      <c r="C76" s="84">
        <v>23165.06</v>
      </c>
      <c r="D76" s="84">
        <v>16315.76</v>
      </c>
      <c r="E76" s="84">
        <v>6849.3</v>
      </c>
      <c r="F76" s="84">
        <v>0.7</v>
      </c>
      <c r="G76" s="84">
        <v>3.52</v>
      </c>
    </row>
    <row r="77" spans="1:11">
      <c r="A77" s="84" t="s">
        <v>336</v>
      </c>
      <c r="B77" s="84" t="s">
        <v>333</v>
      </c>
      <c r="C77" s="84">
        <v>18817.93</v>
      </c>
      <c r="D77" s="84">
        <v>13411.76</v>
      </c>
      <c r="E77" s="84">
        <v>5406.17</v>
      </c>
      <c r="F77" s="84">
        <v>0.71</v>
      </c>
      <c r="G77" s="84">
        <v>3.76</v>
      </c>
    </row>
    <row r="79" spans="1:11">
      <c r="A79" s="80"/>
      <c r="B79" s="84" t="s">
        <v>117</v>
      </c>
      <c r="C79" s="84" t="s">
        <v>355</v>
      </c>
      <c r="D79" s="84" t="s">
        <v>354</v>
      </c>
    </row>
    <row r="80" spans="1:11">
      <c r="A80" s="84" t="s">
        <v>396</v>
      </c>
      <c r="B80" s="84" t="s">
        <v>397</v>
      </c>
      <c r="C80" s="84">
        <v>3095.66</v>
      </c>
      <c r="D80" s="84">
        <v>1</v>
      </c>
    </row>
    <row r="81" spans="1:8">
      <c r="A81" s="84" t="s">
        <v>398</v>
      </c>
      <c r="B81" s="84" t="s">
        <v>399</v>
      </c>
      <c r="C81" s="84">
        <v>52381.37</v>
      </c>
      <c r="D81" s="84">
        <v>0.8</v>
      </c>
    </row>
    <row r="82" spans="1:8">
      <c r="A82" s="84" t="s">
        <v>400</v>
      </c>
      <c r="B82" s="84" t="s">
        <v>399</v>
      </c>
      <c r="C82" s="84">
        <v>222381.75</v>
      </c>
      <c r="D82" s="84">
        <v>0.78</v>
      </c>
    </row>
    <row r="83" spans="1:8">
      <c r="A83" s="84" t="s">
        <v>401</v>
      </c>
      <c r="B83" s="84" t="s">
        <v>399</v>
      </c>
      <c r="C83" s="84">
        <v>31109.62</v>
      </c>
      <c r="D83" s="84">
        <v>0.8</v>
      </c>
    </row>
    <row r="84" spans="1:8">
      <c r="A84" s="84" t="s">
        <v>402</v>
      </c>
      <c r="B84" s="84" t="s">
        <v>399</v>
      </c>
      <c r="C84" s="84">
        <v>31110.63</v>
      </c>
      <c r="D84" s="84">
        <v>0.8</v>
      </c>
    </row>
    <row r="86" spans="1:8">
      <c r="A86" s="80"/>
      <c r="B86" s="84" t="s">
        <v>117</v>
      </c>
      <c r="C86" s="84" t="s">
        <v>403</v>
      </c>
      <c r="D86" s="84" t="s">
        <v>404</v>
      </c>
      <c r="E86" s="84" t="s">
        <v>405</v>
      </c>
      <c r="F86" s="84" t="s">
        <v>406</v>
      </c>
      <c r="G86" s="84" t="s">
        <v>407</v>
      </c>
      <c r="H86" s="84" t="s">
        <v>408</v>
      </c>
    </row>
    <row r="87" spans="1:8">
      <c r="A87" s="84" t="s">
        <v>409</v>
      </c>
      <c r="B87" s="84" t="s">
        <v>410</v>
      </c>
      <c r="C87" s="84">
        <v>0.54</v>
      </c>
      <c r="D87" s="84">
        <v>49.8</v>
      </c>
      <c r="E87" s="84">
        <v>0.14000000000000001</v>
      </c>
      <c r="F87" s="84">
        <v>12.69</v>
      </c>
      <c r="G87" s="84">
        <v>1</v>
      </c>
      <c r="H87" s="84" t="s">
        <v>411</v>
      </c>
    </row>
    <row r="88" spans="1:8">
      <c r="A88" s="84" t="s">
        <v>412</v>
      </c>
      <c r="B88" s="84" t="s">
        <v>413</v>
      </c>
      <c r="C88" s="84">
        <v>0.56999999999999995</v>
      </c>
      <c r="D88" s="84">
        <v>622</v>
      </c>
      <c r="E88" s="84">
        <v>1.64</v>
      </c>
      <c r="F88" s="84">
        <v>1796.9</v>
      </c>
      <c r="G88" s="84">
        <v>1</v>
      </c>
      <c r="H88" s="84" t="s">
        <v>414</v>
      </c>
    </row>
    <row r="89" spans="1:8">
      <c r="A89" s="84" t="s">
        <v>415</v>
      </c>
      <c r="B89" s="84" t="s">
        <v>413</v>
      </c>
      <c r="C89" s="84">
        <v>0.59</v>
      </c>
      <c r="D89" s="84">
        <v>1109.6500000000001</v>
      </c>
      <c r="E89" s="84">
        <v>5.73</v>
      </c>
      <c r="F89" s="84">
        <v>10755.25</v>
      </c>
      <c r="G89" s="84">
        <v>1</v>
      </c>
      <c r="H89" s="84" t="s">
        <v>414</v>
      </c>
    </row>
    <row r="90" spans="1:8">
      <c r="A90" s="84" t="s">
        <v>416</v>
      </c>
      <c r="B90" s="84" t="s">
        <v>413</v>
      </c>
      <c r="C90" s="84">
        <v>0.55000000000000004</v>
      </c>
      <c r="D90" s="84">
        <v>622</v>
      </c>
      <c r="E90" s="84">
        <v>1.04</v>
      </c>
      <c r="F90" s="84">
        <v>1185.17</v>
      </c>
      <c r="G90" s="84">
        <v>1</v>
      </c>
      <c r="H90" s="84" t="s">
        <v>414</v>
      </c>
    </row>
    <row r="91" spans="1:8">
      <c r="A91" s="84" t="s">
        <v>417</v>
      </c>
      <c r="B91" s="84" t="s">
        <v>413</v>
      </c>
      <c r="C91" s="84">
        <v>0.55000000000000004</v>
      </c>
      <c r="D91" s="84">
        <v>622</v>
      </c>
      <c r="E91" s="84">
        <v>0.87</v>
      </c>
      <c r="F91" s="84">
        <v>992.3</v>
      </c>
      <c r="G91" s="84">
        <v>1</v>
      </c>
      <c r="H91" s="84" t="s">
        <v>414</v>
      </c>
    </row>
    <row r="93" spans="1:8">
      <c r="A93" s="80"/>
      <c r="B93" s="84" t="s">
        <v>117</v>
      </c>
      <c r="C93" s="84" t="s">
        <v>418</v>
      </c>
      <c r="D93" s="84" t="s">
        <v>419</v>
      </c>
      <c r="E93" s="84" t="s">
        <v>420</v>
      </c>
      <c r="F93" s="84" t="s">
        <v>421</v>
      </c>
    </row>
    <row r="94" spans="1:8">
      <c r="A94" s="84" t="s">
        <v>36</v>
      </c>
      <c r="B94" s="84"/>
      <c r="C94" s="84"/>
      <c r="D94" s="84"/>
      <c r="E94" s="84"/>
      <c r="F94" s="84"/>
    </row>
    <row r="96" spans="1:8">
      <c r="A96" s="80"/>
      <c r="B96" s="84" t="s">
        <v>117</v>
      </c>
      <c r="C96" s="84" t="s">
        <v>422</v>
      </c>
      <c r="D96" s="84" t="s">
        <v>423</v>
      </c>
      <c r="E96" s="84" t="s">
        <v>424</v>
      </c>
      <c r="F96" s="84" t="s">
        <v>425</v>
      </c>
      <c r="G96" s="84" t="s">
        <v>426</v>
      </c>
    </row>
    <row r="97" spans="1:8">
      <c r="A97" s="84" t="s">
        <v>36</v>
      </c>
      <c r="B97" s="84"/>
      <c r="C97" s="84"/>
      <c r="D97" s="84"/>
      <c r="E97" s="84"/>
      <c r="F97" s="84"/>
      <c r="G97" s="84"/>
    </row>
    <row r="99" spans="1:8">
      <c r="A99" s="80"/>
      <c r="B99" s="84" t="s">
        <v>432</v>
      </c>
      <c r="C99" s="84" t="s">
        <v>433</v>
      </c>
      <c r="D99" s="84" t="s">
        <v>434</v>
      </c>
      <c r="E99" s="84" t="s">
        <v>435</v>
      </c>
      <c r="F99" s="84" t="s">
        <v>436</v>
      </c>
      <c r="G99" s="84" t="s">
        <v>437</v>
      </c>
      <c r="H99" s="84" t="s">
        <v>438</v>
      </c>
    </row>
    <row r="100" spans="1:8">
      <c r="A100" s="84" t="s">
        <v>439</v>
      </c>
      <c r="B100" s="84">
        <v>24376.723999999998</v>
      </c>
      <c r="C100" s="84">
        <v>36.500399999999999</v>
      </c>
      <c r="D100" s="84">
        <v>46.914700000000003</v>
      </c>
      <c r="E100" s="84">
        <v>0</v>
      </c>
      <c r="F100" s="84">
        <v>4.0000000000000002E-4</v>
      </c>
      <c r="G100" s="84">
        <v>30809.734899999999</v>
      </c>
      <c r="H100" s="84">
        <v>9810.7379999999994</v>
      </c>
    </row>
    <row r="101" spans="1:8">
      <c r="A101" s="84" t="s">
        <v>440</v>
      </c>
      <c r="B101" s="84">
        <v>19223.6083</v>
      </c>
      <c r="C101" s="84">
        <v>30.0459</v>
      </c>
      <c r="D101" s="84">
        <v>41.1051</v>
      </c>
      <c r="E101" s="84">
        <v>0</v>
      </c>
      <c r="F101" s="84">
        <v>2.9999999999999997E-4</v>
      </c>
      <c r="G101" s="84">
        <v>27001.675599999999</v>
      </c>
      <c r="H101" s="84">
        <v>7857.3878000000004</v>
      </c>
    </row>
    <row r="102" spans="1:8">
      <c r="A102" s="84" t="s">
        <v>441</v>
      </c>
      <c r="B102" s="84">
        <v>17848.131700000002</v>
      </c>
      <c r="C102" s="84">
        <v>29.8812</v>
      </c>
      <c r="D102" s="84">
        <v>44.627699999999997</v>
      </c>
      <c r="E102" s="84">
        <v>0</v>
      </c>
      <c r="F102" s="84">
        <v>2.9999999999999997E-4</v>
      </c>
      <c r="G102" s="84">
        <v>29325.901999999998</v>
      </c>
      <c r="H102" s="84">
        <v>7484.9278999999997</v>
      </c>
    </row>
    <row r="103" spans="1:8">
      <c r="A103" s="84" t="s">
        <v>442</v>
      </c>
      <c r="B103" s="84">
        <v>14895.4013</v>
      </c>
      <c r="C103" s="84">
        <v>26.162800000000001</v>
      </c>
      <c r="D103" s="84">
        <v>41.233600000000003</v>
      </c>
      <c r="E103" s="84">
        <v>0</v>
      </c>
      <c r="F103" s="84">
        <v>2.9999999999999997E-4</v>
      </c>
      <c r="G103" s="84">
        <v>27100.9908</v>
      </c>
      <c r="H103" s="84">
        <v>6363.7476999999999</v>
      </c>
    </row>
    <row r="104" spans="1:8">
      <c r="A104" s="84" t="s">
        <v>272</v>
      </c>
      <c r="B104" s="84">
        <v>15593.2066</v>
      </c>
      <c r="C104" s="84">
        <v>28.208100000000002</v>
      </c>
      <c r="D104" s="84">
        <v>45.834200000000003</v>
      </c>
      <c r="E104" s="84">
        <v>0</v>
      </c>
      <c r="F104" s="84">
        <v>2.9999999999999997E-4</v>
      </c>
      <c r="G104" s="84">
        <v>30127.962599999999</v>
      </c>
      <c r="H104" s="84">
        <v>6740.2157999999999</v>
      </c>
    </row>
    <row r="105" spans="1:8">
      <c r="A105" s="84" t="s">
        <v>443</v>
      </c>
      <c r="B105" s="84">
        <v>17717.03</v>
      </c>
      <c r="C105" s="84">
        <v>32.328800000000001</v>
      </c>
      <c r="D105" s="84">
        <v>52.984499999999997</v>
      </c>
      <c r="E105" s="84">
        <v>0</v>
      </c>
      <c r="F105" s="84">
        <v>4.0000000000000002E-4</v>
      </c>
      <c r="G105" s="84">
        <v>34829.083500000001</v>
      </c>
      <c r="H105" s="84">
        <v>7684.8888999999999</v>
      </c>
    </row>
    <row r="106" spans="1:8">
      <c r="A106" s="84" t="s">
        <v>444</v>
      </c>
      <c r="B106" s="84">
        <v>19204.023700000002</v>
      </c>
      <c r="C106" s="84">
        <v>35.043700000000001</v>
      </c>
      <c r="D106" s="84">
        <v>57.436500000000002</v>
      </c>
      <c r="E106" s="84">
        <v>0</v>
      </c>
      <c r="F106" s="84">
        <v>4.0000000000000002E-4</v>
      </c>
      <c r="G106" s="84">
        <v>37755.606099999997</v>
      </c>
      <c r="H106" s="84">
        <v>8330.0306999999993</v>
      </c>
    </row>
    <row r="107" spans="1:8">
      <c r="A107" s="84" t="s">
        <v>445</v>
      </c>
      <c r="B107" s="84">
        <v>19632.001700000001</v>
      </c>
      <c r="C107" s="84">
        <v>35.824800000000003</v>
      </c>
      <c r="D107" s="84">
        <v>58.716799999999999</v>
      </c>
      <c r="E107" s="84">
        <v>0</v>
      </c>
      <c r="F107" s="84">
        <v>4.0000000000000002E-4</v>
      </c>
      <c r="G107" s="84">
        <v>38597.198700000001</v>
      </c>
      <c r="H107" s="84">
        <v>8515.6803</v>
      </c>
    </row>
    <row r="108" spans="1:8">
      <c r="A108" s="84" t="s">
        <v>446</v>
      </c>
      <c r="B108" s="84">
        <v>14975.8639</v>
      </c>
      <c r="C108" s="84">
        <v>27.199200000000001</v>
      </c>
      <c r="D108" s="84">
        <v>44.370800000000003</v>
      </c>
      <c r="E108" s="84">
        <v>0</v>
      </c>
      <c r="F108" s="84">
        <v>2.9999999999999997E-4</v>
      </c>
      <c r="G108" s="84">
        <v>29166.4581</v>
      </c>
      <c r="H108" s="84">
        <v>6483.6778999999997</v>
      </c>
    </row>
    <row r="109" spans="1:8">
      <c r="A109" s="84" t="s">
        <v>447</v>
      </c>
      <c r="B109" s="84">
        <v>15390.3755</v>
      </c>
      <c r="C109" s="84">
        <v>27.117100000000001</v>
      </c>
      <c r="D109" s="84">
        <v>42.880299999999998</v>
      </c>
      <c r="E109" s="84">
        <v>0</v>
      </c>
      <c r="F109" s="84">
        <v>2.9999999999999997E-4</v>
      </c>
      <c r="G109" s="84">
        <v>28183.588500000002</v>
      </c>
      <c r="H109" s="84">
        <v>6583.3302000000003</v>
      </c>
    </row>
    <row r="110" spans="1:8">
      <c r="A110" s="84" t="s">
        <v>448</v>
      </c>
      <c r="B110" s="84">
        <v>16953.187900000001</v>
      </c>
      <c r="C110" s="84">
        <v>28.4026</v>
      </c>
      <c r="D110" s="84">
        <v>42.4542</v>
      </c>
      <c r="E110" s="84">
        <v>0</v>
      </c>
      <c r="F110" s="84">
        <v>2.9999999999999997E-4</v>
      </c>
      <c r="G110" s="84">
        <v>27897.741300000002</v>
      </c>
      <c r="H110" s="84">
        <v>7111.5033999999996</v>
      </c>
    </row>
    <row r="111" spans="1:8">
      <c r="A111" s="84" t="s">
        <v>449</v>
      </c>
      <c r="B111" s="84">
        <v>21815.294600000001</v>
      </c>
      <c r="C111" s="84">
        <v>33.835999999999999</v>
      </c>
      <c r="D111" s="84">
        <v>45.798099999999998</v>
      </c>
      <c r="E111" s="84">
        <v>0</v>
      </c>
      <c r="F111" s="84">
        <v>2.9999999999999997E-4</v>
      </c>
      <c r="G111" s="84">
        <v>30083.1263</v>
      </c>
      <c r="H111" s="84">
        <v>8891.7898000000005</v>
      </c>
    </row>
    <row r="112" spans="1:8">
      <c r="A112" s="84"/>
      <c r="B112" s="84"/>
      <c r="C112" s="84"/>
      <c r="D112" s="84"/>
      <c r="E112" s="84"/>
      <c r="F112" s="84"/>
      <c r="G112" s="84"/>
      <c r="H112" s="84"/>
    </row>
    <row r="113" spans="1:19">
      <c r="A113" s="84" t="s">
        <v>450</v>
      </c>
      <c r="B113" s="84">
        <v>217624.8493</v>
      </c>
      <c r="C113" s="84">
        <v>370.55059999999997</v>
      </c>
      <c r="D113" s="84">
        <v>564.35640000000001</v>
      </c>
      <c r="E113" s="84">
        <v>0</v>
      </c>
      <c r="F113" s="84">
        <v>4.1999999999999997E-3</v>
      </c>
      <c r="G113" s="84">
        <v>370879.06839999999</v>
      </c>
      <c r="H113" s="84">
        <v>91857.9182</v>
      </c>
    </row>
    <row r="114" spans="1:19">
      <c r="A114" s="84" t="s">
        <v>451</v>
      </c>
      <c r="B114" s="84">
        <v>14895.4013</v>
      </c>
      <c r="C114" s="84">
        <v>26.162800000000001</v>
      </c>
      <c r="D114" s="84">
        <v>41.1051</v>
      </c>
      <c r="E114" s="84">
        <v>0</v>
      </c>
      <c r="F114" s="84">
        <v>2.9999999999999997E-4</v>
      </c>
      <c r="G114" s="84">
        <v>27001.675599999999</v>
      </c>
      <c r="H114" s="84">
        <v>6363.7476999999999</v>
      </c>
    </row>
    <row r="115" spans="1:19">
      <c r="A115" s="84" t="s">
        <v>452</v>
      </c>
      <c r="B115" s="84">
        <v>24376.723999999998</v>
      </c>
      <c r="C115" s="84">
        <v>36.500399999999999</v>
      </c>
      <c r="D115" s="84">
        <v>58.716799999999999</v>
      </c>
      <c r="E115" s="84">
        <v>0</v>
      </c>
      <c r="F115" s="84">
        <v>4.0000000000000002E-4</v>
      </c>
      <c r="G115" s="84">
        <v>38597.198700000001</v>
      </c>
      <c r="H115" s="84">
        <v>9810.7379999999994</v>
      </c>
    </row>
    <row r="117" spans="1:19">
      <c r="A117" s="80"/>
      <c r="B117" s="84" t="s">
        <v>453</v>
      </c>
      <c r="C117" s="84" t="s">
        <v>454</v>
      </c>
      <c r="D117" s="84" t="s">
        <v>455</v>
      </c>
      <c r="E117" s="84" t="s">
        <v>456</v>
      </c>
      <c r="F117" s="84" t="s">
        <v>457</v>
      </c>
      <c r="G117" s="84" t="s">
        <v>458</v>
      </c>
      <c r="H117" s="84" t="s">
        <v>459</v>
      </c>
      <c r="I117" s="84" t="s">
        <v>460</v>
      </c>
      <c r="J117" s="84" t="s">
        <v>461</v>
      </c>
      <c r="K117" s="84" t="s">
        <v>462</v>
      </c>
      <c r="L117" s="84" t="s">
        <v>463</v>
      </c>
      <c r="M117" s="84" t="s">
        <v>464</v>
      </c>
      <c r="N117" s="84" t="s">
        <v>465</v>
      </c>
      <c r="O117" s="84" t="s">
        <v>466</v>
      </c>
      <c r="P117" s="84" t="s">
        <v>467</v>
      </c>
      <c r="Q117" s="84" t="s">
        <v>468</v>
      </c>
      <c r="R117" s="84" t="s">
        <v>469</v>
      </c>
      <c r="S117" s="84" t="s">
        <v>470</v>
      </c>
    </row>
    <row r="118" spans="1:19">
      <c r="A118" s="84" t="s">
        <v>439</v>
      </c>
      <c r="B118" s="85">
        <v>71491700000</v>
      </c>
      <c r="C118" s="84">
        <v>51926.675999999999</v>
      </c>
      <c r="D118" s="84" t="s">
        <v>598</v>
      </c>
      <c r="E118" s="84">
        <v>34382.154999999999</v>
      </c>
      <c r="F118" s="84">
        <v>10771.038</v>
      </c>
      <c r="G118" s="84">
        <v>6174.0420000000004</v>
      </c>
      <c r="H118" s="84">
        <v>599.44100000000003</v>
      </c>
      <c r="I118" s="84">
        <v>0</v>
      </c>
      <c r="J118" s="84">
        <v>0</v>
      </c>
      <c r="K118" s="84">
        <v>0</v>
      </c>
      <c r="L118" s="84">
        <v>0</v>
      </c>
      <c r="M118" s="84">
        <v>0</v>
      </c>
      <c r="N118" s="84">
        <v>0</v>
      </c>
      <c r="O118" s="84">
        <v>0</v>
      </c>
      <c r="P118" s="84">
        <v>0</v>
      </c>
      <c r="Q118" s="84">
        <v>0</v>
      </c>
      <c r="R118" s="84">
        <v>0</v>
      </c>
      <c r="S118" s="84">
        <v>0</v>
      </c>
    </row>
    <row r="119" spans="1:19">
      <c r="A119" s="84" t="s">
        <v>440</v>
      </c>
      <c r="B119" s="85">
        <v>62655400000</v>
      </c>
      <c r="C119" s="84">
        <v>50552.957000000002</v>
      </c>
      <c r="D119" s="84" t="s">
        <v>606</v>
      </c>
      <c r="E119" s="84">
        <v>34382.154999999999</v>
      </c>
      <c r="F119" s="84">
        <v>10771.038</v>
      </c>
      <c r="G119" s="84">
        <v>4704.9549999999999</v>
      </c>
      <c r="H119" s="84">
        <v>694.80899999999997</v>
      </c>
      <c r="I119" s="84">
        <v>0</v>
      </c>
      <c r="J119" s="84">
        <v>0</v>
      </c>
      <c r="K119" s="84">
        <v>0</v>
      </c>
      <c r="L119" s="84">
        <v>0</v>
      </c>
      <c r="M119" s="84">
        <v>0</v>
      </c>
      <c r="N119" s="84">
        <v>0</v>
      </c>
      <c r="O119" s="84">
        <v>0</v>
      </c>
      <c r="P119" s="84">
        <v>0</v>
      </c>
      <c r="Q119" s="84">
        <v>0</v>
      </c>
      <c r="R119" s="84">
        <v>0</v>
      </c>
      <c r="S119" s="84">
        <v>0</v>
      </c>
    </row>
    <row r="120" spans="1:19">
      <c r="A120" s="84" t="s">
        <v>441</v>
      </c>
      <c r="B120" s="85">
        <v>68048500000</v>
      </c>
      <c r="C120" s="84">
        <v>49358.084999999999</v>
      </c>
      <c r="D120" s="84" t="s">
        <v>547</v>
      </c>
      <c r="E120" s="84">
        <v>34382.154999999999</v>
      </c>
      <c r="F120" s="84">
        <v>10771.038</v>
      </c>
      <c r="G120" s="84">
        <v>622.79899999999998</v>
      </c>
      <c r="H120" s="84">
        <v>414.80900000000003</v>
      </c>
      <c r="I120" s="84">
        <v>0</v>
      </c>
      <c r="J120" s="84">
        <v>3167.2840000000001</v>
      </c>
      <c r="K120" s="84">
        <v>0</v>
      </c>
      <c r="L120" s="84">
        <v>0</v>
      </c>
      <c r="M120" s="84">
        <v>0</v>
      </c>
      <c r="N120" s="84">
        <v>0</v>
      </c>
      <c r="O120" s="84">
        <v>0</v>
      </c>
      <c r="P120" s="84">
        <v>0</v>
      </c>
      <c r="Q120" s="84">
        <v>0</v>
      </c>
      <c r="R120" s="84">
        <v>0</v>
      </c>
      <c r="S120" s="84">
        <v>0</v>
      </c>
    </row>
    <row r="121" spans="1:19">
      <c r="A121" s="84" t="s">
        <v>442</v>
      </c>
      <c r="B121" s="85">
        <v>62885800000</v>
      </c>
      <c r="C121" s="84">
        <v>56700.771999999997</v>
      </c>
      <c r="D121" s="84" t="s">
        <v>607</v>
      </c>
      <c r="E121" s="84">
        <v>34382.154999999999</v>
      </c>
      <c r="F121" s="84">
        <v>10771.038</v>
      </c>
      <c r="G121" s="84">
        <v>9716.4079999999994</v>
      </c>
      <c r="H121" s="84">
        <v>0</v>
      </c>
      <c r="I121" s="84">
        <v>1831.171</v>
      </c>
      <c r="J121" s="84">
        <v>0</v>
      </c>
      <c r="K121" s="84">
        <v>0</v>
      </c>
      <c r="L121" s="84">
        <v>0</v>
      </c>
      <c r="M121" s="84">
        <v>0</v>
      </c>
      <c r="N121" s="84">
        <v>0</v>
      </c>
      <c r="O121" s="84">
        <v>0</v>
      </c>
      <c r="P121" s="84">
        <v>0</v>
      </c>
      <c r="Q121" s="84">
        <v>0</v>
      </c>
      <c r="R121" s="84">
        <v>0</v>
      </c>
      <c r="S121" s="84">
        <v>0</v>
      </c>
    </row>
    <row r="122" spans="1:19">
      <c r="A122" s="84" t="s">
        <v>272</v>
      </c>
      <c r="B122" s="85">
        <v>69909700000</v>
      </c>
      <c r="C122" s="84">
        <v>80621.623000000007</v>
      </c>
      <c r="D122" s="84" t="s">
        <v>608</v>
      </c>
      <c r="E122" s="84">
        <v>34382.154999999999</v>
      </c>
      <c r="F122" s="84">
        <v>10771.038</v>
      </c>
      <c r="G122" s="84">
        <v>6780.5619999999999</v>
      </c>
      <c r="H122" s="84">
        <v>0</v>
      </c>
      <c r="I122" s="84">
        <v>28687.867999999999</v>
      </c>
      <c r="J122" s="84">
        <v>0</v>
      </c>
      <c r="K122" s="84">
        <v>0</v>
      </c>
      <c r="L122" s="84">
        <v>0</v>
      </c>
      <c r="M122" s="84">
        <v>0</v>
      </c>
      <c r="N122" s="84">
        <v>0</v>
      </c>
      <c r="O122" s="84">
        <v>0</v>
      </c>
      <c r="P122" s="84">
        <v>0</v>
      </c>
      <c r="Q122" s="84">
        <v>0</v>
      </c>
      <c r="R122" s="84">
        <v>0</v>
      </c>
      <c r="S122" s="84">
        <v>0</v>
      </c>
    </row>
    <row r="123" spans="1:19">
      <c r="A123" s="84" t="s">
        <v>443</v>
      </c>
      <c r="B123" s="85">
        <v>80818300000</v>
      </c>
      <c r="C123" s="84">
        <v>89635.468999999997</v>
      </c>
      <c r="D123" s="84" t="s">
        <v>570</v>
      </c>
      <c r="E123" s="84">
        <v>34382.154999999999</v>
      </c>
      <c r="F123" s="84">
        <v>10771.038</v>
      </c>
      <c r="G123" s="84">
        <v>8719.6959999999999</v>
      </c>
      <c r="H123" s="84">
        <v>0</v>
      </c>
      <c r="I123" s="84">
        <v>35762.58</v>
      </c>
      <c r="J123" s="84">
        <v>0</v>
      </c>
      <c r="K123" s="84">
        <v>0</v>
      </c>
      <c r="L123" s="84">
        <v>0</v>
      </c>
      <c r="M123" s="84">
        <v>0</v>
      </c>
      <c r="N123" s="84">
        <v>0</v>
      </c>
      <c r="O123" s="84">
        <v>0</v>
      </c>
      <c r="P123" s="84">
        <v>0</v>
      </c>
      <c r="Q123" s="84">
        <v>0</v>
      </c>
      <c r="R123" s="84">
        <v>0</v>
      </c>
      <c r="S123" s="84">
        <v>0</v>
      </c>
    </row>
    <row r="124" spans="1:19">
      <c r="A124" s="84" t="s">
        <v>444</v>
      </c>
      <c r="B124" s="85">
        <v>87609000000</v>
      </c>
      <c r="C124" s="84">
        <v>96517.471000000005</v>
      </c>
      <c r="D124" s="84" t="s">
        <v>609</v>
      </c>
      <c r="E124" s="84">
        <v>34382.154999999999</v>
      </c>
      <c r="F124" s="84">
        <v>10771.038</v>
      </c>
      <c r="G124" s="84">
        <v>10183.159</v>
      </c>
      <c r="H124" s="84">
        <v>0</v>
      </c>
      <c r="I124" s="84">
        <v>41181.120000000003</v>
      </c>
      <c r="J124" s="84">
        <v>0</v>
      </c>
      <c r="K124" s="84">
        <v>0</v>
      </c>
      <c r="L124" s="84">
        <v>0</v>
      </c>
      <c r="M124" s="84">
        <v>0</v>
      </c>
      <c r="N124" s="84">
        <v>0</v>
      </c>
      <c r="O124" s="84">
        <v>0</v>
      </c>
      <c r="P124" s="84">
        <v>0</v>
      </c>
      <c r="Q124" s="84">
        <v>0</v>
      </c>
      <c r="R124" s="84">
        <v>0</v>
      </c>
      <c r="S124" s="84">
        <v>0</v>
      </c>
    </row>
    <row r="125" spans="1:19">
      <c r="A125" s="84" t="s">
        <v>445</v>
      </c>
      <c r="B125" s="85">
        <v>89561900000</v>
      </c>
      <c r="C125" s="84">
        <v>89428.510999999999</v>
      </c>
      <c r="D125" s="84" t="s">
        <v>610</v>
      </c>
      <c r="E125" s="84">
        <v>34382.154999999999</v>
      </c>
      <c r="F125" s="84">
        <v>10771.038</v>
      </c>
      <c r="G125" s="84">
        <v>8841.4560000000001</v>
      </c>
      <c r="H125" s="84">
        <v>0</v>
      </c>
      <c r="I125" s="84">
        <v>35433.862000000001</v>
      </c>
      <c r="J125" s="84">
        <v>0</v>
      </c>
      <c r="K125" s="84">
        <v>0</v>
      </c>
      <c r="L125" s="84">
        <v>0</v>
      </c>
      <c r="M125" s="84">
        <v>0</v>
      </c>
      <c r="N125" s="84">
        <v>0</v>
      </c>
      <c r="O125" s="84">
        <v>0</v>
      </c>
      <c r="P125" s="84">
        <v>0</v>
      </c>
      <c r="Q125" s="84">
        <v>0</v>
      </c>
      <c r="R125" s="84">
        <v>0</v>
      </c>
      <c r="S125" s="84">
        <v>0</v>
      </c>
    </row>
    <row r="126" spans="1:19">
      <c r="A126" s="84" t="s">
        <v>446</v>
      </c>
      <c r="B126" s="85">
        <v>67678600000</v>
      </c>
      <c r="C126" s="84">
        <v>69019.991999999998</v>
      </c>
      <c r="D126" s="84" t="s">
        <v>611</v>
      </c>
      <c r="E126" s="84">
        <v>34382.154999999999</v>
      </c>
      <c r="F126" s="84">
        <v>10771.038</v>
      </c>
      <c r="G126" s="84">
        <v>4844.8050000000003</v>
      </c>
      <c r="H126" s="84">
        <v>0</v>
      </c>
      <c r="I126" s="84">
        <v>19021.993999999999</v>
      </c>
      <c r="J126" s="84">
        <v>0</v>
      </c>
      <c r="K126" s="84">
        <v>0</v>
      </c>
      <c r="L126" s="84">
        <v>0</v>
      </c>
      <c r="M126" s="84">
        <v>0</v>
      </c>
      <c r="N126" s="84">
        <v>0</v>
      </c>
      <c r="O126" s="84">
        <v>0</v>
      </c>
      <c r="P126" s="84">
        <v>0</v>
      </c>
      <c r="Q126" s="84">
        <v>0</v>
      </c>
      <c r="R126" s="84">
        <v>0</v>
      </c>
      <c r="S126" s="84">
        <v>0</v>
      </c>
    </row>
    <row r="127" spans="1:19">
      <c r="A127" s="84" t="s">
        <v>447</v>
      </c>
      <c r="B127" s="85">
        <v>65397900000</v>
      </c>
      <c r="C127" s="84">
        <v>58059.105000000003</v>
      </c>
      <c r="D127" s="84" t="s">
        <v>612</v>
      </c>
      <c r="E127" s="84">
        <v>34382.154999999999</v>
      </c>
      <c r="F127" s="84">
        <v>10771.038</v>
      </c>
      <c r="G127" s="84">
        <v>2715.2280000000001</v>
      </c>
      <c r="H127" s="84">
        <v>0</v>
      </c>
      <c r="I127" s="84">
        <v>10190.683000000001</v>
      </c>
      <c r="J127" s="84">
        <v>0</v>
      </c>
      <c r="K127" s="84">
        <v>0</v>
      </c>
      <c r="L127" s="84">
        <v>0</v>
      </c>
      <c r="M127" s="84">
        <v>0</v>
      </c>
      <c r="N127" s="84">
        <v>0</v>
      </c>
      <c r="O127" s="84">
        <v>0</v>
      </c>
      <c r="P127" s="84">
        <v>0</v>
      </c>
      <c r="Q127" s="84">
        <v>0</v>
      </c>
      <c r="R127" s="84">
        <v>0</v>
      </c>
      <c r="S127" s="84">
        <v>0</v>
      </c>
    </row>
    <row r="128" spans="1:19">
      <c r="A128" s="84" t="s">
        <v>448</v>
      </c>
      <c r="B128" s="85">
        <v>64734600000</v>
      </c>
      <c r="C128" s="84">
        <v>49883.205999999998</v>
      </c>
      <c r="D128" s="84" t="s">
        <v>613</v>
      </c>
      <c r="E128" s="84">
        <v>34382.154999999999</v>
      </c>
      <c r="F128" s="84">
        <v>10771.038</v>
      </c>
      <c r="G128" s="84">
        <v>297.51900000000001</v>
      </c>
      <c r="H128" s="84">
        <v>0</v>
      </c>
      <c r="I128" s="84">
        <v>1265.2090000000001</v>
      </c>
      <c r="J128" s="84">
        <v>3167.2840000000001</v>
      </c>
      <c r="K128" s="84">
        <v>0</v>
      </c>
      <c r="L128" s="84">
        <v>0</v>
      </c>
      <c r="M128" s="84">
        <v>0</v>
      </c>
      <c r="N128" s="84">
        <v>0</v>
      </c>
      <c r="O128" s="84">
        <v>0</v>
      </c>
      <c r="P128" s="84">
        <v>0</v>
      </c>
      <c r="Q128" s="84">
        <v>0</v>
      </c>
      <c r="R128" s="84">
        <v>0</v>
      </c>
      <c r="S128" s="84">
        <v>0</v>
      </c>
    </row>
    <row r="129" spans="1:19">
      <c r="A129" s="84" t="s">
        <v>449</v>
      </c>
      <c r="B129" s="85">
        <v>69805600000</v>
      </c>
      <c r="C129" s="84">
        <v>50854.400000000001</v>
      </c>
      <c r="D129" s="84" t="s">
        <v>614</v>
      </c>
      <c r="E129" s="84">
        <v>34382.154999999999</v>
      </c>
      <c r="F129" s="84">
        <v>10771.038</v>
      </c>
      <c r="G129" s="84">
        <v>2192.817</v>
      </c>
      <c r="H129" s="84">
        <v>341.10599999999999</v>
      </c>
      <c r="I129" s="84">
        <v>0</v>
      </c>
      <c r="J129" s="84">
        <v>3167.2840000000001</v>
      </c>
      <c r="K129" s="84">
        <v>0</v>
      </c>
      <c r="L129" s="84">
        <v>0</v>
      </c>
      <c r="M129" s="84">
        <v>0</v>
      </c>
      <c r="N129" s="84">
        <v>0</v>
      </c>
      <c r="O129" s="84">
        <v>0</v>
      </c>
      <c r="P129" s="84">
        <v>0</v>
      </c>
      <c r="Q129" s="84">
        <v>0</v>
      </c>
      <c r="R129" s="84">
        <v>0</v>
      </c>
      <c r="S129" s="84">
        <v>0</v>
      </c>
    </row>
    <row r="130" spans="1:19">
      <c r="A130" s="84"/>
      <c r="B130" s="84"/>
      <c r="C130" s="84"/>
      <c r="D130" s="84"/>
      <c r="E130" s="84"/>
      <c r="F130" s="84"/>
      <c r="G130" s="84"/>
      <c r="H130" s="84"/>
      <c r="I130" s="84"/>
      <c r="J130" s="84"/>
      <c r="K130" s="84"/>
      <c r="L130" s="84"/>
      <c r="M130" s="84"/>
      <c r="N130" s="84"/>
      <c r="O130" s="84"/>
      <c r="P130" s="84"/>
      <c r="Q130" s="84"/>
      <c r="R130" s="84"/>
      <c r="S130" s="84"/>
    </row>
    <row r="131" spans="1:19">
      <c r="A131" s="84" t="s">
        <v>450</v>
      </c>
      <c r="B131" s="85">
        <v>860597000000</v>
      </c>
      <c r="C131" s="84"/>
      <c r="D131" s="84"/>
      <c r="E131" s="84"/>
      <c r="F131" s="84"/>
      <c r="G131" s="84"/>
      <c r="H131" s="84"/>
      <c r="I131" s="84"/>
      <c r="J131" s="84"/>
      <c r="K131" s="84">
        <v>0</v>
      </c>
      <c r="L131" s="84">
        <v>0</v>
      </c>
      <c r="M131" s="84">
        <v>0</v>
      </c>
      <c r="N131" s="84">
        <v>0</v>
      </c>
      <c r="O131" s="84">
        <v>0</v>
      </c>
      <c r="P131" s="84">
        <v>0</v>
      </c>
      <c r="Q131" s="84">
        <v>0</v>
      </c>
      <c r="R131" s="84">
        <v>0</v>
      </c>
      <c r="S131" s="84">
        <v>0</v>
      </c>
    </row>
    <row r="132" spans="1:19">
      <c r="A132" s="84" t="s">
        <v>451</v>
      </c>
      <c r="B132" s="85">
        <v>62655400000</v>
      </c>
      <c r="C132" s="84">
        <v>49358.084999999999</v>
      </c>
      <c r="D132" s="84"/>
      <c r="E132" s="84">
        <v>34382.154999999999</v>
      </c>
      <c r="F132" s="84">
        <v>10771.038</v>
      </c>
      <c r="G132" s="84">
        <v>297.51900000000001</v>
      </c>
      <c r="H132" s="84">
        <v>0</v>
      </c>
      <c r="I132" s="84">
        <v>0</v>
      </c>
      <c r="J132" s="84">
        <v>0</v>
      </c>
      <c r="K132" s="84">
        <v>0</v>
      </c>
      <c r="L132" s="84">
        <v>0</v>
      </c>
      <c r="M132" s="84">
        <v>0</v>
      </c>
      <c r="N132" s="84">
        <v>0</v>
      </c>
      <c r="O132" s="84">
        <v>0</v>
      </c>
      <c r="P132" s="84">
        <v>0</v>
      </c>
      <c r="Q132" s="84">
        <v>0</v>
      </c>
      <c r="R132" s="84">
        <v>0</v>
      </c>
      <c r="S132" s="84">
        <v>0</v>
      </c>
    </row>
    <row r="133" spans="1:19">
      <c r="A133" s="84" t="s">
        <v>452</v>
      </c>
      <c r="B133" s="85">
        <v>89561900000</v>
      </c>
      <c r="C133" s="84">
        <v>96517.471000000005</v>
      </c>
      <c r="D133" s="84"/>
      <c r="E133" s="84">
        <v>34382.154999999999</v>
      </c>
      <c r="F133" s="84">
        <v>10771.038</v>
      </c>
      <c r="G133" s="84">
        <v>10183.159</v>
      </c>
      <c r="H133" s="84">
        <v>694.80899999999997</v>
      </c>
      <c r="I133" s="84">
        <v>41181.120000000003</v>
      </c>
      <c r="J133" s="84">
        <v>3167.2840000000001</v>
      </c>
      <c r="K133" s="84">
        <v>0</v>
      </c>
      <c r="L133" s="84">
        <v>0</v>
      </c>
      <c r="M133" s="84">
        <v>0</v>
      </c>
      <c r="N133" s="84">
        <v>0</v>
      </c>
      <c r="O133" s="84">
        <v>0</v>
      </c>
      <c r="P133" s="84">
        <v>0</v>
      </c>
      <c r="Q133" s="84">
        <v>0</v>
      </c>
      <c r="R133" s="84">
        <v>0</v>
      </c>
      <c r="S133" s="84">
        <v>0</v>
      </c>
    </row>
    <row r="135" spans="1:19">
      <c r="A135" s="80"/>
      <c r="B135" s="84" t="s">
        <v>483</v>
      </c>
      <c r="C135" s="84" t="s">
        <v>484</v>
      </c>
      <c r="D135" s="84" t="s">
        <v>485</v>
      </c>
      <c r="E135" s="84" t="s">
        <v>245</v>
      </c>
    </row>
    <row r="136" spans="1:19">
      <c r="A136" s="84" t="s">
        <v>486</v>
      </c>
      <c r="B136" s="84">
        <v>15141.59</v>
      </c>
      <c r="C136" s="84">
        <v>4397.66</v>
      </c>
      <c r="D136" s="84">
        <v>0</v>
      </c>
      <c r="E136" s="84">
        <v>19539.25</v>
      </c>
    </row>
    <row r="137" spans="1:19">
      <c r="A137" s="84" t="s">
        <v>487</v>
      </c>
      <c r="B137" s="84">
        <v>6.6</v>
      </c>
      <c r="C137" s="84">
        <v>1.92</v>
      </c>
      <c r="D137" s="84">
        <v>0</v>
      </c>
      <c r="E137" s="84">
        <v>8.52</v>
      </c>
    </row>
    <row r="138" spans="1:19">
      <c r="A138" s="84" t="s">
        <v>488</v>
      </c>
      <c r="B138" s="84">
        <v>6.6</v>
      </c>
      <c r="C138" s="84">
        <v>1.92</v>
      </c>
      <c r="D138" s="84">
        <v>0</v>
      </c>
      <c r="E138" s="84">
        <v>8.52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9"/>
  <dimension ref="A1:S138"/>
  <sheetViews>
    <sheetView workbookViewId="0"/>
  </sheetViews>
  <sheetFormatPr defaultRowHeight="10.5"/>
  <cols>
    <col min="1" max="1" width="38.83203125" bestFit="1" customWidth="1"/>
    <col min="2" max="2" width="48.5" bestFit="1" customWidth="1"/>
    <col min="3" max="3" width="33.6640625" customWidth="1"/>
    <col min="4" max="4" width="38.6640625" bestFit="1" customWidth="1"/>
    <col min="5" max="5" width="45.6640625" customWidth="1"/>
    <col min="6" max="6" width="50" customWidth="1"/>
    <col min="7" max="7" width="43.6640625" customWidth="1"/>
    <col min="8" max="9" width="38.33203125" customWidth="1"/>
    <col min="10" max="10" width="46.1640625" customWidth="1"/>
    <col min="11" max="11" width="36.1640625" customWidth="1"/>
    <col min="12" max="12" width="45" customWidth="1"/>
    <col min="13" max="13" width="50.1640625" customWidth="1"/>
    <col min="14" max="15" width="44.83203125" customWidth="1"/>
    <col min="16" max="16" width="45.33203125" customWidth="1"/>
    <col min="17" max="17" width="44.83203125" customWidth="1"/>
    <col min="18" max="18" width="42.6640625" customWidth="1"/>
    <col min="19" max="19" width="48.1640625" customWidth="1"/>
    <col min="20" max="20" width="45" bestFit="1" customWidth="1"/>
    <col min="21" max="21" width="50.1640625" bestFit="1" customWidth="1"/>
    <col min="22" max="23" width="44.83203125" bestFit="1" customWidth="1"/>
    <col min="24" max="24" width="45.33203125" bestFit="1" customWidth="1"/>
    <col min="25" max="25" width="44.83203125" bestFit="1" customWidth="1"/>
    <col min="26" max="26" width="42.6640625" bestFit="1" customWidth="1"/>
    <col min="27" max="27" width="48.1640625" bestFit="1" customWidth="1"/>
  </cols>
  <sheetData>
    <row r="1" spans="1:7">
      <c r="A1" s="80"/>
      <c r="B1" s="84" t="s">
        <v>344</v>
      </c>
      <c r="C1" s="84" t="s">
        <v>345</v>
      </c>
      <c r="D1" s="84" t="s">
        <v>346</v>
      </c>
    </row>
    <row r="2" spans="1:7">
      <c r="A2" s="84" t="s">
        <v>297</v>
      </c>
      <c r="B2" s="84">
        <v>1339.09</v>
      </c>
      <c r="C2" s="84">
        <v>583.74</v>
      </c>
      <c r="D2" s="84">
        <v>583.74</v>
      </c>
    </row>
    <row r="3" spans="1:7">
      <c r="A3" s="84" t="s">
        <v>298</v>
      </c>
      <c r="B3" s="84">
        <v>1339.09</v>
      </c>
      <c r="C3" s="84">
        <v>583.74</v>
      </c>
      <c r="D3" s="84">
        <v>583.74</v>
      </c>
    </row>
    <row r="4" spans="1:7">
      <c r="A4" s="84" t="s">
        <v>299</v>
      </c>
      <c r="B4" s="84">
        <v>3406.4</v>
      </c>
      <c r="C4" s="84">
        <v>1484.92</v>
      </c>
      <c r="D4" s="84">
        <v>1484.92</v>
      </c>
    </row>
    <row r="5" spans="1:7">
      <c r="A5" s="84" t="s">
        <v>300</v>
      </c>
      <c r="B5" s="84">
        <v>3406.4</v>
      </c>
      <c r="C5" s="84">
        <v>1484.92</v>
      </c>
      <c r="D5" s="84">
        <v>1484.92</v>
      </c>
    </row>
    <row r="7" spans="1:7">
      <c r="A7" s="80"/>
      <c r="B7" s="84" t="s">
        <v>347</v>
      </c>
    </row>
    <row r="8" spans="1:7">
      <c r="A8" s="84" t="s">
        <v>301</v>
      </c>
      <c r="B8" s="84">
        <v>2293.9899999999998</v>
      </c>
    </row>
    <row r="9" spans="1:7">
      <c r="A9" s="84" t="s">
        <v>302</v>
      </c>
      <c r="B9" s="84">
        <v>2293.9899999999998</v>
      </c>
    </row>
    <row r="10" spans="1:7">
      <c r="A10" s="84" t="s">
        <v>348</v>
      </c>
      <c r="B10" s="84">
        <v>0</v>
      </c>
    </row>
    <row r="12" spans="1:7">
      <c r="A12" s="80"/>
      <c r="B12" s="84" t="s">
        <v>361</v>
      </c>
      <c r="C12" s="84" t="s">
        <v>362</v>
      </c>
      <c r="D12" s="84" t="s">
        <v>363</v>
      </c>
      <c r="E12" s="84" t="s">
        <v>364</v>
      </c>
      <c r="F12" s="84" t="s">
        <v>365</v>
      </c>
      <c r="G12" s="84" t="s">
        <v>366</v>
      </c>
    </row>
    <row r="13" spans="1:7">
      <c r="A13" s="84" t="s">
        <v>73</v>
      </c>
      <c r="B13" s="84">
        <v>5.09</v>
      </c>
      <c r="C13" s="84">
        <v>523.61</v>
      </c>
      <c r="D13" s="84">
        <v>0</v>
      </c>
      <c r="E13" s="84">
        <v>0</v>
      </c>
      <c r="F13" s="84">
        <v>0</v>
      </c>
      <c r="G13" s="84">
        <v>0</v>
      </c>
    </row>
    <row r="14" spans="1:7">
      <c r="A14" s="84" t="s">
        <v>74</v>
      </c>
      <c r="B14" s="84">
        <v>25.72</v>
      </c>
      <c r="C14" s="84">
        <v>0</v>
      </c>
      <c r="D14" s="84">
        <v>0</v>
      </c>
      <c r="E14" s="84">
        <v>0</v>
      </c>
      <c r="F14" s="84">
        <v>0</v>
      </c>
      <c r="G14" s="84">
        <v>0</v>
      </c>
    </row>
    <row r="15" spans="1:7">
      <c r="A15" s="84" t="s">
        <v>81</v>
      </c>
      <c r="B15" s="84">
        <v>500.28</v>
      </c>
      <c r="C15" s="84">
        <v>0</v>
      </c>
      <c r="D15" s="84">
        <v>0</v>
      </c>
      <c r="E15" s="84">
        <v>0</v>
      </c>
      <c r="F15" s="84">
        <v>0</v>
      </c>
      <c r="G15" s="84">
        <v>0</v>
      </c>
    </row>
    <row r="16" spans="1:7">
      <c r="A16" s="84" t="s">
        <v>82</v>
      </c>
      <c r="B16" s="84">
        <v>49.71</v>
      </c>
      <c r="C16" s="84">
        <v>0</v>
      </c>
      <c r="D16" s="84">
        <v>0</v>
      </c>
      <c r="E16" s="84">
        <v>0</v>
      </c>
      <c r="F16" s="84">
        <v>0</v>
      </c>
      <c r="G16" s="84">
        <v>0</v>
      </c>
    </row>
    <row r="17" spans="1:10">
      <c r="A17" s="84" t="s">
        <v>83</v>
      </c>
      <c r="B17" s="84">
        <v>198.81</v>
      </c>
      <c r="C17" s="84">
        <v>0</v>
      </c>
      <c r="D17" s="84">
        <v>0</v>
      </c>
      <c r="E17" s="84">
        <v>0</v>
      </c>
      <c r="F17" s="84">
        <v>0</v>
      </c>
      <c r="G17" s="84">
        <v>0</v>
      </c>
    </row>
    <row r="18" spans="1:10">
      <c r="A18" s="84" t="s">
        <v>84</v>
      </c>
      <c r="B18" s="84">
        <v>0</v>
      </c>
      <c r="C18" s="84">
        <v>0</v>
      </c>
      <c r="D18" s="84">
        <v>0</v>
      </c>
      <c r="E18" s="84">
        <v>0</v>
      </c>
      <c r="F18" s="84">
        <v>0</v>
      </c>
      <c r="G18" s="84">
        <v>0</v>
      </c>
    </row>
    <row r="19" spans="1:10">
      <c r="A19" s="84" t="s">
        <v>85</v>
      </c>
      <c r="B19" s="84">
        <v>35.86</v>
      </c>
      <c r="C19" s="84">
        <v>0</v>
      </c>
      <c r="D19" s="84">
        <v>0</v>
      </c>
      <c r="E19" s="84">
        <v>0</v>
      </c>
      <c r="F19" s="84">
        <v>0</v>
      </c>
      <c r="G19" s="84">
        <v>0</v>
      </c>
    </row>
    <row r="20" spans="1:10">
      <c r="A20" s="84" t="s">
        <v>86</v>
      </c>
      <c r="B20" s="84">
        <v>0</v>
      </c>
      <c r="C20" s="84">
        <v>0</v>
      </c>
      <c r="D20" s="84">
        <v>0</v>
      </c>
      <c r="E20" s="84">
        <v>0</v>
      </c>
      <c r="F20" s="84">
        <v>0</v>
      </c>
      <c r="G20" s="84">
        <v>0</v>
      </c>
    </row>
    <row r="21" spans="1:10">
      <c r="A21" s="84" t="s">
        <v>87</v>
      </c>
      <c r="B21" s="84">
        <v>0</v>
      </c>
      <c r="C21" s="84">
        <v>0</v>
      </c>
      <c r="D21" s="84">
        <v>0</v>
      </c>
      <c r="E21" s="84">
        <v>0</v>
      </c>
      <c r="F21" s="84">
        <v>0</v>
      </c>
      <c r="G21" s="84">
        <v>0</v>
      </c>
    </row>
    <row r="22" spans="1:10">
      <c r="A22" s="84" t="s">
        <v>88</v>
      </c>
      <c r="B22" s="84">
        <v>0</v>
      </c>
      <c r="C22" s="84">
        <v>0</v>
      </c>
      <c r="D22" s="84">
        <v>0</v>
      </c>
      <c r="E22" s="84">
        <v>0</v>
      </c>
      <c r="F22" s="84">
        <v>0</v>
      </c>
      <c r="G22" s="84">
        <v>0</v>
      </c>
    </row>
    <row r="23" spans="1:10">
      <c r="A23" s="84" t="s">
        <v>68</v>
      </c>
      <c r="B23" s="84">
        <v>0</v>
      </c>
      <c r="C23" s="84">
        <v>0</v>
      </c>
      <c r="D23" s="84">
        <v>0</v>
      </c>
      <c r="E23" s="84">
        <v>0</v>
      </c>
      <c r="F23" s="84">
        <v>0</v>
      </c>
      <c r="G23" s="84">
        <v>0</v>
      </c>
    </row>
    <row r="24" spans="1:10">
      <c r="A24" s="84" t="s">
        <v>89</v>
      </c>
      <c r="B24" s="84">
        <v>0</v>
      </c>
      <c r="C24" s="84">
        <v>0</v>
      </c>
      <c r="D24" s="84">
        <v>0</v>
      </c>
      <c r="E24" s="84">
        <v>0</v>
      </c>
      <c r="F24" s="84">
        <v>0</v>
      </c>
      <c r="G24" s="84">
        <v>0</v>
      </c>
    </row>
    <row r="25" spans="1:10">
      <c r="A25" s="84" t="s">
        <v>90</v>
      </c>
      <c r="B25" s="84">
        <v>0</v>
      </c>
      <c r="C25" s="84">
        <v>0</v>
      </c>
      <c r="D25" s="84">
        <v>0</v>
      </c>
      <c r="E25" s="84">
        <v>0</v>
      </c>
      <c r="F25" s="84">
        <v>0</v>
      </c>
      <c r="G25" s="84">
        <v>0</v>
      </c>
    </row>
    <row r="26" spans="1:10">
      <c r="A26" s="84" t="s">
        <v>91</v>
      </c>
      <c r="B26" s="84">
        <v>0</v>
      </c>
      <c r="C26" s="84">
        <v>0</v>
      </c>
      <c r="D26" s="84">
        <v>0</v>
      </c>
      <c r="E26" s="84">
        <v>0</v>
      </c>
      <c r="F26" s="84">
        <v>0</v>
      </c>
      <c r="G26" s="84">
        <v>0</v>
      </c>
    </row>
    <row r="27" spans="1:10">
      <c r="A27" s="84"/>
      <c r="B27" s="84"/>
      <c r="C27" s="84"/>
      <c r="D27" s="84"/>
      <c r="E27" s="84"/>
      <c r="F27" s="84"/>
      <c r="G27" s="84"/>
    </row>
    <row r="28" spans="1:10">
      <c r="A28" s="84" t="s">
        <v>92</v>
      </c>
      <c r="B28" s="84">
        <v>815.48</v>
      </c>
      <c r="C28" s="84">
        <v>523.61</v>
      </c>
      <c r="D28" s="84">
        <v>0</v>
      </c>
      <c r="E28" s="84">
        <v>0</v>
      </c>
      <c r="F28" s="84">
        <v>0</v>
      </c>
      <c r="G28" s="84">
        <v>0</v>
      </c>
    </row>
    <row r="30" spans="1:10">
      <c r="A30" s="80"/>
      <c r="B30" s="84" t="s">
        <v>347</v>
      </c>
      <c r="C30" s="84" t="s">
        <v>2</v>
      </c>
      <c r="D30" s="84" t="s">
        <v>367</v>
      </c>
      <c r="E30" s="84" t="s">
        <v>368</v>
      </c>
      <c r="F30" s="84" t="s">
        <v>369</v>
      </c>
      <c r="G30" s="84" t="s">
        <v>370</v>
      </c>
      <c r="H30" s="84" t="s">
        <v>371</v>
      </c>
      <c r="I30" s="84" t="s">
        <v>372</v>
      </c>
      <c r="J30" s="84" t="s">
        <v>373</v>
      </c>
    </row>
    <row r="31" spans="1:10">
      <c r="A31" s="84" t="s">
        <v>374</v>
      </c>
      <c r="B31" s="84">
        <v>379.89</v>
      </c>
      <c r="C31" s="84" t="s">
        <v>3</v>
      </c>
      <c r="D31" s="84">
        <v>2317.33</v>
      </c>
      <c r="E31" s="84">
        <v>1</v>
      </c>
      <c r="F31" s="84">
        <v>416.17</v>
      </c>
      <c r="G31" s="84">
        <v>0</v>
      </c>
      <c r="H31" s="84">
        <v>8.61</v>
      </c>
      <c r="I31" s="84">
        <v>27.86</v>
      </c>
      <c r="J31" s="84">
        <v>8.07</v>
      </c>
    </row>
    <row r="32" spans="1:10">
      <c r="A32" s="84" t="s">
        <v>375</v>
      </c>
      <c r="B32" s="84">
        <v>1600.48</v>
      </c>
      <c r="C32" s="84" t="s">
        <v>3</v>
      </c>
      <c r="D32" s="84">
        <v>9762.9500000000007</v>
      </c>
      <c r="E32" s="84">
        <v>1</v>
      </c>
      <c r="F32" s="84">
        <v>356.86</v>
      </c>
      <c r="G32" s="84">
        <v>0</v>
      </c>
      <c r="H32" s="84">
        <v>18.29</v>
      </c>
      <c r="I32" s="84">
        <v>6.19</v>
      </c>
      <c r="J32" s="84">
        <v>3.23</v>
      </c>
    </row>
    <row r="33" spans="1:10">
      <c r="A33" s="84" t="s">
        <v>376</v>
      </c>
      <c r="B33" s="84">
        <v>150.81</v>
      </c>
      <c r="C33" s="84" t="s">
        <v>3</v>
      </c>
      <c r="D33" s="84">
        <v>919.94</v>
      </c>
      <c r="E33" s="84">
        <v>1</v>
      </c>
      <c r="F33" s="84">
        <v>189.8</v>
      </c>
      <c r="G33" s="84">
        <v>38.049999999999997</v>
      </c>
      <c r="H33" s="84">
        <v>18.29</v>
      </c>
      <c r="I33" s="84">
        <v>6.19</v>
      </c>
      <c r="J33" s="84">
        <v>21.52</v>
      </c>
    </row>
    <row r="34" spans="1:10">
      <c r="A34" s="84" t="s">
        <v>377</v>
      </c>
      <c r="B34" s="84">
        <v>150.81</v>
      </c>
      <c r="C34" s="84" t="s">
        <v>3</v>
      </c>
      <c r="D34" s="84">
        <v>919.94</v>
      </c>
      <c r="E34" s="84">
        <v>1</v>
      </c>
      <c r="F34" s="84">
        <v>189.8</v>
      </c>
      <c r="G34" s="84">
        <v>38.049999999999997</v>
      </c>
      <c r="H34" s="84">
        <v>18.29</v>
      </c>
      <c r="I34" s="84">
        <v>6.19</v>
      </c>
      <c r="J34" s="84">
        <v>3.23</v>
      </c>
    </row>
    <row r="35" spans="1:10">
      <c r="A35" s="84" t="s">
        <v>378</v>
      </c>
      <c r="B35" s="84">
        <v>12</v>
      </c>
      <c r="C35" s="84" t="s">
        <v>3</v>
      </c>
      <c r="D35" s="84">
        <v>73.2</v>
      </c>
      <c r="E35" s="84">
        <v>1</v>
      </c>
      <c r="F35" s="84">
        <v>24.38</v>
      </c>
      <c r="G35" s="84">
        <v>7.83</v>
      </c>
      <c r="H35" s="84">
        <v>11.84</v>
      </c>
      <c r="I35" s="84">
        <v>6.19</v>
      </c>
      <c r="J35" s="84">
        <v>0</v>
      </c>
    </row>
    <row r="36" spans="1:10">
      <c r="A36" s="84" t="s">
        <v>245</v>
      </c>
      <c r="B36" s="84">
        <v>2293.9899999999998</v>
      </c>
      <c r="C36" s="84"/>
      <c r="D36" s="84">
        <v>13993.36</v>
      </c>
      <c r="E36" s="84"/>
      <c r="F36" s="84">
        <v>1177.02</v>
      </c>
      <c r="G36" s="84">
        <v>83.94</v>
      </c>
      <c r="H36" s="84">
        <v>16.653199999999998</v>
      </c>
      <c r="I36" s="84">
        <v>7.11</v>
      </c>
      <c r="J36" s="84">
        <v>5.2169999999999996</v>
      </c>
    </row>
    <row r="37" spans="1:10">
      <c r="A37" s="84" t="s">
        <v>379</v>
      </c>
      <c r="B37" s="84">
        <v>2293.9899999999998</v>
      </c>
      <c r="C37" s="84"/>
      <c r="D37" s="84">
        <v>13993.36</v>
      </c>
      <c r="E37" s="84"/>
      <c r="F37" s="84">
        <v>1177.02</v>
      </c>
      <c r="G37" s="84">
        <v>83.94</v>
      </c>
      <c r="H37" s="84">
        <v>16.653199999999998</v>
      </c>
      <c r="I37" s="84">
        <v>7.11</v>
      </c>
      <c r="J37" s="84">
        <v>5.2169999999999996</v>
      </c>
    </row>
    <row r="38" spans="1:10">
      <c r="A38" s="84" t="s">
        <v>380</v>
      </c>
      <c r="B38" s="84">
        <v>0</v>
      </c>
      <c r="C38" s="84"/>
      <c r="D38" s="84">
        <v>0</v>
      </c>
      <c r="E38" s="84"/>
      <c r="F38" s="84">
        <v>0</v>
      </c>
      <c r="G38" s="84">
        <v>0</v>
      </c>
      <c r="H38" s="84"/>
      <c r="I38" s="84"/>
      <c r="J38" s="84"/>
    </row>
    <row r="40" spans="1:10">
      <c r="A40" s="80"/>
      <c r="B40" s="84" t="s">
        <v>52</v>
      </c>
      <c r="C40" s="84" t="s">
        <v>303</v>
      </c>
      <c r="D40" s="84" t="s">
        <v>349</v>
      </c>
      <c r="E40" s="84" t="s">
        <v>350</v>
      </c>
      <c r="F40" s="84" t="s">
        <v>351</v>
      </c>
      <c r="G40" s="84" t="s">
        <v>352</v>
      </c>
      <c r="H40" s="84" t="s">
        <v>353</v>
      </c>
      <c r="I40" s="84" t="s">
        <v>304</v>
      </c>
    </row>
    <row r="41" spans="1:10">
      <c r="A41" s="84" t="s">
        <v>305</v>
      </c>
      <c r="B41" s="84" t="s">
        <v>340</v>
      </c>
      <c r="C41" s="84">
        <v>0.08</v>
      </c>
      <c r="D41" s="84">
        <v>0.59099999999999997</v>
      </c>
      <c r="E41" s="84">
        <v>0.65</v>
      </c>
      <c r="F41" s="84">
        <v>42.67</v>
      </c>
      <c r="G41" s="84">
        <v>90</v>
      </c>
      <c r="H41" s="84">
        <v>90</v>
      </c>
      <c r="I41" s="84" t="s">
        <v>307</v>
      </c>
    </row>
    <row r="42" spans="1:10">
      <c r="A42" s="84" t="s">
        <v>308</v>
      </c>
      <c r="B42" s="84" t="s">
        <v>340</v>
      </c>
      <c r="C42" s="84">
        <v>0.08</v>
      </c>
      <c r="D42" s="84">
        <v>0.59099999999999997</v>
      </c>
      <c r="E42" s="84">
        <v>0.65</v>
      </c>
      <c r="F42" s="84">
        <v>330.83</v>
      </c>
      <c r="G42" s="84">
        <v>0</v>
      </c>
      <c r="H42" s="84">
        <v>90</v>
      </c>
      <c r="I42" s="84" t="s">
        <v>309</v>
      </c>
    </row>
    <row r="43" spans="1:10">
      <c r="A43" s="84" t="s">
        <v>310</v>
      </c>
      <c r="B43" s="84" t="s">
        <v>340</v>
      </c>
      <c r="C43" s="84">
        <v>0.08</v>
      </c>
      <c r="D43" s="84">
        <v>0.59099999999999997</v>
      </c>
      <c r="E43" s="84">
        <v>0.65</v>
      </c>
      <c r="F43" s="84">
        <v>42.67</v>
      </c>
      <c r="G43" s="84">
        <v>270</v>
      </c>
      <c r="H43" s="84">
        <v>90</v>
      </c>
      <c r="I43" s="84" t="s">
        <v>311</v>
      </c>
    </row>
    <row r="44" spans="1:10">
      <c r="A44" s="84" t="s">
        <v>312</v>
      </c>
      <c r="B44" s="84" t="s">
        <v>313</v>
      </c>
      <c r="C44" s="84">
        <v>0.3</v>
      </c>
      <c r="D44" s="84">
        <v>3.12</v>
      </c>
      <c r="E44" s="84">
        <v>12.9</v>
      </c>
      <c r="F44" s="84">
        <v>379.89</v>
      </c>
      <c r="G44" s="84">
        <v>90</v>
      </c>
      <c r="H44" s="84">
        <v>180</v>
      </c>
      <c r="I44" s="84"/>
    </row>
    <row r="45" spans="1:10">
      <c r="A45" s="84" t="s">
        <v>314</v>
      </c>
      <c r="B45" s="84" t="s">
        <v>315</v>
      </c>
      <c r="C45" s="84">
        <v>0.3</v>
      </c>
      <c r="D45" s="84">
        <v>0.35699999999999998</v>
      </c>
      <c r="E45" s="84">
        <v>0.38</v>
      </c>
      <c r="F45" s="84">
        <v>379.89</v>
      </c>
      <c r="G45" s="84">
        <v>90</v>
      </c>
      <c r="H45" s="84">
        <v>0</v>
      </c>
      <c r="I45" s="84"/>
    </row>
    <row r="46" spans="1:10">
      <c r="A46" s="84" t="s">
        <v>316</v>
      </c>
      <c r="B46" s="84" t="s">
        <v>340</v>
      </c>
      <c r="C46" s="84">
        <v>0.08</v>
      </c>
      <c r="D46" s="84">
        <v>0.59099999999999997</v>
      </c>
      <c r="E46" s="84">
        <v>0.65</v>
      </c>
      <c r="F46" s="84">
        <v>178.43</v>
      </c>
      <c r="G46" s="84">
        <v>270</v>
      </c>
      <c r="H46" s="84">
        <v>90</v>
      </c>
      <c r="I46" s="84" t="s">
        <v>311</v>
      </c>
    </row>
    <row r="47" spans="1:10">
      <c r="A47" s="84" t="s">
        <v>317</v>
      </c>
      <c r="B47" s="84" t="s">
        <v>340</v>
      </c>
      <c r="C47" s="84">
        <v>0.08</v>
      </c>
      <c r="D47" s="84">
        <v>0.59099999999999997</v>
      </c>
      <c r="E47" s="84">
        <v>0.65</v>
      </c>
      <c r="F47" s="84">
        <v>178.43</v>
      </c>
      <c r="G47" s="84">
        <v>90</v>
      </c>
      <c r="H47" s="84">
        <v>90</v>
      </c>
      <c r="I47" s="84" t="s">
        <v>307</v>
      </c>
    </row>
    <row r="48" spans="1:10">
      <c r="A48" s="84" t="s">
        <v>318</v>
      </c>
      <c r="B48" s="84" t="s">
        <v>313</v>
      </c>
      <c r="C48" s="84">
        <v>0.3</v>
      </c>
      <c r="D48" s="84">
        <v>3.12</v>
      </c>
      <c r="E48" s="84">
        <v>12.9</v>
      </c>
      <c r="F48" s="84">
        <v>1600.48</v>
      </c>
      <c r="G48" s="84">
        <v>0</v>
      </c>
      <c r="H48" s="84">
        <v>180</v>
      </c>
      <c r="I48" s="84"/>
    </row>
    <row r="49" spans="1:11">
      <c r="A49" s="84" t="s">
        <v>319</v>
      </c>
      <c r="B49" s="84" t="s">
        <v>315</v>
      </c>
      <c r="C49" s="84">
        <v>0.3</v>
      </c>
      <c r="D49" s="84">
        <v>0.35699999999999998</v>
      </c>
      <c r="E49" s="84">
        <v>0.38</v>
      </c>
      <c r="F49" s="84">
        <v>1600.48</v>
      </c>
      <c r="G49" s="84">
        <v>180</v>
      </c>
      <c r="H49" s="84">
        <v>0</v>
      </c>
      <c r="I49" s="84"/>
    </row>
    <row r="50" spans="1:11">
      <c r="A50" s="84" t="s">
        <v>320</v>
      </c>
      <c r="B50" s="84" t="s">
        <v>340</v>
      </c>
      <c r="C50" s="84">
        <v>0.08</v>
      </c>
      <c r="D50" s="84">
        <v>0.59099999999999997</v>
      </c>
      <c r="E50" s="84">
        <v>0.65</v>
      </c>
      <c r="F50" s="84">
        <v>153.22</v>
      </c>
      <c r="G50" s="84">
        <v>180</v>
      </c>
      <c r="H50" s="84">
        <v>90</v>
      </c>
      <c r="I50" s="84" t="s">
        <v>321</v>
      </c>
    </row>
    <row r="51" spans="1:11">
      <c r="A51" s="84" t="s">
        <v>322</v>
      </c>
      <c r="B51" s="84" t="s">
        <v>340</v>
      </c>
      <c r="C51" s="84">
        <v>0.08</v>
      </c>
      <c r="D51" s="84">
        <v>0.59099999999999997</v>
      </c>
      <c r="E51" s="84">
        <v>0.65</v>
      </c>
      <c r="F51" s="84">
        <v>36.58</v>
      </c>
      <c r="G51" s="84">
        <v>270</v>
      </c>
      <c r="H51" s="84">
        <v>90</v>
      </c>
      <c r="I51" s="84" t="s">
        <v>311</v>
      </c>
    </row>
    <row r="52" spans="1:11">
      <c r="A52" s="84" t="s">
        <v>323</v>
      </c>
      <c r="B52" s="84" t="s">
        <v>313</v>
      </c>
      <c r="C52" s="84">
        <v>0.3</v>
      </c>
      <c r="D52" s="84">
        <v>3.12</v>
      </c>
      <c r="E52" s="84">
        <v>12.9</v>
      </c>
      <c r="F52" s="84">
        <v>150.81</v>
      </c>
      <c r="G52" s="84">
        <v>180</v>
      </c>
      <c r="H52" s="84">
        <v>180</v>
      </c>
      <c r="I52" s="84"/>
    </row>
    <row r="53" spans="1:11">
      <c r="A53" s="84" t="s">
        <v>324</v>
      </c>
      <c r="B53" s="84" t="s">
        <v>315</v>
      </c>
      <c r="C53" s="84">
        <v>0.3</v>
      </c>
      <c r="D53" s="84">
        <v>0.35699999999999998</v>
      </c>
      <c r="E53" s="84">
        <v>0.38</v>
      </c>
      <c r="F53" s="84">
        <v>150.81</v>
      </c>
      <c r="G53" s="84">
        <v>180</v>
      </c>
      <c r="H53" s="84">
        <v>0</v>
      </c>
      <c r="I53" s="84"/>
    </row>
    <row r="54" spans="1:11">
      <c r="A54" s="84" t="s">
        <v>325</v>
      </c>
      <c r="B54" s="84" t="s">
        <v>340</v>
      </c>
      <c r="C54" s="84">
        <v>0.08</v>
      </c>
      <c r="D54" s="84">
        <v>0.59099999999999997</v>
      </c>
      <c r="E54" s="84">
        <v>0.65</v>
      </c>
      <c r="F54" s="84">
        <v>36.58</v>
      </c>
      <c r="G54" s="84">
        <v>90</v>
      </c>
      <c r="H54" s="84">
        <v>90</v>
      </c>
      <c r="I54" s="84" t="s">
        <v>307</v>
      </c>
    </row>
    <row r="55" spans="1:11">
      <c r="A55" s="84" t="s">
        <v>326</v>
      </c>
      <c r="B55" s="84" t="s">
        <v>340</v>
      </c>
      <c r="C55" s="84">
        <v>0.08</v>
      </c>
      <c r="D55" s="84">
        <v>0.59099999999999997</v>
      </c>
      <c r="E55" s="84">
        <v>0.65</v>
      </c>
      <c r="F55" s="84">
        <v>153.22</v>
      </c>
      <c r="G55" s="84">
        <v>180</v>
      </c>
      <c r="H55" s="84">
        <v>90</v>
      </c>
      <c r="I55" s="84" t="s">
        <v>321</v>
      </c>
    </row>
    <row r="56" spans="1:11">
      <c r="A56" s="84" t="s">
        <v>327</v>
      </c>
      <c r="B56" s="84" t="s">
        <v>313</v>
      </c>
      <c r="C56" s="84">
        <v>0.3</v>
      </c>
      <c r="D56" s="84">
        <v>3.12</v>
      </c>
      <c r="E56" s="84">
        <v>12.9</v>
      </c>
      <c r="F56" s="84">
        <v>150.81</v>
      </c>
      <c r="G56" s="84">
        <v>90</v>
      </c>
      <c r="H56" s="84">
        <v>180</v>
      </c>
      <c r="I56" s="84"/>
    </row>
    <row r="57" spans="1:11">
      <c r="A57" s="84" t="s">
        <v>328</v>
      </c>
      <c r="B57" s="84" t="s">
        <v>315</v>
      </c>
      <c r="C57" s="84">
        <v>0.3</v>
      </c>
      <c r="D57" s="84">
        <v>0.35699999999999998</v>
      </c>
      <c r="E57" s="84">
        <v>0.38</v>
      </c>
      <c r="F57" s="84">
        <v>150.81</v>
      </c>
      <c r="G57" s="84">
        <v>90</v>
      </c>
      <c r="H57" s="84">
        <v>0</v>
      </c>
      <c r="I57" s="84"/>
    </row>
    <row r="58" spans="1:11">
      <c r="A58" s="84" t="s">
        <v>329</v>
      </c>
      <c r="B58" s="84" t="s">
        <v>340</v>
      </c>
      <c r="C58" s="84">
        <v>0.08</v>
      </c>
      <c r="D58" s="84">
        <v>0.59099999999999997</v>
      </c>
      <c r="E58" s="84">
        <v>0.65</v>
      </c>
      <c r="F58" s="84">
        <v>24.38</v>
      </c>
      <c r="G58" s="84">
        <v>180</v>
      </c>
      <c r="H58" s="84">
        <v>90</v>
      </c>
      <c r="I58" s="84" t="s">
        <v>321</v>
      </c>
    </row>
    <row r="59" spans="1:11">
      <c r="A59" s="84" t="s">
        <v>330</v>
      </c>
      <c r="B59" s="84" t="s">
        <v>313</v>
      </c>
      <c r="C59" s="84">
        <v>0.3</v>
      </c>
      <c r="D59" s="84">
        <v>3.12</v>
      </c>
      <c r="E59" s="84">
        <v>12.9</v>
      </c>
      <c r="F59" s="84">
        <v>12</v>
      </c>
      <c r="G59" s="84">
        <v>180</v>
      </c>
      <c r="H59" s="84">
        <v>180</v>
      </c>
      <c r="I59" s="84"/>
    </row>
    <row r="60" spans="1:11">
      <c r="A60" s="84" t="s">
        <v>331</v>
      </c>
      <c r="B60" s="84" t="s">
        <v>315</v>
      </c>
      <c r="C60" s="84">
        <v>0.3</v>
      </c>
      <c r="D60" s="84">
        <v>0.35699999999999998</v>
      </c>
      <c r="E60" s="84">
        <v>0.38</v>
      </c>
      <c r="F60" s="84">
        <v>12</v>
      </c>
      <c r="G60" s="84">
        <v>180</v>
      </c>
      <c r="H60" s="84">
        <v>0</v>
      </c>
      <c r="I60" s="84"/>
    </row>
    <row r="62" spans="1:11">
      <c r="A62" s="80"/>
      <c r="B62" s="84" t="s">
        <v>52</v>
      </c>
      <c r="C62" s="84" t="s">
        <v>381</v>
      </c>
      <c r="D62" s="84" t="s">
        <v>382</v>
      </c>
      <c r="E62" s="84" t="s">
        <v>383</v>
      </c>
      <c r="F62" s="84" t="s">
        <v>46</v>
      </c>
      <c r="G62" s="84" t="s">
        <v>384</v>
      </c>
      <c r="H62" s="84" t="s">
        <v>385</v>
      </c>
      <c r="I62" s="84" t="s">
        <v>386</v>
      </c>
      <c r="J62" s="84" t="s">
        <v>352</v>
      </c>
      <c r="K62" s="84" t="s">
        <v>304</v>
      </c>
    </row>
    <row r="63" spans="1:11">
      <c r="A63" s="84" t="s">
        <v>387</v>
      </c>
      <c r="B63" s="84" t="s">
        <v>429</v>
      </c>
      <c r="C63" s="84">
        <v>38.049999999999997</v>
      </c>
      <c r="D63" s="84">
        <v>38.049999999999997</v>
      </c>
      <c r="E63" s="84">
        <v>3.18</v>
      </c>
      <c r="F63" s="84">
        <v>0.40200000000000002</v>
      </c>
      <c r="G63" s="84">
        <v>0.495</v>
      </c>
      <c r="H63" s="84" t="s">
        <v>389</v>
      </c>
      <c r="I63" s="84" t="s">
        <v>320</v>
      </c>
      <c r="J63" s="84">
        <v>180</v>
      </c>
      <c r="K63" s="84" t="s">
        <v>321</v>
      </c>
    </row>
    <row r="64" spans="1:11">
      <c r="A64" s="84" t="s">
        <v>390</v>
      </c>
      <c r="B64" s="84" t="s">
        <v>429</v>
      </c>
      <c r="C64" s="84">
        <v>38.049999999999997</v>
      </c>
      <c r="D64" s="84">
        <v>38.049999999999997</v>
      </c>
      <c r="E64" s="84">
        <v>3.18</v>
      </c>
      <c r="F64" s="84">
        <v>0.40200000000000002</v>
      </c>
      <c r="G64" s="84">
        <v>0.495</v>
      </c>
      <c r="H64" s="84" t="s">
        <v>389</v>
      </c>
      <c r="I64" s="84" t="s">
        <v>326</v>
      </c>
      <c r="J64" s="84">
        <v>180</v>
      </c>
      <c r="K64" s="84" t="s">
        <v>321</v>
      </c>
    </row>
    <row r="65" spans="1:11">
      <c r="A65" s="84" t="s">
        <v>391</v>
      </c>
      <c r="B65" s="84" t="s">
        <v>429</v>
      </c>
      <c r="C65" s="84">
        <v>7.83</v>
      </c>
      <c r="D65" s="84">
        <v>7.83</v>
      </c>
      <c r="E65" s="84">
        <v>3.18</v>
      </c>
      <c r="F65" s="84">
        <v>0.40200000000000002</v>
      </c>
      <c r="G65" s="84">
        <v>0.495</v>
      </c>
      <c r="H65" s="84" t="s">
        <v>389</v>
      </c>
      <c r="I65" s="84" t="s">
        <v>329</v>
      </c>
      <c r="J65" s="84">
        <v>180</v>
      </c>
      <c r="K65" s="84" t="s">
        <v>321</v>
      </c>
    </row>
    <row r="66" spans="1:11">
      <c r="A66" s="84" t="s">
        <v>392</v>
      </c>
      <c r="B66" s="84"/>
      <c r="C66" s="84"/>
      <c r="D66" s="84">
        <v>83.94</v>
      </c>
      <c r="E66" s="84">
        <v>3.18</v>
      </c>
      <c r="F66" s="84">
        <v>0.40200000000000002</v>
      </c>
      <c r="G66" s="84">
        <v>0.495</v>
      </c>
      <c r="H66" s="84"/>
      <c r="I66" s="84"/>
      <c r="J66" s="84"/>
      <c r="K66" s="84"/>
    </row>
    <row r="67" spans="1:11">
      <c r="A67" s="84" t="s">
        <v>393</v>
      </c>
      <c r="B67" s="84"/>
      <c r="C67" s="84"/>
      <c r="D67" s="84">
        <v>0</v>
      </c>
      <c r="E67" s="84" t="s">
        <v>394</v>
      </c>
      <c r="F67" s="84" t="s">
        <v>394</v>
      </c>
      <c r="G67" s="84" t="s">
        <v>394</v>
      </c>
      <c r="H67" s="84"/>
      <c r="I67" s="84"/>
      <c r="J67" s="84"/>
      <c r="K67" s="84"/>
    </row>
    <row r="68" spans="1:11">
      <c r="A68" s="84" t="s">
        <v>395</v>
      </c>
      <c r="B68" s="84"/>
      <c r="C68" s="84"/>
      <c r="D68" s="84">
        <v>83.94</v>
      </c>
      <c r="E68" s="84">
        <v>3.18</v>
      </c>
      <c r="F68" s="84">
        <v>0.40200000000000002</v>
      </c>
      <c r="G68" s="84">
        <v>0.495</v>
      </c>
      <c r="H68" s="84"/>
      <c r="I68" s="84"/>
      <c r="J68" s="84"/>
      <c r="K68" s="84"/>
    </row>
    <row r="70" spans="1:11">
      <c r="A70" s="80"/>
      <c r="B70" s="84" t="s">
        <v>117</v>
      </c>
      <c r="C70" s="84" t="s">
        <v>337</v>
      </c>
      <c r="D70" s="84" t="s">
        <v>354</v>
      </c>
    </row>
    <row r="71" spans="1:11">
      <c r="A71" s="84" t="s">
        <v>36</v>
      </c>
      <c r="B71" s="84"/>
      <c r="C71" s="84"/>
      <c r="D71" s="84"/>
    </row>
    <row r="73" spans="1:11">
      <c r="A73" s="80"/>
      <c r="B73" s="84" t="s">
        <v>117</v>
      </c>
      <c r="C73" s="84" t="s">
        <v>355</v>
      </c>
      <c r="D73" s="84" t="s">
        <v>356</v>
      </c>
      <c r="E73" s="84" t="s">
        <v>357</v>
      </c>
      <c r="F73" s="84" t="s">
        <v>358</v>
      </c>
      <c r="G73" s="84" t="s">
        <v>354</v>
      </c>
    </row>
    <row r="74" spans="1:11">
      <c r="A74" s="84" t="s">
        <v>332</v>
      </c>
      <c r="B74" s="84" t="s">
        <v>333</v>
      </c>
      <c r="C74" s="84">
        <v>30092.2</v>
      </c>
      <c r="D74" s="84">
        <v>24033.29</v>
      </c>
      <c r="E74" s="84">
        <v>6058.91</v>
      </c>
      <c r="F74" s="84">
        <v>0.8</v>
      </c>
      <c r="G74" s="84">
        <v>3.75</v>
      </c>
    </row>
    <row r="75" spans="1:11">
      <c r="A75" s="84" t="s">
        <v>334</v>
      </c>
      <c r="B75" s="84" t="s">
        <v>333</v>
      </c>
      <c r="C75" s="84">
        <v>76052.179999999993</v>
      </c>
      <c r="D75" s="84">
        <v>60739.47</v>
      </c>
      <c r="E75" s="84">
        <v>15312.71</v>
      </c>
      <c r="F75" s="84">
        <v>0.8</v>
      </c>
      <c r="G75" s="84">
        <v>4.18</v>
      </c>
    </row>
    <row r="76" spans="1:11">
      <c r="A76" s="84" t="s">
        <v>335</v>
      </c>
      <c r="B76" s="84" t="s">
        <v>333</v>
      </c>
      <c r="C76" s="84">
        <v>18574.650000000001</v>
      </c>
      <c r="D76" s="84">
        <v>14834.74</v>
      </c>
      <c r="E76" s="84">
        <v>3739.91</v>
      </c>
      <c r="F76" s="84">
        <v>0.8</v>
      </c>
      <c r="G76" s="84">
        <v>4.03</v>
      </c>
    </row>
    <row r="77" spans="1:11">
      <c r="A77" s="84" t="s">
        <v>336</v>
      </c>
      <c r="B77" s="84" t="s">
        <v>333</v>
      </c>
      <c r="C77" s="84">
        <v>15259.78</v>
      </c>
      <c r="D77" s="84">
        <v>12187.3</v>
      </c>
      <c r="E77" s="84">
        <v>3072.48</v>
      </c>
      <c r="F77" s="84">
        <v>0.8</v>
      </c>
      <c r="G77" s="84">
        <v>4.03</v>
      </c>
    </row>
    <row r="79" spans="1:11">
      <c r="A79" s="80"/>
      <c r="B79" s="84" t="s">
        <v>117</v>
      </c>
      <c r="C79" s="84" t="s">
        <v>355</v>
      </c>
      <c r="D79" s="84" t="s">
        <v>354</v>
      </c>
    </row>
    <row r="80" spans="1:11">
      <c r="A80" s="84" t="s">
        <v>396</v>
      </c>
      <c r="B80" s="84" t="s">
        <v>397</v>
      </c>
      <c r="C80" s="84">
        <v>3007.14</v>
      </c>
      <c r="D80" s="84">
        <v>1</v>
      </c>
    </row>
    <row r="81" spans="1:8">
      <c r="A81" s="84" t="s">
        <v>398</v>
      </c>
      <c r="B81" s="84" t="s">
        <v>399</v>
      </c>
      <c r="C81" s="84">
        <v>50684.09</v>
      </c>
      <c r="D81" s="84">
        <v>0.8</v>
      </c>
    </row>
    <row r="82" spans="1:8">
      <c r="A82" s="84" t="s">
        <v>400</v>
      </c>
      <c r="B82" s="84" t="s">
        <v>399</v>
      </c>
      <c r="C82" s="84">
        <v>211293.77</v>
      </c>
      <c r="D82" s="84">
        <v>0.78</v>
      </c>
    </row>
    <row r="83" spans="1:8">
      <c r="A83" s="84" t="s">
        <v>401</v>
      </c>
      <c r="B83" s="84" t="s">
        <v>399</v>
      </c>
      <c r="C83" s="84">
        <v>29841.62</v>
      </c>
      <c r="D83" s="84">
        <v>0.8</v>
      </c>
    </row>
    <row r="84" spans="1:8">
      <c r="A84" s="84" t="s">
        <v>402</v>
      </c>
      <c r="B84" s="84" t="s">
        <v>399</v>
      </c>
      <c r="C84" s="84">
        <v>29843.4</v>
      </c>
      <c r="D84" s="84">
        <v>0.8</v>
      </c>
    </row>
    <row r="86" spans="1:8">
      <c r="A86" s="80"/>
      <c r="B86" s="84" t="s">
        <v>117</v>
      </c>
      <c r="C86" s="84" t="s">
        <v>403</v>
      </c>
      <c r="D86" s="84" t="s">
        <v>404</v>
      </c>
      <c r="E86" s="84" t="s">
        <v>405</v>
      </c>
      <c r="F86" s="84" t="s">
        <v>406</v>
      </c>
      <c r="G86" s="84" t="s">
        <v>407</v>
      </c>
      <c r="H86" s="84" t="s">
        <v>408</v>
      </c>
    </row>
    <row r="87" spans="1:8">
      <c r="A87" s="84" t="s">
        <v>409</v>
      </c>
      <c r="B87" s="84" t="s">
        <v>410</v>
      </c>
      <c r="C87" s="84">
        <v>0.54</v>
      </c>
      <c r="D87" s="84">
        <v>49.8</v>
      </c>
      <c r="E87" s="84">
        <v>0.15</v>
      </c>
      <c r="F87" s="84">
        <v>13.8</v>
      </c>
      <c r="G87" s="84">
        <v>1</v>
      </c>
      <c r="H87" s="84" t="s">
        <v>411</v>
      </c>
    </row>
    <row r="88" spans="1:8">
      <c r="A88" s="84" t="s">
        <v>412</v>
      </c>
      <c r="B88" s="84" t="s">
        <v>413</v>
      </c>
      <c r="C88" s="84">
        <v>0.56999999999999995</v>
      </c>
      <c r="D88" s="84">
        <v>622</v>
      </c>
      <c r="E88" s="84">
        <v>1.82</v>
      </c>
      <c r="F88" s="84">
        <v>1988.07</v>
      </c>
      <c r="G88" s="84">
        <v>1</v>
      </c>
      <c r="H88" s="84" t="s">
        <v>414</v>
      </c>
    </row>
    <row r="89" spans="1:8">
      <c r="A89" s="84" t="s">
        <v>415</v>
      </c>
      <c r="B89" s="84" t="s">
        <v>413</v>
      </c>
      <c r="C89" s="84">
        <v>0.59</v>
      </c>
      <c r="D89" s="84">
        <v>1109.6500000000001</v>
      </c>
      <c r="E89" s="84">
        <v>4.59</v>
      </c>
      <c r="F89" s="84">
        <v>8618.8799999999992</v>
      </c>
      <c r="G89" s="84">
        <v>1</v>
      </c>
      <c r="H89" s="84" t="s">
        <v>414</v>
      </c>
    </row>
    <row r="90" spans="1:8">
      <c r="A90" s="84" t="s">
        <v>416</v>
      </c>
      <c r="B90" s="84" t="s">
        <v>413</v>
      </c>
      <c r="C90" s="84">
        <v>0.55000000000000004</v>
      </c>
      <c r="D90" s="84">
        <v>622</v>
      </c>
      <c r="E90" s="84">
        <v>1.1200000000000001</v>
      </c>
      <c r="F90" s="84">
        <v>1278.28</v>
      </c>
      <c r="G90" s="84">
        <v>1</v>
      </c>
      <c r="H90" s="84" t="s">
        <v>414</v>
      </c>
    </row>
    <row r="91" spans="1:8">
      <c r="A91" s="84" t="s">
        <v>417</v>
      </c>
      <c r="B91" s="84" t="s">
        <v>413</v>
      </c>
      <c r="C91" s="84">
        <v>0.55000000000000004</v>
      </c>
      <c r="D91" s="84">
        <v>622</v>
      </c>
      <c r="E91" s="84">
        <v>0.92</v>
      </c>
      <c r="F91" s="84">
        <v>1050.1600000000001</v>
      </c>
      <c r="G91" s="84">
        <v>1</v>
      </c>
      <c r="H91" s="84" t="s">
        <v>414</v>
      </c>
    </row>
    <row r="93" spans="1:8">
      <c r="A93" s="80"/>
      <c r="B93" s="84" t="s">
        <v>117</v>
      </c>
      <c r="C93" s="84" t="s">
        <v>418</v>
      </c>
      <c r="D93" s="84" t="s">
        <v>419</v>
      </c>
      <c r="E93" s="84" t="s">
        <v>420</v>
      </c>
      <c r="F93" s="84" t="s">
        <v>421</v>
      </c>
    </row>
    <row r="94" spans="1:8">
      <c r="A94" s="84" t="s">
        <v>36</v>
      </c>
      <c r="B94" s="84"/>
      <c r="C94" s="84"/>
      <c r="D94" s="84"/>
      <c r="E94" s="84"/>
      <c r="F94" s="84"/>
    </row>
    <row r="96" spans="1:8">
      <c r="A96" s="80"/>
      <c r="B96" s="84" t="s">
        <v>117</v>
      </c>
      <c r="C96" s="84" t="s">
        <v>422</v>
      </c>
      <c r="D96" s="84" t="s">
        <v>423</v>
      </c>
      <c r="E96" s="84" t="s">
        <v>424</v>
      </c>
      <c r="F96" s="84" t="s">
        <v>425</v>
      </c>
      <c r="G96" s="84" t="s">
        <v>426</v>
      </c>
    </row>
    <row r="97" spans="1:8">
      <c r="A97" s="84" t="s">
        <v>36</v>
      </c>
      <c r="B97" s="84"/>
      <c r="C97" s="84"/>
      <c r="D97" s="84"/>
      <c r="E97" s="84"/>
      <c r="F97" s="84"/>
      <c r="G97" s="84"/>
    </row>
    <row r="99" spans="1:8">
      <c r="A99" s="80"/>
      <c r="B99" s="84" t="s">
        <v>432</v>
      </c>
      <c r="C99" s="84" t="s">
        <v>433</v>
      </c>
      <c r="D99" s="84" t="s">
        <v>434</v>
      </c>
      <c r="E99" s="84" t="s">
        <v>435</v>
      </c>
      <c r="F99" s="84" t="s">
        <v>436</v>
      </c>
      <c r="G99" s="84" t="s">
        <v>437</v>
      </c>
      <c r="H99" s="84" t="s">
        <v>438</v>
      </c>
    </row>
    <row r="100" spans="1:8">
      <c r="A100" s="84" t="s">
        <v>439</v>
      </c>
      <c r="B100" s="84">
        <v>23452.8105</v>
      </c>
      <c r="C100" s="84">
        <v>35.691899999999997</v>
      </c>
      <c r="D100" s="84">
        <v>52.197499999999998</v>
      </c>
      <c r="E100" s="84">
        <v>0</v>
      </c>
      <c r="F100" s="84">
        <v>4.0000000000000002E-4</v>
      </c>
      <c r="G100" s="85">
        <v>1237460</v>
      </c>
      <c r="H100" s="84">
        <v>9509.3629999999994</v>
      </c>
    </row>
    <row r="101" spans="1:8">
      <c r="A101" s="84" t="s">
        <v>440</v>
      </c>
      <c r="B101" s="84">
        <v>19427.965100000001</v>
      </c>
      <c r="C101" s="84">
        <v>30.380299999999998</v>
      </c>
      <c r="D101" s="84">
        <v>46.182299999999998</v>
      </c>
      <c r="E101" s="84">
        <v>0</v>
      </c>
      <c r="F101" s="84">
        <v>2.9999999999999997E-4</v>
      </c>
      <c r="G101" s="85">
        <v>1095020</v>
      </c>
      <c r="H101" s="84">
        <v>7956.0709999999999</v>
      </c>
    </row>
    <row r="102" spans="1:8">
      <c r="A102" s="84" t="s">
        <v>441</v>
      </c>
      <c r="B102" s="84">
        <v>18870.051800000001</v>
      </c>
      <c r="C102" s="84">
        <v>31.100999999999999</v>
      </c>
      <c r="D102" s="84">
        <v>50.6175</v>
      </c>
      <c r="E102" s="84">
        <v>0</v>
      </c>
      <c r="F102" s="84">
        <v>4.0000000000000002E-4</v>
      </c>
      <c r="G102" s="85">
        <v>1200480</v>
      </c>
      <c r="H102" s="84">
        <v>7881.5896000000002</v>
      </c>
    </row>
    <row r="103" spans="1:8">
      <c r="A103" s="84" t="s">
        <v>442</v>
      </c>
      <c r="B103" s="84">
        <v>16395.250800000002</v>
      </c>
      <c r="C103" s="84">
        <v>27.770199999999999</v>
      </c>
      <c r="D103" s="84">
        <v>46.6845</v>
      </c>
      <c r="E103" s="84">
        <v>0</v>
      </c>
      <c r="F103" s="84">
        <v>2.9999999999999997E-4</v>
      </c>
      <c r="G103" s="85">
        <v>1107330</v>
      </c>
      <c r="H103" s="84">
        <v>6920.2363999999998</v>
      </c>
    </row>
    <row r="104" spans="1:8">
      <c r="A104" s="84" t="s">
        <v>272</v>
      </c>
      <c r="B104" s="84">
        <v>16305.493200000001</v>
      </c>
      <c r="C104" s="84">
        <v>28.229399999999998</v>
      </c>
      <c r="D104" s="84">
        <v>48.639600000000002</v>
      </c>
      <c r="E104" s="84">
        <v>0</v>
      </c>
      <c r="F104" s="84">
        <v>2.9999999999999997E-4</v>
      </c>
      <c r="G104" s="85">
        <v>1153790</v>
      </c>
      <c r="H104" s="84">
        <v>6941.4377999999997</v>
      </c>
    </row>
    <row r="105" spans="1:8">
      <c r="A105" s="84" t="s">
        <v>443</v>
      </c>
      <c r="B105" s="84">
        <v>16425.645</v>
      </c>
      <c r="C105" s="84">
        <v>28.927499999999998</v>
      </c>
      <c r="D105" s="84">
        <v>50.770099999999999</v>
      </c>
      <c r="E105" s="84">
        <v>0</v>
      </c>
      <c r="F105" s="84">
        <v>4.0000000000000002E-4</v>
      </c>
      <c r="G105" s="85">
        <v>1204400</v>
      </c>
      <c r="H105" s="84">
        <v>7039.9539000000004</v>
      </c>
    </row>
    <row r="106" spans="1:8">
      <c r="A106" s="84" t="s">
        <v>444</v>
      </c>
      <c r="B106" s="84">
        <v>18128.7896</v>
      </c>
      <c r="C106" s="84">
        <v>32.176200000000001</v>
      </c>
      <c r="D106" s="84">
        <v>56.936100000000003</v>
      </c>
      <c r="E106" s="84">
        <v>0</v>
      </c>
      <c r="F106" s="84">
        <v>4.0000000000000002E-4</v>
      </c>
      <c r="G106" s="85">
        <v>1350710</v>
      </c>
      <c r="H106" s="84">
        <v>7794.0149000000001</v>
      </c>
    </row>
    <row r="107" spans="1:8">
      <c r="A107" s="84" t="s">
        <v>445</v>
      </c>
      <c r="B107" s="84">
        <v>17931.150099999999</v>
      </c>
      <c r="C107" s="84">
        <v>31.8047</v>
      </c>
      <c r="D107" s="84">
        <v>56.240499999999997</v>
      </c>
      <c r="E107" s="84">
        <v>0</v>
      </c>
      <c r="F107" s="84">
        <v>4.0000000000000002E-4</v>
      </c>
      <c r="G107" s="85">
        <v>1334210</v>
      </c>
      <c r="H107" s="84">
        <v>7707.0445</v>
      </c>
    </row>
    <row r="108" spans="1:8">
      <c r="A108" s="84" t="s">
        <v>446</v>
      </c>
      <c r="B108" s="84">
        <v>15870.614299999999</v>
      </c>
      <c r="C108" s="84">
        <v>27.808</v>
      </c>
      <c r="D108" s="84">
        <v>48.540999999999997</v>
      </c>
      <c r="E108" s="84">
        <v>0</v>
      </c>
      <c r="F108" s="84">
        <v>2.9999999999999997E-4</v>
      </c>
      <c r="G108" s="85">
        <v>1151500</v>
      </c>
      <c r="H108" s="84">
        <v>6788.3438999999998</v>
      </c>
    </row>
    <row r="109" spans="1:8">
      <c r="A109" s="84" t="s">
        <v>447</v>
      </c>
      <c r="B109" s="84">
        <v>16817.754199999999</v>
      </c>
      <c r="C109" s="84">
        <v>28.686499999999999</v>
      </c>
      <c r="D109" s="84">
        <v>48.613199999999999</v>
      </c>
      <c r="E109" s="84">
        <v>0</v>
      </c>
      <c r="F109" s="84">
        <v>2.9999999999999997E-4</v>
      </c>
      <c r="G109" s="85">
        <v>1153100</v>
      </c>
      <c r="H109" s="84">
        <v>7117.9643999999998</v>
      </c>
    </row>
    <row r="110" spans="1:8">
      <c r="A110" s="84" t="s">
        <v>448</v>
      </c>
      <c r="B110" s="84">
        <v>17965.788799999998</v>
      </c>
      <c r="C110" s="84">
        <v>29.5623</v>
      </c>
      <c r="D110" s="84">
        <v>48.017400000000002</v>
      </c>
      <c r="E110" s="84">
        <v>0</v>
      </c>
      <c r="F110" s="84">
        <v>2.9999999999999997E-4</v>
      </c>
      <c r="G110" s="85">
        <v>1138800</v>
      </c>
      <c r="H110" s="84">
        <v>7499.2356</v>
      </c>
    </row>
    <row r="111" spans="1:8">
      <c r="A111" s="84" t="s">
        <v>449</v>
      </c>
      <c r="B111" s="84">
        <v>22223.865300000001</v>
      </c>
      <c r="C111" s="84">
        <v>34.396700000000003</v>
      </c>
      <c r="D111" s="84">
        <v>51.542299999999997</v>
      </c>
      <c r="E111" s="84">
        <v>0</v>
      </c>
      <c r="F111" s="84">
        <v>4.0000000000000002E-4</v>
      </c>
      <c r="G111" s="85">
        <v>1222040</v>
      </c>
      <c r="H111" s="84">
        <v>9066.6596000000009</v>
      </c>
    </row>
    <row r="112" spans="1:8">
      <c r="A112" s="84"/>
      <c r="B112" s="84"/>
      <c r="C112" s="84"/>
      <c r="D112" s="84"/>
      <c r="E112" s="84"/>
      <c r="F112" s="84"/>
      <c r="G112" s="84"/>
      <c r="H112" s="84"/>
    </row>
    <row r="113" spans="1:19">
      <c r="A113" s="84" t="s">
        <v>450</v>
      </c>
      <c r="B113" s="84">
        <v>219815.17860000001</v>
      </c>
      <c r="C113" s="84">
        <v>366.53469999999999</v>
      </c>
      <c r="D113" s="84">
        <v>604.98199999999997</v>
      </c>
      <c r="E113" s="84">
        <v>0</v>
      </c>
      <c r="F113" s="84">
        <v>4.1999999999999997E-3</v>
      </c>
      <c r="G113" s="85">
        <v>14348900</v>
      </c>
      <c r="H113" s="84">
        <v>92221.914600000004</v>
      </c>
    </row>
    <row r="114" spans="1:19">
      <c r="A114" s="84" t="s">
        <v>451</v>
      </c>
      <c r="B114" s="84">
        <v>15870.614299999999</v>
      </c>
      <c r="C114" s="84">
        <v>27.770199999999999</v>
      </c>
      <c r="D114" s="84">
        <v>46.182299999999998</v>
      </c>
      <c r="E114" s="84">
        <v>0</v>
      </c>
      <c r="F114" s="84">
        <v>2.9999999999999997E-4</v>
      </c>
      <c r="G114" s="85">
        <v>1095020</v>
      </c>
      <c r="H114" s="84">
        <v>6788.3438999999998</v>
      </c>
    </row>
    <row r="115" spans="1:19">
      <c r="A115" s="84" t="s">
        <v>452</v>
      </c>
      <c r="B115" s="84">
        <v>23452.8105</v>
      </c>
      <c r="C115" s="84">
        <v>35.691899999999997</v>
      </c>
      <c r="D115" s="84">
        <v>56.936100000000003</v>
      </c>
      <c r="E115" s="84">
        <v>0</v>
      </c>
      <c r="F115" s="84">
        <v>4.0000000000000002E-4</v>
      </c>
      <c r="G115" s="85">
        <v>1350710</v>
      </c>
      <c r="H115" s="84">
        <v>9509.3629999999994</v>
      </c>
    </row>
    <row r="117" spans="1:19">
      <c r="A117" s="80"/>
      <c r="B117" s="84" t="s">
        <v>453</v>
      </c>
      <c r="C117" s="84" t="s">
        <v>454</v>
      </c>
      <c r="D117" s="84" t="s">
        <v>455</v>
      </c>
      <c r="E117" s="84" t="s">
        <v>456</v>
      </c>
      <c r="F117" s="84" t="s">
        <v>457</v>
      </c>
      <c r="G117" s="84" t="s">
        <v>458</v>
      </c>
      <c r="H117" s="84" t="s">
        <v>459</v>
      </c>
      <c r="I117" s="84" t="s">
        <v>460</v>
      </c>
      <c r="J117" s="84" t="s">
        <v>461</v>
      </c>
      <c r="K117" s="84" t="s">
        <v>462</v>
      </c>
      <c r="L117" s="84" t="s">
        <v>463</v>
      </c>
      <c r="M117" s="84" t="s">
        <v>464</v>
      </c>
      <c r="N117" s="84" t="s">
        <v>465</v>
      </c>
      <c r="O117" s="84" t="s">
        <v>466</v>
      </c>
      <c r="P117" s="84" t="s">
        <v>467</v>
      </c>
      <c r="Q117" s="84" t="s">
        <v>468</v>
      </c>
      <c r="R117" s="84" t="s">
        <v>469</v>
      </c>
      <c r="S117" s="84" t="s">
        <v>470</v>
      </c>
    </row>
    <row r="118" spans="1:19">
      <c r="A118" s="84" t="s">
        <v>439</v>
      </c>
      <c r="B118" s="85">
        <v>70328000000</v>
      </c>
      <c r="C118" s="84">
        <v>51887.824999999997</v>
      </c>
      <c r="D118" s="84" t="s">
        <v>598</v>
      </c>
      <c r="E118" s="84">
        <v>34382.154999999999</v>
      </c>
      <c r="F118" s="84">
        <v>10771.038</v>
      </c>
      <c r="G118" s="84">
        <v>5777.4920000000002</v>
      </c>
      <c r="H118" s="84">
        <v>957.14</v>
      </c>
      <c r="I118" s="84">
        <v>0</v>
      </c>
      <c r="J118" s="84">
        <v>0</v>
      </c>
      <c r="K118" s="84">
        <v>0</v>
      </c>
      <c r="L118" s="84">
        <v>0</v>
      </c>
      <c r="M118" s="84">
        <v>0</v>
      </c>
      <c r="N118" s="84">
        <v>0</v>
      </c>
      <c r="O118" s="84">
        <v>0</v>
      </c>
      <c r="P118" s="84">
        <v>0</v>
      </c>
      <c r="Q118" s="84">
        <v>0</v>
      </c>
      <c r="R118" s="84">
        <v>0</v>
      </c>
      <c r="S118" s="84">
        <v>0</v>
      </c>
    </row>
    <row r="119" spans="1:19">
      <c r="A119" s="84" t="s">
        <v>440</v>
      </c>
      <c r="B119" s="85">
        <v>62232700000</v>
      </c>
      <c r="C119" s="84">
        <v>50654.968000000001</v>
      </c>
      <c r="D119" s="84" t="s">
        <v>615</v>
      </c>
      <c r="E119" s="84">
        <v>34382.154999999999</v>
      </c>
      <c r="F119" s="84">
        <v>10771.038</v>
      </c>
      <c r="G119" s="84">
        <v>5160.482</v>
      </c>
      <c r="H119" s="84">
        <v>341.29300000000001</v>
      </c>
      <c r="I119" s="84">
        <v>0</v>
      </c>
      <c r="J119" s="84">
        <v>0</v>
      </c>
      <c r="K119" s="84">
        <v>0</v>
      </c>
      <c r="L119" s="84">
        <v>0</v>
      </c>
      <c r="M119" s="84">
        <v>0</v>
      </c>
      <c r="N119" s="84">
        <v>0</v>
      </c>
      <c r="O119" s="84">
        <v>0</v>
      </c>
      <c r="P119" s="84">
        <v>0</v>
      </c>
      <c r="Q119" s="84">
        <v>0</v>
      </c>
      <c r="R119" s="84">
        <v>0</v>
      </c>
      <c r="S119" s="84">
        <v>0</v>
      </c>
    </row>
    <row r="120" spans="1:19">
      <c r="A120" s="84" t="s">
        <v>441</v>
      </c>
      <c r="B120" s="85">
        <v>68226100000</v>
      </c>
      <c r="C120" s="84">
        <v>49341.161999999997</v>
      </c>
      <c r="D120" s="84" t="s">
        <v>616</v>
      </c>
      <c r="E120" s="84">
        <v>34382.154999999999</v>
      </c>
      <c r="F120" s="84">
        <v>10771.038</v>
      </c>
      <c r="G120" s="84">
        <v>3534.3780000000002</v>
      </c>
      <c r="H120" s="84">
        <v>653.59199999999998</v>
      </c>
      <c r="I120" s="84">
        <v>0</v>
      </c>
      <c r="J120" s="84">
        <v>0</v>
      </c>
      <c r="K120" s="84">
        <v>0</v>
      </c>
      <c r="L120" s="84">
        <v>0</v>
      </c>
      <c r="M120" s="84">
        <v>0</v>
      </c>
      <c r="N120" s="84">
        <v>0</v>
      </c>
      <c r="O120" s="84">
        <v>0</v>
      </c>
      <c r="P120" s="84">
        <v>0</v>
      </c>
      <c r="Q120" s="84">
        <v>0</v>
      </c>
      <c r="R120" s="84">
        <v>0</v>
      </c>
      <c r="S120" s="84">
        <v>0</v>
      </c>
    </row>
    <row r="121" spans="1:19">
      <c r="A121" s="84" t="s">
        <v>442</v>
      </c>
      <c r="B121" s="85">
        <v>62932000000</v>
      </c>
      <c r="C121" s="84">
        <v>49261.500999999997</v>
      </c>
      <c r="D121" s="84" t="s">
        <v>617</v>
      </c>
      <c r="E121" s="84">
        <v>34382.154999999999</v>
      </c>
      <c r="F121" s="84">
        <v>10771.038</v>
      </c>
      <c r="G121" s="84">
        <v>2663.2579999999998</v>
      </c>
      <c r="H121" s="84">
        <v>0</v>
      </c>
      <c r="I121" s="84">
        <v>1445.05</v>
      </c>
      <c r="J121" s="84">
        <v>0</v>
      </c>
      <c r="K121" s="84">
        <v>0</v>
      </c>
      <c r="L121" s="84">
        <v>0</v>
      </c>
      <c r="M121" s="84">
        <v>0</v>
      </c>
      <c r="N121" s="84">
        <v>0</v>
      </c>
      <c r="O121" s="84">
        <v>0</v>
      </c>
      <c r="P121" s="84">
        <v>0</v>
      </c>
      <c r="Q121" s="84">
        <v>0</v>
      </c>
      <c r="R121" s="84">
        <v>0</v>
      </c>
      <c r="S121" s="84">
        <v>0</v>
      </c>
    </row>
    <row r="122" spans="1:19">
      <c r="A122" s="84" t="s">
        <v>272</v>
      </c>
      <c r="B122" s="85">
        <v>65572800000</v>
      </c>
      <c r="C122" s="84">
        <v>55963.413</v>
      </c>
      <c r="D122" s="84" t="s">
        <v>618</v>
      </c>
      <c r="E122" s="84">
        <v>34382.154999999999</v>
      </c>
      <c r="F122" s="84">
        <v>10771.038</v>
      </c>
      <c r="G122" s="84">
        <v>9180.1110000000008</v>
      </c>
      <c r="H122" s="84">
        <v>0</v>
      </c>
      <c r="I122" s="84">
        <v>1630.1089999999999</v>
      </c>
      <c r="J122" s="84">
        <v>0</v>
      </c>
      <c r="K122" s="84">
        <v>0</v>
      </c>
      <c r="L122" s="84">
        <v>0</v>
      </c>
      <c r="M122" s="84">
        <v>0</v>
      </c>
      <c r="N122" s="84">
        <v>0</v>
      </c>
      <c r="O122" s="84">
        <v>0</v>
      </c>
      <c r="P122" s="84">
        <v>0</v>
      </c>
      <c r="Q122" s="84">
        <v>0</v>
      </c>
      <c r="R122" s="84">
        <v>0</v>
      </c>
      <c r="S122" s="84">
        <v>0</v>
      </c>
    </row>
    <row r="123" spans="1:19">
      <c r="A123" s="84" t="s">
        <v>443</v>
      </c>
      <c r="B123" s="85">
        <v>68449200000</v>
      </c>
      <c r="C123" s="84">
        <v>75049.115000000005</v>
      </c>
      <c r="D123" s="84" t="s">
        <v>619</v>
      </c>
      <c r="E123" s="84">
        <v>34382.154999999999</v>
      </c>
      <c r="F123" s="84">
        <v>10771.038</v>
      </c>
      <c r="G123" s="84">
        <v>8736.2469999999994</v>
      </c>
      <c r="H123" s="84">
        <v>0</v>
      </c>
      <c r="I123" s="84">
        <v>21159.674999999999</v>
      </c>
      <c r="J123" s="84">
        <v>0</v>
      </c>
      <c r="K123" s="84">
        <v>0</v>
      </c>
      <c r="L123" s="84">
        <v>0</v>
      </c>
      <c r="M123" s="84">
        <v>0</v>
      </c>
      <c r="N123" s="84">
        <v>0</v>
      </c>
      <c r="O123" s="84">
        <v>0</v>
      </c>
      <c r="P123" s="84">
        <v>0</v>
      </c>
      <c r="Q123" s="84">
        <v>0</v>
      </c>
      <c r="R123" s="84">
        <v>0</v>
      </c>
      <c r="S123" s="84">
        <v>0</v>
      </c>
    </row>
    <row r="124" spans="1:19">
      <c r="A124" s="84" t="s">
        <v>444</v>
      </c>
      <c r="B124" s="85">
        <v>76764300000</v>
      </c>
      <c r="C124" s="84">
        <v>78905.558999999994</v>
      </c>
      <c r="D124" s="84" t="s">
        <v>620</v>
      </c>
      <c r="E124" s="84">
        <v>34382.154999999999</v>
      </c>
      <c r="F124" s="84">
        <v>10771.038</v>
      </c>
      <c r="G124" s="84">
        <v>9908.8700000000008</v>
      </c>
      <c r="H124" s="84">
        <v>0</v>
      </c>
      <c r="I124" s="84">
        <v>23843.495999999999</v>
      </c>
      <c r="J124" s="84">
        <v>0</v>
      </c>
      <c r="K124" s="84">
        <v>0</v>
      </c>
      <c r="L124" s="84">
        <v>0</v>
      </c>
      <c r="M124" s="84">
        <v>0</v>
      </c>
      <c r="N124" s="84">
        <v>0</v>
      </c>
      <c r="O124" s="84">
        <v>0</v>
      </c>
      <c r="P124" s="84">
        <v>0</v>
      </c>
      <c r="Q124" s="84">
        <v>0</v>
      </c>
      <c r="R124" s="84">
        <v>0</v>
      </c>
      <c r="S124" s="84">
        <v>0</v>
      </c>
    </row>
    <row r="125" spans="1:19">
      <c r="A125" s="84" t="s">
        <v>445</v>
      </c>
      <c r="B125" s="85">
        <v>75826300000</v>
      </c>
      <c r="C125" s="84">
        <v>70909.001999999993</v>
      </c>
      <c r="D125" s="84" t="s">
        <v>621</v>
      </c>
      <c r="E125" s="84">
        <v>34382.154999999999</v>
      </c>
      <c r="F125" s="84">
        <v>10771.038</v>
      </c>
      <c r="G125" s="84">
        <v>7628.5919999999996</v>
      </c>
      <c r="H125" s="84">
        <v>0</v>
      </c>
      <c r="I125" s="84">
        <v>18127.217000000001</v>
      </c>
      <c r="J125" s="84">
        <v>0</v>
      </c>
      <c r="K125" s="84">
        <v>0</v>
      </c>
      <c r="L125" s="84">
        <v>0</v>
      </c>
      <c r="M125" s="84">
        <v>0</v>
      </c>
      <c r="N125" s="84">
        <v>0</v>
      </c>
      <c r="O125" s="84">
        <v>0</v>
      </c>
      <c r="P125" s="84">
        <v>0</v>
      </c>
      <c r="Q125" s="84">
        <v>0</v>
      </c>
      <c r="R125" s="84">
        <v>0</v>
      </c>
      <c r="S125" s="84">
        <v>0</v>
      </c>
    </row>
    <row r="126" spans="1:19">
      <c r="A126" s="84" t="s">
        <v>446</v>
      </c>
      <c r="B126" s="85">
        <v>65442700000</v>
      </c>
      <c r="C126" s="84">
        <v>62118.065999999999</v>
      </c>
      <c r="D126" s="84" t="s">
        <v>584</v>
      </c>
      <c r="E126" s="84">
        <v>34382.154999999999</v>
      </c>
      <c r="F126" s="84">
        <v>10771.038</v>
      </c>
      <c r="G126" s="84">
        <v>5143.9309999999996</v>
      </c>
      <c r="H126" s="84">
        <v>0</v>
      </c>
      <c r="I126" s="84">
        <v>11820.941999999999</v>
      </c>
      <c r="J126" s="84">
        <v>0</v>
      </c>
      <c r="K126" s="84">
        <v>0</v>
      </c>
      <c r="L126" s="84">
        <v>0</v>
      </c>
      <c r="M126" s="84">
        <v>0</v>
      </c>
      <c r="N126" s="84">
        <v>0</v>
      </c>
      <c r="O126" s="84">
        <v>0</v>
      </c>
      <c r="P126" s="84">
        <v>0</v>
      </c>
      <c r="Q126" s="84">
        <v>0</v>
      </c>
      <c r="R126" s="84">
        <v>0</v>
      </c>
      <c r="S126" s="84">
        <v>0</v>
      </c>
    </row>
    <row r="127" spans="1:19">
      <c r="A127" s="84" t="s">
        <v>447</v>
      </c>
      <c r="B127" s="85">
        <v>65533600000</v>
      </c>
      <c r="C127" s="84">
        <v>52703.582999999999</v>
      </c>
      <c r="D127" s="84" t="s">
        <v>622</v>
      </c>
      <c r="E127" s="84">
        <v>34382.154999999999</v>
      </c>
      <c r="F127" s="84">
        <v>10771.038</v>
      </c>
      <c r="G127" s="84">
        <v>5243.2910000000002</v>
      </c>
      <c r="H127" s="84">
        <v>0</v>
      </c>
      <c r="I127" s="84">
        <v>2307.0990000000002</v>
      </c>
      <c r="J127" s="84">
        <v>0</v>
      </c>
      <c r="K127" s="84">
        <v>0</v>
      </c>
      <c r="L127" s="84">
        <v>0</v>
      </c>
      <c r="M127" s="84">
        <v>0</v>
      </c>
      <c r="N127" s="84">
        <v>0</v>
      </c>
      <c r="O127" s="84">
        <v>0</v>
      </c>
      <c r="P127" s="84">
        <v>0</v>
      </c>
      <c r="Q127" s="84">
        <v>0</v>
      </c>
      <c r="R127" s="84">
        <v>0</v>
      </c>
      <c r="S127" s="84">
        <v>0</v>
      </c>
    </row>
    <row r="128" spans="1:19">
      <c r="A128" s="84" t="s">
        <v>448</v>
      </c>
      <c r="B128" s="85">
        <v>64721000000</v>
      </c>
      <c r="C128" s="84">
        <v>48806.677000000003</v>
      </c>
      <c r="D128" s="84" t="s">
        <v>623</v>
      </c>
      <c r="E128" s="84">
        <v>34382.154999999999</v>
      </c>
      <c r="F128" s="84">
        <v>10771.038</v>
      </c>
      <c r="G128" s="84">
        <v>263.18200000000002</v>
      </c>
      <c r="H128" s="84">
        <v>223.018</v>
      </c>
      <c r="I128" s="84">
        <v>0</v>
      </c>
      <c r="J128" s="84">
        <v>3167.2840000000001</v>
      </c>
      <c r="K128" s="84">
        <v>0</v>
      </c>
      <c r="L128" s="84">
        <v>0</v>
      </c>
      <c r="M128" s="84">
        <v>0</v>
      </c>
      <c r="N128" s="84">
        <v>0</v>
      </c>
      <c r="O128" s="84">
        <v>0</v>
      </c>
      <c r="P128" s="84">
        <v>0</v>
      </c>
      <c r="Q128" s="84">
        <v>0</v>
      </c>
      <c r="R128" s="84">
        <v>0</v>
      </c>
      <c r="S128" s="84">
        <v>0</v>
      </c>
    </row>
    <row r="129" spans="1:19">
      <c r="A129" s="84" t="s">
        <v>449</v>
      </c>
      <c r="B129" s="85">
        <v>69451700000</v>
      </c>
      <c r="C129" s="84">
        <v>51976.101000000002</v>
      </c>
      <c r="D129" s="84" t="s">
        <v>605</v>
      </c>
      <c r="E129" s="84">
        <v>34382.154999999999</v>
      </c>
      <c r="F129" s="84">
        <v>10771.038</v>
      </c>
      <c r="G129" s="84">
        <v>6168.5219999999999</v>
      </c>
      <c r="H129" s="84">
        <v>654.38599999999997</v>
      </c>
      <c r="I129" s="84">
        <v>0</v>
      </c>
      <c r="J129" s="84">
        <v>0</v>
      </c>
      <c r="K129" s="84">
        <v>0</v>
      </c>
      <c r="L129" s="84">
        <v>0</v>
      </c>
      <c r="M129" s="84">
        <v>0</v>
      </c>
      <c r="N129" s="84">
        <v>0</v>
      </c>
      <c r="O129" s="84">
        <v>0</v>
      </c>
      <c r="P129" s="84">
        <v>0</v>
      </c>
      <c r="Q129" s="84">
        <v>0</v>
      </c>
      <c r="R129" s="84">
        <v>0</v>
      </c>
      <c r="S129" s="84">
        <v>0</v>
      </c>
    </row>
    <row r="130" spans="1:19">
      <c r="A130" s="84"/>
      <c r="B130" s="84"/>
      <c r="C130" s="84"/>
      <c r="D130" s="84"/>
      <c r="E130" s="84"/>
      <c r="F130" s="84"/>
      <c r="G130" s="84"/>
      <c r="H130" s="84"/>
      <c r="I130" s="84"/>
      <c r="J130" s="84"/>
      <c r="K130" s="84"/>
      <c r="L130" s="84"/>
      <c r="M130" s="84"/>
      <c r="N130" s="84"/>
      <c r="O130" s="84"/>
      <c r="P130" s="84"/>
      <c r="Q130" s="84"/>
      <c r="R130" s="84"/>
      <c r="S130" s="84"/>
    </row>
    <row r="131" spans="1:19">
      <c r="A131" s="84" t="s">
        <v>450</v>
      </c>
      <c r="B131" s="85">
        <v>815480000000</v>
      </c>
      <c r="C131" s="84"/>
      <c r="D131" s="84"/>
      <c r="E131" s="84"/>
      <c r="F131" s="84"/>
      <c r="G131" s="84"/>
      <c r="H131" s="84"/>
      <c r="I131" s="84"/>
      <c r="J131" s="84"/>
      <c r="K131" s="84">
        <v>0</v>
      </c>
      <c r="L131" s="84">
        <v>0</v>
      </c>
      <c r="M131" s="84">
        <v>0</v>
      </c>
      <c r="N131" s="84">
        <v>0</v>
      </c>
      <c r="O131" s="84">
        <v>0</v>
      </c>
      <c r="P131" s="84">
        <v>0</v>
      </c>
      <c r="Q131" s="84">
        <v>0</v>
      </c>
      <c r="R131" s="84">
        <v>0</v>
      </c>
      <c r="S131" s="84">
        <v>0</v>
      </c>
    </row>
    <row r="132" spans="1:19">
      <c r="A132" s="84" t="s">
        <v>451</v>
      </c>
      <c r="B132" s="85">
        <v>62232700000</v>
      </c>
      <c r="C132" s="84">
        <v>48806.677000000003</v>
      </c>
      <c r="D132" s="84"/>
      <c r="E132" s="84">
        <v>34382.154999999999</v>
      </c>
      <c r="F132" s="84">
        <v>10771.038</v>
      </c>
      <c r="G132" s="84">
        <v>263.18200000000002</v>
      </c>
      <c r="H132" s="84">
        <v>0</v>
      </c>
      <c r="I132" s="84">
        <v>0</v>
      </c>
      <c r="J132" s="84">
        <v>0</v>
      </c>
      <c r="K132" s="84">
        <v>0</v>
      </c>
      <c r="L132" s="84">
        <v>0</v>
      </c>
      <c r="M132" s="84">
        <v>0</v>
      </c>
      <c r="N132" s="84">
        <v>0</v>
      </c>
      <c r="O132" s="84">
        <v>0</v>
      </c>
      <c r="P132" s="84">
        <v>0</v>
      </c>
      <c r="Q132" s="84">
        <v>0</v>
      </c>
      <c r="R132" s="84">
        <v>0</v>
      </c>
      <c r="S132" s="84">
        <v>0</v>
      </c>
    </row>
    <row r="133" spans="1:19">
      <c r="A133" s="84" t="s">
        <v>452</v>
      </c>
      <c r="B133" s="85">
        <v>76764300000</v>
      </c>
      <c r="C133" s="84">
        <v>78905.558999999994</v>
      </c>
      <c r="D133" s="84"/>
      <c r="E133" s="84">
        <v>34382.154999999999</v>
      </c>
      <c r="F133" s="84">
        <v>10771.038</v>
      </c>
      <c r="G133" s="84">
        <v>9908.8700000000008</v>
      </c>
      <c r="H133" s="84">
        <v>957.14</v>
      </c>
      <c r="I133" s="84">
        <v>23843.495999999999</v>
      </c>
      <c r="J133" s="84">
        <v>3167.2840000000001</v>
      </c>
      <c r="K133" s="84">
        <v>0</v>
      </c>
      <c r="L133" s="84">
        <v>0</v>
      </c>
      <c r="M133" s="84">
        <v>0</v>
      </c>
      <c r="N133" s="84">
        <v>0</v>
      </c>
      <c r="O133" s="84">
        <v>0</v>
      </c>
      <c r="P133" s="84">
        <v>0</v>
      </c>
      <c r="Q133" s="84">
        <v>0</v>
      </c>
      <c r="R133" s="84">
        <v>0</v>
      </c>
      <c r="S133" s="84">
        <v>0</v>
      </c>
    </row>
    <row r="135" spans="1:19">
      <c r="A135" s="80"/>
      <c r="B135" s="84" t="s">
        <v>483</v>
      </c>
      <c r="C135" s="84" t="s">
        <v>484</v>
      </c>
      <c r="D135" s="84" t="s">
        <v>485</v>
      </c>
      <c r="E135" s="84" t="s">
        <v>245</v>
      </c>
    </row>
    <row r="136" spans="1:19">
      <c r="A136" s="84" t="s">
        <v>486</v>
      </c>
      <c r="B136" s="84">
        <v>17362.39</v>
      </c>
      <c r="C136" s="84">
        <v>4205.13</v>
      </c>
      <c r="D136" s="84">
        <v>0</v>
      </c>
      <c r="E136" s="84">
        <v>21567.52</v>
      </c>
    </row>
    <row r="137" spans="1:19">
      <c r="A137" s="84" t="s">
        <v>487</v>
      </c>
      <c r="B137" s="84">
        <v>7.57</v>
      </c>
      <c r="C137" s="84">
        <v>1.83</v>
      </c>
      <c r="D137" s="84">
        <v>0</v>
      </c>
      <c r="E137" s="84">
        <v>9.4</v>
      </c>
    </row>
    <row r="138" spans="1:19">
      <c r="A138" s="84" t="s">
        <v>488</v>
      </c>
      <c r="B138" s="84">
        <v>7.57</v>
      </c>
      <c r="C138" s="84">
        <v>1.83</v>
      </c>
      <c r="D138" s="84">
        <v>0</v>
      </c>
      <c r="E138" s="84">
        <v>9.4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8"/>
  <dimension ref="A1:S138"/>
  <sheetViews>
    <sheetView workbookViewId="0"/>
  </sheetViews>
  <sheetFormatPr defaultRowHeight="10.5"/>
  <cols>
    <col min="1" max="1" width="38.83203125" bestFit="1" customWidth="1"/>
    <col min="2" max="2" width="48.33203125" bestFit="1" customWidth="1"/>
    <col min="3" max="3" width="33.6640625" customWidth="1"/>
    <col min="4" max="4" width="38.6640625" bestFit="1" customWidth="1"/>
    <col min="5" max="5" width="45.6640625" customWidth="1"/>
    <col min="6" max="6" width="50" customWidth="1"/>
    <col min="7" max="7" width="43.6640625" customWidth="1"/>
    <col min="8" max="9" width="38.33203125" customWidth="1"/>
    <col min="10" max="10" width="46.1640625" customWidth="1"/>
    <col min="11" max="11" width="36.1640625" customWidth="1"/>
    <col min="12" max="12" width="45" customWidth="1"/>
    <col min="13" max="13" width="50.1640625" customWidth="1"/>
    <col min="14" max="15" width="44.83203125" customWidth="1"/>
    <col min="16" max="16" width="45.33203125" customWidth="1"/>
    <col min="17" max="17" width="44.83203125" customWidth="1"/>
    <col min="18" max="18" width="42.6640625" customWidth="1"/>
    <col min="19" max="19" width="48.1640625" customWidth="1"/>
    <col min="20" max="20" width="45" bestFit="1" customWidth="1"/>
    <col min="21" max="21" width="50.1640625" bestFit="1" customWidth="1"/>
    <col min="22" max="23" width="44.83203125" bestFit="1" customWidth="1"/>
    <col min="24" max="24" width="45.33203125" bestFit="1" customWidth="1"/>
    <col min="25" max="25" width="44.83203125" bestFit="1" customWidth="1"/>
    <col min="26" max="26" width="42.6640625" bestFit="1" customWidth="1"/>
    <col min="27" max="27" width="48.1640625" bestFit="1" customWidth="1"/>
  </cols>
  <sheetData>
    <row r="1" spans="1:7">
      <c r="A1" s="80"/>
      <c r="B1" s="84" t="s">
        <v>344</v>
      </c>
      <c r="C1" s="84" t="s">
        <v>345</v>
      </c>
      <c r="D1" s="84" t="s">
        <v>346</v>
      </c>
    </row>
    <row r="2" spans="1:7">
      <c r="A2" s="84" t="s">
        <v>297</v>
      </c>
      <c r="B2" s="84">
        <v>1589.18</v>
      </c>
      <c r="C2" s="84">
        <v>692.76</v>
      </c>
      <c r="D2" s="84">
        <v>692.76</v>
      </c>
    </row>
    <row r="3" spans="1:7">
      <c r="A3" s="84" t="s">
        <v>298</v>
      </c>
      <c r="B3" s="84">
        <v>1589.18</v>
      </c>
      <c r="C3" s="84">
        <v>692.76</v>
      </c>
      <c r="D3" s="84">
        <v>692.76</v>
      </c>
    </row>
    <row r="4" spans="1:7">
      <c r="A4" s="84" t="s">
        <v>299</v>
      </c>
      <c r="B4" s="84">
        <v>3638.18</v>
      </c>
      <c r="C4" s="84">
        <v>1585.96</v>
      </c>
      <c r="D4" s="84">
        <v>1585.96</v>
      </c>
    </row>
    <row r="5" spans="1:7">
      <c r="A5" s="84" t="s">
        <v>300</v>
      </c>
      <c r="B5" s="84">
        <v>3638.18</v>
      </c>
      <c r="C5" s="84">
        <v>1585.96</v>
      </c>
      <c r="D5" s="84">
        <v>1585.96</v>
      </c>
    </row>
    <row r="7" spans="1:7">
      <c r="A7" s="80"/>
      <c r="B7" s="84" t="s">
        <v>347</v>
      </c>
    </row>
    <row r="8" spans="1:7">
      <c r="A8" s="84" t="s">
        <v>301</v>
      </c>
      <c r="B8" s="84">
        <v>2293.9899999999998</v>
      </c>
    </row>
    <row r="9" spans="1:7">
      <c r="A9" s="84" t="s">
        <v>302</v>
      </c>
      <c r="B9" s="84">
        <v>2293.9899999999998</v>
      </c>
    </row>
    <row r="10" spans="1:7">
      <c r="A10" s="84" t="s">
        <v>348</v>
      </c>
      <c r="B10" s="84">
        <v>0</v>
      </c>
    </row>
    <row r="12" spans="1:7">
      <c r="A12" s="80"/>
      <c r="B12" s="84" t="s">
        <v>361</v>
      </c>
      <c r="C12" s="84" t="s">
        <v>362</v>
      </c>
      <c r="D12" s="84" t="s">
        <v>363</v>
      </c>
      <c r="E12" s="84" t="s">
        <v>364</v>
      </c>
      <c r="F12" s="84" t="s">
        <v>365</v>
      </c>
      <c r="G12" s="84" t="s">
        <v>366</v>
      </c>
    </row>
    <row r="13" spans="1:7">
      <c r="A13" s="84" t="s">
        <v>73</v>
      </c>
      <c r="B13" s="84">
        <v>7.29</v>
      </c>
      <c r="C13" s="84">
        <v>777.76</v>
      </c>
      <c r="D13" s="84">
        <v>0</v>
      </c>
      <c r="E13" s="84">
        <v>0</v>
      </c>
      <c r="F13" s="84">
        <v>0</v>
      </c>
      <c r="G13" s="84">
        <v>0</v>
      </c>
    </row>
    <row r="14" spans="1:7">
      <c r="A14" s="84" t="s">
        <v>74</v>
      </c>
      <c r="B14" s="84">
        <v>19.28</v>
      </c>
      <c r="C14" s="84">
        <v>0</v>
      </c>
      <c r="D14" s="84">
        <v>0</v>
      </c>
      <c r="E14" s="84">
        <v>0</v>
      </c>
      <c r="F14" s="84">
        <v>0</v>
      </c>
      <c r="G14" s="84">
        <v>0</v>
      </c>
    </row>
    <row r="15" spans="1:7">
      <c r="A15" s="84" t="s">
        <v>81</v>
      </c>
      <c r="B15" s="84">
        <v>500.28</v>
      </c>
      <c r="C15" s="84">
        <v>0</v>
      </c>
      <c r="D15" s="84">
        <v>0</v>
      </c>
      <c r="E15" s="84">
        <v>0</v>
      </c>
      <c r="F15" s="84">
        <v>0</v>
      </c>
      <c r="G15" s="84">
        <v>0</v>
      </c>
    </row>
    <row r="16" spans="1:7">
      <c r="A16" s="84" t="s">
        <v>82</v>
      </c>
      <c r="B16" s="84">
        <v>49.69</v>
      </c>
      <c r="C16" s="84">
        <v>0</v>
      </c>
      <c r="D16" s="84">
        <v>0</v>
      </c>
      <c r="E16" s="84">
        <v>0</v>
      </c>
      <c r="F16" s="84">
        <v>0</v>
      </c>
      <c r="G16" s="84">
        <v>0</v>
      </c>
    </row>
    <row r="17" spans="1:10">
      <c r="A17" s="84" t="s">
        <v>83</v>
      </c>
      <c r="B17" s="84">
        <v>198.81</v>
      </c>
      <c r="C17" s="84">
        <v>0</v>
      </c>
      <c r="D17" s="84">
        <v>0</v>
      </c>
      <c r="E17" s="84">
        <v>0</v>
      </c>
      <c r="F17" s="84">
        <v>0</v>
      </c>
      <c r="G17" s="84">
        <v>0</v>
      </c>
    </row>
    <row r="18" spans="1:10">
      <c r="A18" s="84" t="s">
        <v>84</v>
      </c>
      <c r="B18" s="84">
        <v>0</v>
      </c>
      <c r="C18" s="84">
        <v>0</v>
      </c>
      <c r="D18" s="84">
        <v>0</v>
      </c>
      <c r="E18" s="84">
        <v>0</v>
      </c>
      <c r="F18" s="84">
        <v>0</v>
      </c>
      <c r="G18" s="84">
        <v>0</v>
      </c>
    </row>
    <row r="19" spans="1:10">
      <c r="A19" s="84" t="s">
        <v>85</v>
      </c>
      <c r="B19" s="84">
        <v>36.07</v>
      </c>
      <c r="C19" s="84">
        <v>0</v>
      </c>
      <c r="D19" s="84">
        <v>0</v>
      </c>
      <c r="E19" s="84">
        <v>0</v>
      </c>
      <c r="F19" s="84">
        <v>0</v>
      </c>
      <c r="G19" s="84">
        <v>0</v>
      </c>
    </row>
    <row r="20" spans="1:10">
      <c r="A20" s="84" t="s">
        <v>86</v>
      </c>
      <c r="B20" s="84">
        <v>0</v>
      </c>
      <c r="C20" s="84">
        <v>0</v>
      </c>
      <c r="D20" s="84">
        <v>0</v>
      </c>
      <c r="E20" s="84">
        <v>0</v>
      </c>
      <c r="F20" s="84">
        <v>0</v>
      </c>
      <c r="G20" s="84">
        <v>0</v>
      </c>
    </row>
    <row r="21" spans="1:10">
      <c r="A21" s="84" t="s">
        <v>87</v>
      </c>
      <c r="B21" s="84">
        <v>0</v>
      </c>
      <c r="C21" s="84">
        <v>0</v>
      </c>
      <c r="D21" s="84">
        <v>0</v>
      </c>
      <c r="E21" s="84">
        <v>0</v>
      </c>
      <c r="F21" s="84">
        <v>0</v>
      </c>
      <c r="G21" s="84">
        <v>0</v>
      </c>
    </row>
    <row r="22" spans="1:10">
      <c r="A22" s="84" t="s">
        <v>88</v>
      </c>
      <c r="B22" s="84">
        <v>0</v>
      </c>
      <c r="C22" s="84">
        <v>0</v>
      </c>
      <c r="D22" s="84">
        <v>0</v>
      </c>
      <c r="E22" s="84">
        <v>0</v>
      </c>
      <c r="F22" s="84">
        <v>0</v>
      </c>
      <c r="G22" s="84">
        <v>0</v>
      </c>
    </row>
    <row r="23" spans="1:10">
      <c r="A23" s="84" t="s">
        <v>68</v>
      </c>
      <c r="B23" s="84">
        <v>0</v>
      </c>
      <c r="C23" s="84">
        <v>0</v>
      </c>
      <c r="D23" s="84">
        <v>0</v>
      </c>
      <c r="E23" s="84">
        <v>0</v>
      </c>
      <c r="F23" s="84">
        <v>0</v>
      </c>
      <c r="G23" s="84">
        <v>0</v>
      </c>
    </row>
    <row r="24" spans="1:10">
      <c r="A24" s="84" t="s">
        <v>89</v>
      </c>
      <c r="B24" s="84">
        <v>0</v>
      </c>
      <c r="C24" s="84">
        <v>0</v>
      </c>
      <c r="D24" s="84">
        <v>0</v>
      </c>
      <c r="E24" s="84">
        <v>0</v>
      </c>
      <c r="F24" s="84">
        <v>0</v>
      </c>
      <c r="G24" s="84">
        <v>0</v>
      </c>
    </row>
    <row r="25" spans="1:10">
      <c r="A25" s="84" t="s">
        <v>90</v>
      </c>
      <c r="B25" s="84">
        <v>0</v>
      </c>
      <c r="C25" s="84">
        <v>0</v>
      </c>
      <c r="D25" s="84">
        <v>0</v>
      </c>
      <c r="E25" s="84">
        <v>0</v>
      </c>
      <c r="F25" s="84">
        <v>0</v>
      </c>
      <c r="G25" s="84">
        <v>0</v>
      </c>
    </row>
    <row r="26" spans="1:10">
      <c r="A26" s="84" t="s">
        <v>91</v>
      </c>
      <c r="B26" s="84">
        <v>0</v>
      </c>
      <c r="C26" s="84">
        <v>0</v>
      </c>
      <c r="D26" s="84">
        <v>0</v>
      </c>
      <c r="E26" s="84">
        <v>0</v>
      </c>
      <c r="F26" s="84">
        <v>0</v>
      </c>
      <c r="G26" s="84">
        <v>0</v>
      </c>
    </row>
    <row r="27" spans="1:10">
      <c r="A27" s="84"/>
      <c r="B27" s="84"/>
      <c r="C27" s="84"/>
      <c r="D27" s="84"/>
      <c r="E27" s="84"/>
      <c r="F27" s="84"/>
      <c r="G27" s="84"/>
    </row>
    <row r="28" spans="1:10">
      <c r="A28" s="84" t="s">
        <v>92</v>
      </c>
      <c r="B28" s="84">
        <v>811.43</v>
      </c>
      <c r="C28" s="84">
        <v>777.76</v>
      </c>
      <c r="D28" s="84">
        <v>0</v>
      </c>
      <c r="E28" s="84">
        <v>0</v>
      </c>
      <c r="F28" s="84">
        <v>0</v>
      </c>
      <c r="G28" s="84">
        <v>0</v>
      </c>
    </row>
    <row r="30" spans="1:10">
      <c r="A30" s="80"/>
      <c r="B30" s="84" t="s">
        <v>347</v>
      </c>
      <c r="C30" s="84" t="s">
        <v>2</v>
      </c>
      <c r="D30" s="84" t="s">
        <v>367</v>
      </c>
      <c r="E30" s="84" t="s">
        <v>368</v>
      </c>
      <c r="F30" s="84" t="s">
        <v>369</v>
      </c>
      <c r="G30" s="84" t="s">
        <v>370</v>
      </c>
      <c r="H30" s="84" t="s">
        <v>371</v>
      </c>
      <c r="I30" s="84" t="s">
        <v>372</v>
      </c>
      <c r="J30" s="84" t="s">
        <v>373</v>
      </c>
    </row>
    <row r="31" spans="1:10">
      <c r="A31" s="84" t="s">
        <v>374</v>
      </c>
      <c r="B31" s="84">
        <v>379.89</v>
      </c>
      <c r="C31" s="84" t="s">
        <v>3</v>
      </c>
      <c r="D31" s="84">
        <v>2317.33</v>
      </c>
      <c r="E31" s="84">
        <v>1</v>
      </c>
      <c r="F31" s="84">
        <v>416.17</v>
      </c>
      <c r="G31" s="84">
        <v>0</v>
      </c>
      <c r="H31" s="84">
        <v>8.61</v>
      </c>
      <c r="I31" s="84">
        <v>27.86</v>
      </c>
      <c r="J31" s="84">
        <v>8.07</v>
      </c>
    </row>
    <row r="32" spans="1:10">
      <c r="A32" s="84" t="s">
        <v>375</v>
      </c>
      <c r="B32" s="84">
        <v>1600.48</v>
      </c>
      <c r="C32" s="84" t="s">
        <v>3</v>
      </c>
      <c r="D32" s="84">
        <v>9762.9500000000007</v>
      </c>
      <c r="E32" s="84">
        <v>1</v>
      </c>
      <c r="F32" s="84">
        <v>356.86</v>
      </c>
      <c r="G32" s="84">
        <v>0</v>
      </c>
      <c r="H32" s="84">
        <v>18.29</v>
      </c>
      <c r="I32" s="84">
        <v>6.19</v>
      </c>
      <c r="J32" s="84">
        <v>3.23</v>
      </c>
    </row>
    <row r="33" spans="1:10">
      <c r="A33" s="84" t="s">
        <v>376</v>
      </c>
      <c r="B33" s="84">
        <v>150.81</v>
      </c>
      <c r="C33" s="84" t="s">
        <v>3</v>
      </c>
      <c r="D33" s="84">
        <v>919.94</v>
      </c>
      <c r="E33" s="84">
        <v>1</v>
      </c>
      <c r="F33" s="84">
        <v>189.8</v>
      </c>
      <c r="G33" s="84">
        <v>38.049999999999997</v>
      </c>
      <c r="H33" s="84">
        <v>18.29</v>
      </c>
      <c r="I33" s="84">
        <v>6.19</v>
      </c>
      <c r="J33" s="84">
        <v>21.52</v>
      </c>
    </row>
    <row r="34" spans="1:10">
      <c r="A34" s="84" t="s">
        <v>377</v>
      </c>
      <c r="B34" s="84">
        <v>150.81</v>
      </c>
      <c r="C34" s="84" t="s">
        <v>3</v>
      </c>
      <c r="D34" s="84">
        <v>919.94</v>
      </c>
      <c r="E34" s="84">
        <v>1</v>
      </c>
      <c r="F34" s="84">
        <v>189.8</v>
      </c>
      <c r="G34" s="84">
        <v>38.049999999999997</v>
      </c>
      <c r="H34" s="84">
        <v>18.29</v>
      </c>
      <c r="I34" s="84">
        <v>6.19</v>
      </c>
      <c r="J34" s="84">
        <v>3.23</v>
      </c>
    </row>
    <row r="35" spans="1:10">
      <c r="A35" s="84" t="s">
        <v>378</v>
      </c>
      <c r="B35" s="84">
        <v>12</v>
      </c>
      <c r="C35" s="84" t="s">
        <v>3</v>
      </c>
      <c r="D35" s="84">
        <v>73.2</v>
      </c>
      <c r="E35" s="84">
        <v>1</v>
      </c>
      <c r="F35" s="84">
        <v>24.38</v>
      </c>
      <c r="G35" s="84">
        <v>7.83</v>
      </c>
      <c r="H35" s="84">
        <v>11.84</v>
      </c>
      <c r="I35" s="84">
        <v>6.19</v>
      </c>
      <c r="J35" s="84">
        <v>0</v>
      </c>
    </row>
    <row r="36" spans="1:10">
      <c r="A36" s="84" t="s">
        <v>245</v>
      </c>
      <c r="B36" s="84">
        <v>2293.9899999999998</v>
      </c>
      <c r="C36" s="84"/>
      <c r="D36" s="84">
        <v>13993.36</v>
      </c>
      <c r="E36" s="84"/>
      <c r="F36" s="84">
        <v>1177.02</v>
      </c>
      <c r="G36" s="84">
        <v>83.94</v>
      </c>
      <c r="H36" s="84">
        <v>16.653199999999998</v>
      </c>
      <c r="I36" s="84">
        <v>7.11</v>
      </c>
      <c r="J36" s="84">
        <v>5.2169999999999996</v>
      </c>
    </row>
    <row r="37" spans="1:10">
      <c r="A37" s="84" t="s">
        <v>379</v>
      </c>
      <c r="B37" s="84">
        <v>2293.9899999999998</v>
      </c>
      <c r="C37" s="84"/>
      <c r="D37" s="84">
        <v>13993.36</v>
      </c>
      <c r="E37" s="84"/>
      <c r="F37" s="84">
        <v>1177.02</v>
      </c>
      <c r="G37" s="84">
        <v>83.94</v>
      </c>
      <c r="H37" s="84">
        <v>16.653199999999998</v>
      </c>
      <c r="I37" s="84">
        <v>7.11</v>
      </c>
      <c r="J37" s="84">
        <v>5.2169999999999996</v>
      </c>
    </row>
    <row r="38" spans="1:10">
      <c r="A38" s="84" t="s">
        <v>380</v>
      </c>
      <c r="B38" s="84">
        <v>0</v>
      </c>
      <c r="C38" s="84"/>
      <c r="D38" s="84">
        <v>0</v>
      </c>
      <c r="E38" s="84"/>
      <c r="F38" s="84">
        <v>0</v>
      </c>
      <c r="G38" s="84">
        <v>0</v>
      </c>
      <c r="H38" s="84"/>
      <c r="I38" s="84"/>
      <c r="J38" s="84"/>
    </row>
    <row r="40" spans="1:10">
      <c r="A40" s="80"/>
      <c r="B40" s="84" t="s">
        <v>52</v>
      </c>
      <c r="C40" s="84" t="s">
        <v>303</v>
      </c>
      <c r="D40" s="84" t="s">
        <v>349</v>
      </c>
      <c r="E40" s="84" t="s">
        <v>350</v>
      </c>
      <c r="F40" s="84" t="s">
        <v>351</v>
      </c>
      <c r="G40" s="84" t="s">
        <v>352</v>
      </c>
      <c r="H40" s="84" t="s">
        <v>353</v>
      </c>
      <c r="I40" s="84" t="s">
        <v>304</v>
      </c>
    </row>
    <row r="41" spans="1:10">
      <c r="A41" s="84" t="s">
        <v>305</v>
      </c>
      <c r="B41" s="84" t="s">
        <v>341</v>
      </c>
      <c r="C41" s="84">
        <v>0.08</v>
      </c>
      <c r="D41" s="84">
        <v>0.51200000000000001</v>
      </c>
      <c r="E41" s="84">
        <v>0.55000000000000004</v>
      </c>
      <c r="F41" s="84">
        <v>42.67</v>
      </c>
      <c r="G41" s="84">
        <v>90</v>
      </c>
      <c r="H41" s="84">
        <v>90</v>
      </c>
      <c r="I41" s="84" t="s">
        <v>307</v>
      </c>
    </row>
    <row r="42" spans="1:10">
      <c r="A42" s="84" t="s">
        <v>308</v>
      </c>
      <c r="B42" s="84" t="s">
        <v>341</v>
      </c>
      <c r="C42" s="84">
        <v>0.08</v>
      </c>
      <c r="D42" s="84">
        <v>0.51200000000000001</v>
      </c>
      <c r="E42" s="84">
        <v>0.55000000000000004</v>
      </c>
      <c r="F42" s="84">
        <v>330.83</v>
      </c>
      <c r="G42" s="84">
        <v>0</v>
      </c>
      <c r="H42" s="84">
        <v>90</v>
      </c>
      <c r="I42" s="84" t="s">
        <v>309</v>
      </c>
    </row>
    <row r="43" spans="1:10">
      <c r="A43" s="84" t="s">
        <v>310</v>
      </c>
      <c r="B43" s="84" t="s">
        <v>341</v>
      </c>
      <c r="C43" s="84">
        <v>0.08</v>
      </c>
      <c r="D43" s="84">
        <v>0.51200000000000001</v>
      </c>
      <c r="E43" s="84">
        <v>0.55000000000000004</v>
      </c>
      <c r="F43" s="84">
        <v>42.67</v>
      </c>
      <c r="G43" s="84">
        <v>270</v>
      </c>
      <c r="H43" s="84">
        <v>90</v>
      </c>
      <c r="I43" s="84" t="s">
        <v>311</v>
      </c>
    </row>
    <row r="44" spans="1:10">
      <c r="A44" s="84" t="s">
        <v>312</v>
      </c>
      <c r="B44" s="84" t="s">
        <v>313</v>
      </c>
      <c r="C44" s="84">
        <v>0.3</v>
      </c>
      <c r="D44" s="84">
        <v>3.12</v>
      </c>
      <c r="E44" s="84">
        <v>12.9</v>
      </c>
      <c r="F44" s="84">
        <v>379.89</v>
      </c>
      <c r="G44" s="84">
        <v>90</v>
      </c>
      <c r="H44" s="84">
        <v>180</v>
      </c>
      <c r="I44" s="84"/>
    </row>
    <row r="45" spans="1:10">
      <c r="A45" s="84" t="s">
        <v>314</v>
      </c>
      <c r="B45" s="84" t="s">
        <v>315</v>
      </c>
      <c r="C45" s="84">
        <v>0.3</v>
      </c>
      <c r="D45" s="84">
        <v>0.35699999999999998</v>
      </c>
      <c r="E45" s="84">
        <v>0.38</v>
      </c>
      <c r="F45" s="84">
        <v>379.89</v>
      </c>
      <c r="G45" s="84">
        <v>90</v>
      </c>
      <c r="H45" s="84">
        <v>0</v>
      </c>
      <c r="I45" s="84"/>
    </row>
    <row r="46" spans="1:10">
      <c r="A46" s="84" t="s">
        <v>316</v>
      </c>
      <c r="B46" s="84" t="s">
        <v>341</v>
      </c>
      <c r="C46" s="84">
        <v>0.08</v>
      </c>
      <c r="D46" s="84">
        <v>0.51200000000000001</v>
      </c>
      <c r="E46" s="84">
        <v>0.55000000000000004</v>
      </c>
      <c r="F46" s="84">
        <v>178.43</v>
      </c>
      <c r="G46" s="84">
        <v>270</v>
      </c>
      <c r="H46" s="84">
        <v>90</v>
      </c>
      <c r="I46" s="84" t="s">
        <v>311</v>
      </c>
    </row>
    <row r="47" spans="1:10">
      <c r="A47" s="84" t="s">
        <v>317</v>
      </c>
      <c r="B47" s="84" t="s">
        <v>341</v>
      </c>
      <c r="C47" s="84">
        <v>0.08</v>
      </c>
      <c r="D47" s="84">
        <v>0.51200000000000001</v>
      </c>
      <c r="E47" s="84">
        <v>0.55000000000000004</v>
      </c>
      <c r="F47" s="84">
        <v>178.43</v>
      </c>
      <c r="G47" s="84">
        <v>90</v>
      </c>
      <c r="H47" s="84">
        <v>90</v>
      </c>
      <c r="I47" s="84" t="s">
        <v>307</v>
      </c>
    </row>
    <row r="48" spans="1:10">
      <c r="A48" s="84" t="s">
        <v>318</v>
      </c>
      <c r="B48" s="84" t="s">
        <v>313</v>
      </c>
      <c r="C48" s="84">
        <v>0.3</v>
      </c>
      <c r="D48" s="84">
        <v>3.12</v>
      </c>
      <c r="E48" s="84">
        <v>12.9</v>
      </c>
      <c r="F48" s="84">
        <v>1600.48</v>
      </c>
      <c r="G48" s="84">
        <v>0</v>
      </c>
      <c r="H48" s="84">
        <v>180</v>
      </c>
      <c r="I48" s="84"/>
    </row>
    <row r="49" spans="1:11">
      <c r="A49" s="84" t="s">
        <v>319</v>
      </c>
      <c r="B49" s="84" t="s">
        <v>315</v>
      </c>
      <c r="C49" s="84">
        <v>0.3</v>
      </c>
      <c r="D49" s="84">
        <v>0.35699999999999998</v>
      </c>
      <c r="E49" s="84">
        <v>0.38</v>
      </c>
      <c r="F49" s="84">
        <v>1600.48</v>
      </c>
      <c r="G49" s="84">
        <v>180</v>
      </c>
      <c r="H49" s="84">
        <v>0</v>
      </c>
      <c r="I49" s="84"/>
    </row>
    <row r="50" spans="1:11">
      <c r="A50" s="84" t="s">
        <v>320</v>
      </c>
      <c r="B50" s="84" t="s">
        <v>341</v>
      </c>
      <c r="C50" s="84">
        <v>0.08</v>
      </c>
      <c r="D50" s="84">
        <v>0.51200000000000001</v>
      </c>
      <c r="E50" s="84">
        <v>0.55000000000000004</v>
      </c>
      <c r="F50" s="84">
        <v>153.22</v>
      </c>
      <c r="G50" s="84">
        <v>180</v>
      </c>
      <c r="H50" s="84">
        <v>90</v>
      </c>
      <c r="I50" s="84" t="s">
        <v>321</v>
      </c>
    </row>
    <row r="51" spans="1:11">
      <c r="A51" s="84" t="s">
        <v>322</v>
      </c>
      <c r="B51" s="84" t="s">
        <v>341</v>
      </c>
      <c r="C51" s="84">
        <v>0.08</v>
      </c>
      <c r="D51" s="84">
        <v>0.51200000000000001</v>
      </c>
      <c r="E51" s="84">
        <v>0.55000000000000004</v>
      </c>
      <c r="F51" s="84">
        <v>36.58</v>
      </c>
      <c r="G51" s="84">
        <v>270</v>
      </c>
      <c r="H51" s="84">
        <v>90</v>
      </c>
      <c r="I51" s="84" t="s">
        <v>311</v>
      </c>
    </row>
    <row r="52" spans="1:11">
      <c r="A52" s="84" t="s">
        <v>323</v>
      </c>
      <c r="B52" s="84" t="s">
        <v>313</v>
      </c>
      <c r="C52" s="84">
        <v>0.3</v>
      </c>
      <c r="D52" s="84">
        <v>3.12</v>
      </c>
      <c r="E52" s="84">
        <v>12.9</v>
      </c>
      <c r="F52" s="84">
        <v>150.81</v>
      </c>
      <c r="G52" s="84">
        <v>180</v>
      </c>
      <c r="H52" s="84">
        <v>180</v>
      </c>
      <c r="I52" s="84"/>
    </row>
    <row r="53" spans="1:11">
      <c r="A53" s="84" t="s">
        <v>324</v>
      </c>
      <c r="B53" s="84" t="s">
        <v>315</v>
      </c>
      <c r="C53" s="84">
        <v>0.3</v>
      </c>
      <c r="D53" s="84">
        <v>0.35699999999999998</v>
      </c>
      <c r="E53" s="84">
        <v>0.38</v>
      </c>
      <c r="F53" s="84">
        <v>150.81</v>
      </c>
      <c r="G53" s="84">
        <v>180</v>
      </c>
      <c r="H53" s="84">
        <v>0</v>
      </c>
      <c r="I53" s="84"/>
    </row>
    <row r="54" spans="1:11">
      <c r="A54" s="84" t="s">
        <v>325</v>
      </c>
      <c r="B54" s="84" t="s">
        <v>341</v>
      </c>
      <c r="C54" s="84">
        <v>0.08</v>
      </c>
      <c r="D54" s="84">
        <v>0.51200000000000001</v>
      </c>
      <c r="E54" s="84">
        <v>0.55000000000000004</v>
      </c>
      <c r="F54" s="84">
        <v>36.58</v>
      </c>
      <c r="G54" s="84">
        <v>90</v>
      </c>
      <c r="H54" s="84">
        <v>90</v>
      </c>
      <c r="I54" s="84" t="s">
        <v>307</v>
      </c>
    </row>
    <row r="55" spans="1:11">
      <c r="A55" s="84" t="s">
        <v>326</v>
      </c>
      <c r="B55" s="84" t="s">
        <v>341</v>
      </c>
      <c r="C55" s="84">
        <v>0.08</v>
      </c>
      <c r="D55" s="84">
        <v>0.51200000000000001</v>
      </c>
      <c r="E55" s="84">
        <v>0.55000000000000004</v>
      </c>
      <c r="F55" s="84">
        <v>153.22</v>
      </c>
      <c r="G55" s="84">
        <v>180</v>
      </c>
      <c r="H55" s="84">
        <v>90</v>
      </c>
      <c r="I55" s="84" t="s">
        <v>321</v>
      </c>
    </row>
    <row r="56" spans="1:11">
      <c r="A56" s="84" t="s">
        <v>327</v>
      </c>
      <c r="B56" s="84" t="s">
        <v>313</v>
      </c>
      <c r="C56" s="84">
        <v>0.3</v>
      </c>
      <c r="D56" s="84">
        <v>3.12</v>
      </c>
      <c r="E56" s="84">
        <v>12.9</v>
      </c>
      <c r="F56" s="84">
        <v>150.81</v>
      </c>
      <c r="G56" s="84">
        <v>90</v>
      </c>
      <c r="H56" s="84">
        <v>180</v>
      </c>
      <c r="I56" s="84"/>
    </row>
    <row r="57" spans="1:11">
      <c r="A57" s="84" t="s">
        <v>328</v>
      </c>
      <c r="B57" s="84" t="s">
        <v>315</v>
      </c>
      <c r="C57" s="84">
        <v>0.3</v>
      </c>
      <c r="D57" s="84">
        <v>0.35699999999999998</v>
      </c>
      <c r="E57" s="84">
        <v>0.38</v>
      </c>
      <c r="F57" s="84">
        <v>150.81</v>
      </c>
      <c r="G57" s="84">
        <v>90</v>
      </c>
      <c r="H57" s="84">
        <v>0</v>
      </c>
      <c r="I57" s="84"/>
    </row>
    <row r="58" spans="1:11">
      <c r="A58" s="84" t="s">
        <v>329</v>
      </c>
      <c r="B58" s="84" t="s">
        <v>341</v>
      </c>
      <c r="C58" s="84">
        <v>0.08</v>
      </c>
      <c r="D58" s="84">
        <v>0.51200000000000001</v>
      </c>
      <c r="E58" s="84">
        <v>0.55000000000000004</v>
      </c>
      <c r="F58" s="84">
        <v>24.38</v>
      </c>
      <c r="G58" s="84">
        <v>180</v>
      </c>
      <c r="H58" s="84">
        <v>90</v>
      </c>
      <c r="I58" s="84" t="s">
        <v>321</v>
      </c>
    </row>
    <row r="59" spans="1:11">
      <c r="A59" s="84" t="s">
        <v>330</v>
      </c>
      <c r="B59" s="84" t="s">
        <v>313</v>
      </c>
      <c r="C59" s="84">
        <v>0.3</v>
      </c>
      <c r="D59" s="84">
        <v>3.12</v>
      </c>
      <c r="E59" s="84">
        <v>12.9</v>
      </c>
      <c r="F59" s="84">
        <v>12</v>
      </c>
      <c r="G59" s="84">
        <v>180</v>
      </c>
      <c r="H59" s="84">
        <v>180</v>
      </c>
      <c r="I59" s="84"/>
    </row>
    <row r="60" spans="1:11">
      <c r="A60" s="84" t="s">
        <v>331</v>
      </c>
      <c r="B60" s="84" t="s">
        <v>315</v>
      </c>
      <c r="C60" s="84">
        <v>0.3</v>
      </c>
      <c r="D60" s="84">
        <v>0.35699999999999998</v>
      </c>
      <c r="E60" s="84">
        <v>0.38</v>
      </c>
      <c r="F60" s="84">
        <v>12</v>
      </c>
      <c r="G60" s="84">
        <v>180</v>
      </c>
      <c r="H60" s="84">
        <v>0</v>
      </c>
      <c r="I60" s="84"/>
    </row>
    <row r="62" spans="1:11">
      <c r="A62" s="80"/>
      <c r="B62" s="84" t="s">
        <v>52</v>
      </c>
      <c r="C62" s="84" t="s">
        <v>381</v>
      </c>
      <c r="D62" s="84" t="s">
        <v>382</v>
      </c>
      <c r="E62" s="84" t="s">
        <v>383</v>
      </c>
      <c r="F62" s="84" t="s">
        <v>46</v>
      </c>
      <c r="G62" s="84" t="s">
        <v>384</v>
      </c>
      <c r="H62" s="84" t="s">
        <v>385</v>
      </c>
      <c r="I62" s="84" t="s">
        <v>386</v>
      </c>
      <c r="J62" s="84" t="s">
        <v>352</v>
      </c>
      <c r="K62" s="84" t="s">
        <v>304</v>
      </c>
    </row>
    <row r="63" spans="1:11">
      <c r="A63" s="84" t="s">
        <v>387</v>
      </c>
      <c r="B63" s="84" t="s">
        <v>430</v>
      </c>
      <c r="C63" s="84">
        <v>38.049999999999997</v>
      </c>
      <c r="D63" s="84">
        <v>38.049999999999997</v>
      </c>
      <c r="E63" s="84">
        <v>3.18</v>
      </c>
      <c r="F63" s="84">
        <v>0.501</v>
      </c>
      <c r="G63" s="84">
        <v>0.49</v>
      </c>
      <c r="H63" s="84" t="s">
        <v>389</v>
      </c>
      <c r="I63" s="84" t="s">
        <v>320</v>
      </c>
      <c r="J63" s="84">
        <v>180</v>
      </c>
      <c r="K63" s="84" t="s">
        <v>321</v>
      </c>
    </row>
    <row r="64" spans="1:11">
      <c r="A64" s="84" t="s">
        <v>390</v>
      </c>
      <c r="B64" s="84" t="s">
        <v>430</v>
      </c>
      <c r="C64" s="84">
        <v>38.049999999999997</v>
      </c>
      <c r="D64" s="84">
        <v>38.049999999999997</v>
      </c>
      <c r="E64" s="84">
        <v>3.18</v>
      </c>
      <c r="F64" s="84">
        <v>0.501</v>
      </c>
      <c r="G64" s="84">
        <v>0.49</v>
      </c>
      <c r="H64" s="84" t="s">
        <v>389</v>
      </c>
      <c r="I64" s="84" t="s">
        <v>326</v>
      </c>
      <c r="J64" s="84">
        <v>180</v>
      </c>
      <c r="K64" s="84" t="s">
        <v>321</v>
      </c>
    </row>
    <row r="65" spans="1:11">
      <c r="A65" s="84" t="s">
        <v>391</v>
      </c>
      <c r="B65" s="84" t="s">
        <v>430</v>
      </c>
      <c r="C65" s="84">
        <v>7.83</v>
      </c>
      <c r="D65" s="84">
        <v>7.83</v>
      </c>
      <c r="E65" s="84">
        <v>3.18</v>
      </c>
      <c r="F65" s="84">
        <v>0.501</v>
      </c>
      <c r="G65" s="84">
        <v>0.49</v>
      </c>
      <c r="H65" s="84" t="s">
        <v>389</v>
      </c>
      <c r="I65" s="84" t="s">
        <v>329</v>
      </c>
      <c r="J65" s="84">
        <v>180</v>
      </c>
      <c r="K65" s="84" t="s">
        <v>321</v>
      </c>
    </row>
    <row r="66" spans="1:11">
      <c r="A66" s="84" t="s">
        <v>392</v>
      </c>
      <c r="B66" s="84"/>
      <c r="C66" s="84"/>
      <c r="D66" s="84">
        <v>83.94</v>
      </c>
      <c r="E66" s="84">
        <v>3.18</v>
      </c>
      <c r="F66" s="84">
        <v>0.501</v>
      </c>
      <c r="G66" s="84">
        <v>0.49</v>
      </c>
      <c r="H66" s="84"/>
      <c r="I66" s="84"/>
      <c r="J66" s="84"/>
      <c r="K66" s="84"/>
    </row>
    <row r="67" spans="1:11">
      <c r="A67" s="84" t="s">
        <v>393</v>
      </c>
      <c r="B67" s="84"/>
      <c r="C67" s="84"/>
      <c r="D67" s="84">
        <v>0</v>
      </c>
      <c r="E67" s="84" t="s">
        <v>394</v>
      </c>
      <c r="F67" s="84" t="s">
        <v>394</v>
      </c>
      <c r="G67" s="84" t="s">
        <v>394</v>
      </c>
      <c r="H67" s="84"/>
      <c r="I67" s="84"/>
      <c r="J67" s="84"/>
      <c r="K67" s="84"/>
    </row>
    <row r="68" spans="1:11">
      <c r="A68" s="84" t="s">
        <v>395</v>
      </c>
      <c r="B68" s="84"/>
      <c r="C68" s="84"/>
      <c r="D68" s="84">
        <v>83.94</v>
      </c>
      <c r="E68" s="84">
        <v>3.18</v>
      </c>
      <c r="F68" s="84">
        <v>0.501</v>
      </c>
      <c r="G68" s="84">
        <v>0.49</v>
      </c>
      <c r="H68" s="84"/>
      <c r="I68" s="84"/>
      <c r="J68" s="84"/>
      <c r="K68" s="84"/>
    </row>
    <row r="70" spans="1:11">
      <c r="A70" s="80"/>
      <c r="B70" s="84" t="s">
        <v>117</v>
      </c>
      <c r="C70" s="84" t="s">
        <v>337</v>
      </c>
      <c r="D70" s="84" t="s">
        <v>354</v>
      </c>
    </row>
    <row r="71" spans="1:11">
      <c r="A71" s="84" t="s">
        <v>36</v>
      </c>
      <c r="B71" s="84"/>
      <c r="C71" s="84"/>
      <c r="D71" s="84"/>
    </row>
    <row r="73" spans="1:11">
      <c r="A73" s="80"/>
      <c r="B73" s="84" t="s">
        <v>117</v>
      </c>
      <c r="C73" s="84" t="s">
        <v>355</v>
      </c>
      <c r="D73" s="84" t="s">
        <v>356</v>
      </c>
      <c r="E73" s="84" t="s">
        <v>357</v>
      </c>
      <c r="F73" s="84" t="s">
        <v>358</v>
      </c>
      <c r="G73" s="84" t="s">
        <v>354</v>
      </c>
    </row>
    <row r="74" spans="1:11">
      <c r="A74" s="84" t="s">
        <v>332</v>
      </c>
      <c r="B74" s="84" t="s">
        <v>333</v>
      </c>
      <c r="C74" s="84">
        <v>34111.47</v>
      </c>
      <c r="D74" s="84">
        <v>25166.97</v>
      </c>
      <c r="E74" s="84">
        <v>8944.5</v>
      </c>
      <c r="F74" s="84">
        <v>0.74</v>
      </c>
      <c r="G74" s="84">
        <v>3.58</v>
      </c>
    </row>
    <row r="75" spans="1:11">
      <c r="A75" s="84" t="s">
        <v>334</v>
      </c>
      <c r="B75" s="84" t="s">
        <v>333</v>
      </c>
      <c r="C75" s="84">
        <v>95768.35</v>
      </c>
      <c r="D75" s="84">
        <v>67491.789999999994</v>
      </c>
      <c r="E75" s="84">
        <v>28276.560000000001</v>
      </c>
      <c r="F75" s="84">
        <v>0.7</v>
      </c>
      <c r="G75" s="84">
        <v>3.64</v>
      </c>
    </row>
    <row r="76" spans="1:11">
      <c r="A76" s="84" t="s">
        <v>335</v>
      </c>
      <c r="B76" s="84" t="s">
        <v>333</v>
      </c>
      <c r="C76" s="84">
        <v>18253.37</v>
      </c>
      <c r="D76" s="84">
        <v>13988.54</v>
      </c>
      <c r="E76" s="84">
        <v>4264.83</v>
      </c>
      <c r="F76" s="84">
        <v>0.77</v>
      </c>
      <c r="G76" s="84">
        <v>3.93</v>
      </c>
    </row>
    <row r="77" spans="1:11">
      <c r="A77" s="84" t="s">
        <v>336</v>
      </c>
      <c r="B77" s="84" t="s">
        <v>333</v>
      </c>
      <c r="C77" s="84">
        <v>17064.580000000002</v>
      </c>
      <c r="D77" s="84">
        <v>12725.86</v>
      </c>
      <c r="E77" s="84">
        <v>4338.72</v>
      </c>
      <c r="F77" s="84">
        <v>0.75</v>
      </c>
      <c r="G77" s="84">
        <v>3.85</v>
      </c>
    </row>
    <row r="79" spans="1:11">
      <c r="A79" s="80"/>
      <c r="B79" s="84" t="s">
        <v>117</v>
      </c>
      <c r="C79" s="84" t="s">
        <v>355</v>
      </c>
      <c r="D79" s="84" t="s">
        <v>354</v>
      </c>
    </row>
    <row r="80" spans="1:11">
      <c r="A80" s="84" t="s">
        <v>396</v>
      </c>
      <c r="B80" s="84" t="s">
        <v>397</v>
      </c>
      <c r="C80" s="84">
        <v>3222.53</v>
      </c>
      <c r="D80" s="84">
        <v>1</v>
      </c>
    </row>
    <row r="81" spans="1:8">
      <c r="A81" s="84" t="s">
        <v>398</v>
      </c>
      <c r="B81" s="84" t="s">
        <v>399</v>
      </c>
      <c r="C81" s="84">
        <v>53937.87</v>
      </c>
      <c r="D81" s="84">
        <v>0.8</v>
      </c>
    </row>
    <row r="82" spans="1:8">
      <c r="A82" s="84" t="s">
        <v>400</v>
      </c>
      <c r="B82" s="84" t="s">
        <v>399</v>
      </c>
      <c r="C82" s="84">
        <v>232058.55</v>
      </c>
      <c r="D82" s="84">
        <v>0.78</v>
      </c>
    </row>
    <row r="83" spans="1:8">
      <c r="A83" s="84" t="s">
        <v>401</v>
      </c>
      <c r="B83" s="84" t="s">
        <v>399</v>
      </c>
      <c r="C83" s="84">
        <v>32279.09</v>
      </c>
      <c r="D83" s="84">
        <v>0.8</v>
      </c>
    </row>
    <row r="84" spans="1:8">
      <c r="A84" s="84" t="s">
        <v>402</v>
      </c>
      <c r="B84" s="84" t="s">
        <v>399</v>
      </c>
      <c r="C84" s="84">
        <v>32279.68</v>
      </c>
      <c r="D84" s="84">
        <v>0.8</v>
      </c>
    </row>
    <row r="86" spans="1:8">
      <c r="A86" s="80"/>
      <c r="B86" s="84" t="s">
        <v>117</v>
      </c>
      <c r="C86" s="84" t="s">
        <v>403</v>
      </c>
      <c r="D86" s="84" t="s">
        <v>404</v>
      </c>
      <c r="E86" s="84" t="s">
        <v>405</v>
      </c>
      <c r="F86" s="84" t="s">
        <v>406</v>
      </c>
      <c r="G86" s="84" t="s">
        <v>407</v>
      </c>
      <c r="H86" s="84" t="s">
        <v>408</v>
      </c>
    </row>
    <row r="87" spans="1:8">
      <c r="A87" s="84" t="s">
        <v>409</v>
      </c>
      <c r="B87" s="84" t="s">
        <v>410</v>
      </c>
      <c r="C87" s="84">
        <v>0.54</v>
      </c>
      <c r="D87" s="84">
        <v>49.8</v>
      </c>
      <c r="E87" s="84">
        <v>0.15</v>
      </c>
      <c r="F87" s="84">
        <v>13.5</v>
      </c>
      <c r="G87" s="84">
        <v>1</v>
      </c>
      <c r="H87" s="84" t="s">
        <v>411</v>
      </c>
    </row>
    <row r="88" spans="1:8">
      <c r="A88" s="84" t="s">
        <v>412</v>
      </c>
      <c r="B88" s="84" t="s">
        <v>413</v>
      </c>
      <c r="C88" s="84">
        <v>0.56999999999999995</v>
      </c>
      <c r="D88" s="84">
        <v>622</v>
      </c>
      <c r="E88" s="84">
        <v>1.72</v>
      </c>
      <c r="F88" s="84">
        <v>1880.5</v>
      </c>
      <c r="G88" s="84">
        <v>1</v>
      </c>
      <c r="H88" s="84" t="s">
        <v>414</v>
      </c>
    </row>
    <row r="89" spans="1:8">
      <c r="A89" s="84" t="s">
        <v>415</v>
      </c>
      <c r="B89" s="84" t="s">
        <v>413</v>
      </c>
      <c r="C89" s="84">
        <v>0.59</v>
      </c>
      <c r="D89" s="84">
        <v>1109.6500000000001</v>
      </c>
      <c r="E89" s="84">
        <v>4.3099999999999996</v>
      </c>
      <c r="F89" s="84">
        <v>8080.88</v>
      </c>
      <c r="G89" s="84">
        <v>1</v>
      </c>
      <c r="H89" s="84" t="s">
        <v>414</v>
      </c>
    </row>
    <row r="90" spans="1:8">
      <c r="A90" s="84" t="s">
        <v>416</v>
      </c>
      <c r="B90" s="84" t="s">
        <v>413</v>
      </c>
      <c r="C90" s="84">
        <v>0.55000000000000004</v>
      </c>
      <c r="D90" s="84">
        <v>622</v>
      </c>
      <c r="E90" s="84">
        <v>1.01</v>
      </c>
      <c r="F90" s="84">
        <v>1145.81</v>
      </c>
      <c r="G90" s="84">
        <v>1</v>
      </c>
      <c r="H90" s="84" t="s">
        <v>414</v>
      </c>
    </row>
    <row r="91" spans="1:8">
      <c r="A91" s="84" t="s">
        <v>417</v>
      </c>
      <c r="B91" s="84" t="s">
        <v>413</v>
      </c>
      <c r="C91" s="84">
        <v>0.55000000000000004</v>
      </c>
      <c r="D91" s="84">
        <v>622</v>
      </c>
      <c r="E91" s="84">
        <v>0.88</v>
      </c>
      <c r="F91" s="84">
        <v>1005.36</v>
      </c>
      <c r="G91" s="84">
        <v>1</v>
      </c>
      <c r="H91" s="84" t="s">
        <v>414</v>
      </c>
    </row>
    <row r="93" spans="1:8">
      <c r="A93" s="80"/>
      <c r="B93" s="84" t="s">
        <v>117</v>
      </c>
      <c r="C93" s="84" t="s">
        <v>418</v>
      </c>
      <c r="D93" s="84" t="s">
        <v>419</v>
      </c>
      <c r="E93" s="84" t="s">
        <v>420</v>
      </c>
      <c r="F93" s="84" t="s">
        <v>421</v>
      </c>
    </row>
    <row r="94" spans="1:8">
      <c r="A94" s="84" t="s">
        <v>36</v>
      </c>
      <c r="B94" s="84"/>
      <c r="C94" s="84"/>
      <c r="D94" s="84"/>
      <c r="E94" s="84"/>
      <c r="F94" s="84"/>
    </row>
    <row r="96" spans="1:8">
      <c r="A96" s="80"/>
      <c r="B96" s="84" t="s">
        <v>117</v>
      </c>
      <c r="C96" s="84" t="s">
        <v>422</v>
      </c>
      <c r="D96" s="84" t="s">
        <v>423</v>
      </c>
      <c r="E96" s="84" t="s">
        <v>424</v>
      </c>
      <c r="F96" s="84" t="s">
        <v>425</v>
      </c>
      <c r="G96" s="84" t="s">
        <v>426</v>
      </c>
    </row>
    <row r="97" spans="1:8">
      <c r="A97" s="84" t="s">
        <v>36</v>
      </c>
      <c r="B97" s="84"/>
      <c r="C97" s="84"/>
      <c r="D97" s="84"/>
      <c r="E97" s="84"/>
      <c r="F97" s="84"/>
      <c r="G97" s="84"/>
    </row>
    <row r="99" spans="1:8">
      <c r="A99" s="80"/>
      <c r="B99" s="84" t="s">
        <v>432</v>
      </c>
      <c r="C99" s="84" t="s">
        <v>433</v>
      </c>
      <c r="D99" s="84" t="s">
        <v>434</v>
      </c>
      <c r="E99" s="84" t="s">
        <v>435</v>
      </c>
      <c r="F99" s="84" t="s">
        <v>436</v>
      </c>
      <c r="G99" s="84" t="s">
        <v>437</v>
      </c>
      <c r="H99" s="84" t="s">
        <v>438</v>
      </c>
    </row>
    <row r="100" spans="1:8">
      <c r="A100" s="84" t="s">
        <v>439</v>
      </c>
      <c r="B100" s="84">
        <v>25360.660400000001</v>
      </c>
      <c r="C100" s="84">
        <v>37.419899999999998</v>
      </c>
      <c r="D100" s="84">
        <v>47.005200000000002</v>
      </c>
      <c r="E100" s="84">
        <v>0</v>
      </c>
      <c r="F100" s="84">
        <v>4.0000000000000002E-4</v>
      </c>
      <c r="G100" s="84">
        <v>30865.963100000001</v>
      </c>
      <c r="H100" s="84">
        <v>10153.8022</v>
      </c>
    </row>
    <row r="101" spans="1:8">
      <c r="A101" s="84" t="s">
        <v>440</v>
      </c>
      <c r="B101" s="84">
        <v>21684.2834</v>
      </c>
      <c r="C101" s="84">
        <v>32.511000000000003</v>
      </c>
      <c r="D101" s="84">
        <v>41.8703</v>
      </c>
      <c r="E101" s="84">
        <v>0</v>
      </c>
      <c r="F101" s="84">
        <v>2.9999999999999997E-4</v>
      </c>
      <c r="G101" s="84">
        <v>27497.187300000001</v>
      </c>
      <c r="H101" s="84">
        <v>8731.1605999999992</v>
      </c>
    </row>
    <row r="102" spans="1:8">
      <c r="A102" s="84" t="s">
        <v>441</v>
      </c>
      <c r="B102" s="84">
        <v>19980.270499999999</v>
      </c>
      <c r="C102" s="84">
        <v>32.048099999999998</v>
      </c>
      <c r="D102" s="84">
        <v>45.391599999999997</v>
      </c>
      <c r="E102" s="84">
        <v>0</v>
      </c>
      <c r="F102" s="84">
        <v>2.9999999999999997E-4</v>
      </c>
      <c r="G102" s="84">
        <v>29821.717000000001</v>
      </c>
      <c r="H102" s="84">
        <v>8245.0020999999997</v>
      </c>
    </row>
    <row r="103" spans="1:8">
      <c r="A103" s="84" t="s">
        <v>442</v>
      </c>
      <c r="B103" s="84">
        <v>15944.664000000001</v>
      </c>
      <c r="C103" s="84">
        <v>27.1813</v>
      </c>
      <c r="D103" s="84">
        <v>41.453699999999998</v>
      </c>
      <c r="E103" s="84">
        <v>0</v>
      </c>
      <c r="F103" s="84">
        <v>2.9999999999999997E-4</v>
      </c>
      <c r="G103" s="84">
        <v>27242.305499999999</v>
      </c>
      <c r="H103" s="84">
        <v>6733.2156999999997</v>
      </c>
    </row>
    <row r="104" spans="1:8">
      <c r="A104" s="84" t="s">
        <v>272</v>
      </c>
      <c r="B104" s="84">
        <v>15343.6932</v>
      </c>
      <c r="C104" s="84">
        <v>27.021599999999999</v>
      </c>
      <c r="D104" s="84">
        <v>42.707000000000001</v>
      </c>
      <c r="E104" s="84">
        <v>0</v>
      </c>
      <c r="F104" s="84">
        <v>2.9999999999999997E-4</v>
      </c>
      <c r="G104" s="84">
        <v>28069.656599999998</v>
      </c>
      <c r="H104" s="84">
        <v>6562.0933999999997</v>
      </c>
    </row>
    <row r="105" spans="1:8">
      <c r="A105" s="84" t="s">
        <v>443</v>
      </c>
      <c r="B105" s="84">
        <v>14738.3873</v>
      </c>
      <c r="C105" s="84">
        <v>26.651700000000002</v>
      </c>
      <c r="D105" s="84">
        <v>43.289000000000001</v>
      </c>
      <c r="E105" s="84">
        <v>0</v>
      </c>
      <c r="F105" s="84">
        <v>2.9999999999999997E-4</v>
      </c>
      <c r="G105" s="84">
        <v>28454.901699999999</v>
      </c>
      <c r="H105" s="84">
        <v>6369.7611999999999</v>
      </c>
    </row>
    <row r="106" spans="1:8">
      <c r="A106" s="84" t="s">
        <v>444</v>
      </c>
      <c r="B106" s="84">
        <v>16260.778399999999</v>
      </c>
      <c r="C106" s="84">
        <v>29.633400000000002</v>
      </c>
      <c r="D106" s="84">
        <v>48.505099999999999</v>
      </c>
      <c r="E106" s="84">
        <v>0</v>
      </c>
      <c r="F106" s="84">
        <v>4.0000000000000002E-4</v>
      </c>
      <c r="G106" s="84">
        <v>31884.486700000001</v>
      </c>
      <c r="H106" s="84">
        <v>7049.5816999999997</v>
      </c>
    </row>
    <row r="107" spans="1:8">
      <c r="A107" s="84" t="s">
        <v>445</v>
      </c>
      <c r="B107" s="84">
        <v>16093.737999999999</v>
      </c>
      <c r="C107" s="84">
        <v>29.232700000000001</v>
      </c>
      <c r="D107" s="84">
        <v>47.693399999999997</v>
      </c>
      <c r="E107" s="84">
        <v>0</v>
      </c>
      <c r="F107" s="84">
        <v>2.9999999999999997E-4</v>
      </c>
      <c r="G107" s="84">
        <v>31350.550599999999</v>
      </c>
      <c r="H107" s="84">
        <v>6967.9625999999998</v>
      </c>
    </row>
    <row r="108" spans="1:8">
      <c r="A108" s="84" t="s">
        <v>446</v>
      </c>
      <c r="B108" s="84">
        <v>14577.679400000001</v>
      </c>
      <c r="C108" s="84">
        <v>26.043299999999999</v>
      </c>
      <c r="D108" s="84">
        <v>41.7821</v>
      </c>
      <c r="E108" s="84">
        <v>0</v>
      </c>
      <c r="F108" s="84">
        <v>2.9999999999999997E-4</v>
      </c>
      <c r="G108" s="84">
        <v>27463.238000000001</v>
      </c>
      <c r="H108" s="84">
        <v>6269.9279999999999</v>
      </c>
    </row>
    <row r="109" spans="1:8">
      <c r="A109" s="84" t="s">
        <v>447</v>
      </c>
      <c r="B109" s="84">
        <v>15993.0785</v>
      </c>
      <c r="C109" s="84">
        <v>27.688700000000001</v>
      </c>
      <c r="D109" s="84">
        <v>42.963000000000001</v>
      </c>
      <c r="E109" s="84">
        <v>0</v>
      </c>
      <c r="F109" s="84">
        <v>2.9999999999999997E-4</v>
      </c>
      <c r="G109" s="84">
        <v>28236.0389</v>
      </c>
      <c r="H109" s="84">
        <v>6794.2745000000004</v>
      </c>
    </row>
    <row r="110" spans="1:8">
      <c r="A110" s="84" t="s">
        <v>448</v>
      </c>
      <c r="B110" s="84">
        <v>18622.931199999999</v>
      </c>
      <c r="C110" s="84">
        <v>30.1142</v>
      </c>
      <c r="D110" s="84">
        <v>43.100099999999998</v>
      </c>
      <c r="E110" s="84">
        <v>0</v>
      </c>
      <c r="F110" s="84">
        <v>2.9999999999999997E-4</v>
      </c>
      <c r="G110" s="84">
        <v>28317.348600000001</v>
      </c>
      <c r="H110" s="84">
        <v>7708.1370999999999</v>
      </c>
    </row>
    <row r="111" spans="1:8">
      <c r="A111" s="84" t="s">
        <v>449</v>
      </c>
      <c r="B111" s="84">
        <v>23785.665499999999</v>
      </c>
      <c r="C111" s="84">
        <v>35.8125</v>
      </c>
      <c r="D111" s="84">
        <v>46.4193</v>
      </c>
      <c r="E111" s="84">
        <v>0</v>
      </c>
      <c r="F111" s="84">
        <v>4.0000000000000002E-4</v>
      </c>
      <c r="G111" s="84">
        <v>30485.522400000002</v>
      </c>
      <c r="H111" s="84">
        <v>9591.7085999999999</v>
      </c>
    </row>
    <row r="112" spans="1:8">
      <c r="A112" s="84"/>
      <c r="B112" s="84"/>
      <c r="C112" s="84"/>
      <c r="D112" s="84"/>
      <c r="E112" s="84"/>
      <c r="F112" s="84"/>
      <c r="G112" s="84"/>
      <c r="H112" s="84"/>
    </row>
    <row r="113" spans="1:19">
      <c r="A113" s="84" t="s">
        <v>450</v>
      </c>
      <c r="B113" s="84">
        <v>218385.82980000001</v>
      </c>
      <c r="C113" s="84">
        <v>361.35860000000002</v>
      </c>
      <c r="D113" s="84">
        <v>532.1798</v>
      </c>
      <c r="E113" s="84">
        <v>0</v>
      </c>
      <c r="F113" s="84">
        <v>4.0000000000000001E-3</v>
      </c>
      <c r="G113" s="84">
        <v>349688.91649999999</v>
      </c>
      <c r="H113" s="84">
        <v>91176.627800000002</v>
      </c>
    </row>
    <row r="114" spans="1:19">
      <c r="A114" s="84" t="s">
        <v>451</v>
      </c>
      <c r="B114" s="84">
        <v>14577.679400000001</v>
      </c>
      <c r="C114" s="84">
        <v>26.043299999999999</v>
      </c>
      <c r="D114" s="84">
        <v>41.453699999999998</v>
      </c>
      <c r="E114" s="84">
        <v>0</v>
      </c>
      <c r="F114" s="84">
        <v>2.9999999999999997E-4</v>
      </c>
      <c r="G114" s="84">
        <v>27242.305499999999</v>
      </c>
      <c r="H114" s="84">
        <v>6269.9279999999999</v>
      </c>
    </row>
    <row r="115" spans="1:19">
      <c r="A115" s="84" t="s">
        <v>452</v>
      </c>
      <c r="B115" s="84">
        <v>25360.660400000001</v>
      </c>
      <c r="C115" s="84">
        <v>37.419899999999998</v>
      </c>
      <c r="D115" s="84">
        <v>48.505099999999999</v>
      </c>
      <c r="E115" s="84">
        <v>0</v>
      </c>
      <c r="F115" s="84">
        <v>4.0000000000000002E-4</v>
      </c>
      <c r="G115" s="84">
        <v>31884.486700000001</v>
      </c>
      <c r="H115" s="84">
        <v>10153.8022</v>
      </c>
    </row>
    <row r="117" spans="1:19">
      <c r="A117" s="80"/>
      <c r="B117" s="84" t="s">
        <v>453</v>
      </c>
      <c r="C117" s="84" t="s">
        <v>454</v>
      </c>
      <c r="D117" s="84" t="s">
        <v>455</v>
      </c>
      <c r="E117" s="84" t="s">
        <v>456</v>
      </c>
      <c r="F117" s="84" t="s">
        <v>457</v>
      </c>
      <c r="G117" s="84" t="s">
        <v>458</v>
      </c>
      <c r="H117" s="84" t="s">
        <v>459</v>
      </c>
      <c r="I117" s="84" t="s">
        <v>460</v>
      </c>
      <c r="J117" s="84" t="s">
        <v>461</v>
      </c>
      <c r="K117" s="84" t="s">
        <v>462</v>
      </c>
      <c r="L117" s="84" t="s">
        <v>463</v>
      </c>
      <c r="M117" s="84" t="s">
        <v>464</v>
      </c>
      <c r="N117" s="84" t="s">
        <v>465</v>
      </c>
      <c r="O117" s="84" t="s">
        <v>466</v>
      </c>
      <c r="P117" s="84" t="s">
        <v>467</v>
      </c>
      <c r="Q117" s="84" t="s">
        <v>468</v>
      </c>
      <c r="R117" s="84" t="s">
        <v>469</v>
      </c>
      <c r="S117" s="84" t="s">
        <v>470</v>
      </c>
    </row>
    <row r="118" spans="1:19">
      <c r="A118" s="84" t="s">
        <v>439</v>
      </c>
      <c r="B118" s="85">
        <v>71622100000</v>
      </c>
      <c r="C118" s="84">
        <v>51673.231</v>
      </c>
      <c r="D118" s="84" t="s">
        <v>624</v>
      </c>
      <c r="E118" s="84">
        <v>34382.154999999999</v>
      </c>
      <c r="F118" s="84">
        <v>10771.038</v>
      </c>
      <c r="G118" s="84">
        <v>2791.4639999999999</v>
      </c>
      <c r="H118" s="84">
        <v>561.28899999999999</v>
      </c>
      <c r="I118" s="84">
        <v>0</v>
      </c>
      <c r="J118" s="84">
        <v>3167.2840000000001</v>
      </c>
      <c r="K118" s="84">
        <v>0</v>
      </c>
      <c r="L118" s="84">
        <v>0</v>
      </c>
      <c r="M118" s="84">
        <v>0</v>
      </c>
      <c r="N118" s="84">
        <v>0</v>
      </c>
      <c r="O118" s="84">
        <v>0</v>
      </c>
      <c r="P118" s="84">
        <v>0</v>
      </c>
      <c r="Q118" s="84">
        <v>0</v>
      </c>
      <c r="R118" s="84">
        <v>0</v>
      </c>
      <c r="S118" s="84">
        <v>0</v>
      </c>
    </row>
    <row r="119" spans="1:19">
      <c r="A119" s="84" t="s">
        <v>440</v>
      </c>
      <c r="B119" s="85">
        <v>63805200000</v>
      </c>
      <c r="C119" s="84">
        <v>51299.34</v>
      </c>
      <c r="D119" s="84" t="s">
        <v>625</v>
      </c>
      <c r="E119" s="84">
        <v>34382.154999999999</v>
      </c>
      <c r="F119" s="84">
        <v>10771.038</v>
      </c>
      <c r="G119" s="84">
        <v>2627.5590000000002</v>
      </c>
      <c r="H119" s="84">
        <v>351.30399999999997</v>
      </c>
      <c r="I119" s="84">
        <v>0</v>
      </c>
      <c r="J119" s="84">
        <v>3167.2840000000001</v>
      </c>
      <c r="K119" s="84">
        <v>0</v>
      </c>
      <c r="L119" s="84">
        <v>0</v>
      </c>
      <c r="M119" s="84">
        <v>0</v>
      </c>
      <c r="N119" s="84">
        <v>0</v>
      </c>
      <c r="O119" s="84">
        <v>0</v>
      </c>
      <c r="P119" s="84">
        <v>0</v>
      </c>
      <c r="Q119" s="84">
        <v>0</v>
      </c>
      <c r="R119" s="84">
        <v>0</v>
      </c>
      <c r="S119" s="84">
        <v>0</v>
      </c>
    </row>
    <row r="120" spans="1:19">
      <c r="A120" s="84" t="s">
        <v>441</v>
      </c>
      <c r="B120" s="85">
        <v>69199000000</v>
      </c>
      <c r="C120" s="84">
        <v>49723.843999999997</v>
      </c>
      <c r="D120" s="84" t="s">
        <v>626</v>
      </c>
      <c r="E120" s="84">
        <v>34382.154999999999</v>
      </c>
      <c r="F120" s="84">
        <v>10771.038</v>
      </c>
      <c r="G120" s="84">
        <v>1068.7619999999999</v>
      </c>
      <c r="H120" s="84">
        <v>334.60500000000002</v>
      </c>
      <c r="I120" s="84">
        <v>0</v>
      </c>
      <c r="J120" s="84">
        <v>3167.2840000000001</v>
      </c>
      <c r="K120" s="84">
        <v>0</v>
      </c>
      <c r="L120" s="84">
        <v>0</v>
      </c>
      <c r="M120" s="84">
        <v>0</v>
      </c>
      <c r="N120" s="84">
        <v>0</v>
      </c>
      <c r="O120" s="84">
        <v>0</v>
      </c>
      <c r="P120" s="84">
        <v>0</v>
      </c>
      <c r="Q120" s="84">
        <v>0</v>
      </c>
      <c r="R120" s="84">
        <v>0</v>
      </c>
      <c r="S120" s="84">
        <v>0</v>
      </c>
    </row>
    <row r="121" spans="1:19">
      <c r="A121" s="84" t="s">
        <v>442</v>
      </c>
      <c r="B121" s="85">
        <v>63213700000</v>
      </c>
      <c r="C121" s="84">
        <v>48350.862000000001</v>
      </c>
      <c r="D121" s="84" t="s">
        <v>627</v>
      </c>
      <c r="E121" s="84">
        <v>34382.154999999999</v>
      </c>
      <c r="F121" s="84">
        <v>10771.038</v>
      </c>
      <c r="G121" s="84">
        <v>2888.86</v>
      </c>
      <c r="H121" s="84">
        <v>308.81</v>
      </c>
      <c r="I121" s="84">
        <v>0</v>
      </c>
      <c r="J121" s="84">
        <v>0</v>
      </c>
      <c r="K121" s="84">
        <v>0</v>
      </c>
      <c r="L121" s="84">
        <v>0</v>
      </c>
      <c r="M121" s="84">
        <v>0</v>
      </c>
      <c r="N121" s="84">
        <v>0</v>
      </c>
      <c r="O121" s="84">
        <v>0</v>
      </c>
      <c r="P121" s="84">
        <v>0</v>
      </c>
      <c r="Q121" s="84">
        <v>0</v>
      </c>
      <c r="R121" s="84">
        <v>0</v>
      </c>
      <c r="S121" s="84">
        <v>0</v>
      </c>
    </row>
    <row r="122" spans="1:19">
      <c r="A122" s="84" t="s">
        <v>272</v>
      </c>
      <c r="B122" s="85">
        <v>65133500000</v>
      </c>
      <c r="C122" s="84">
        <v>55732.576999999997</v>
      </c>
      <c r="D122" s="84" t="s">
        <v>628</v>
      </c>
      <c r="E122" s="84">
        <v>34382.154999999999</v>
      </c>
      <c r="F122" s="84">
        <v>10771.038</v>
      </c>
      <c r="G122" s="84">
        <v>8386.3080000000009</v>
      </c>
      <c r="H122" s="84">
        <v>0</v>
      </c>
      <c r="I122" s="84">
        <v>2193.076</v>
      </c>
      <c r="J122" s="84">
        <v>0</v>
      </c>
      <c r="K122" s="84">
        <v>0</v>
      </c>
      <c r="L122" s="84">
        <v>0</v>
      </c>
      <c r="M122" s="84">
        <v>0</v>
      </c>
      <c r="N122" s="84">
        <v>0</v>
      </c>
      <c r="O122" s="84">
        <v>0</v>
      </c>
      <c r="P122" s="84">
        <v>0</v>
      </c>
      <c r="Q122" s="84">
        <v>0</v>
      </c>
      <c r="R122" s="84">
        <v>0</v>
      </c>
      <c r="S122" s="84">
        <v>0</v>
      </c>
    </row>
    <row r="123" spans="1:19">
      <c r="A123" s="84" t="s">
        <v>443</v>
      </c>
      <c r="B123" s="85">
        <v>66027500000</v>
      </c>
      <c r="C123" s="84">
        <v>66267.966</v>
      </c>
      <c r="D123" s="84" t="s">
        <v>629</v>
      </c>
      <c r="E123" s="84">
        <v>34382.154999999999</v>
      </c>
      <c r="F123" s="84">
        <v>10771.038</v>
      </c>
      <c r="G123" s="84">
        <v>4967.0730000000003</v>
      </c>
      <c r="H123" s="84">
        <v>0</v>
      </c>
      <c r="I123" s="84">
        <v>16147.7</v>
      </c>
      <c r="J123" s="84">
        <v>0</v>
      </c>
      <c r="K123" s="84">
        <v>0</v>
      </c>
      <c r="L123" s="84">
        <v>0</v>
      </c>
      <c r="M123" s="84">
        <v>0</v>
      </c>
      <c r="N123" s="84">
        <v>0</v>
      </c>
      <c r="O123" s="84">
        <v>0</v>
      </c>
      <c r="P123" s="84">
        <v>0</v>
      </c>
      <c r="Q123" s="84">
        <v>0</v>
      </c>
      <c r="R123" s="84">
        <v>0</v>
      </c>
      <c r="S123" s="84">
        <v>0</v>
      </c>
    </row>
    <row r="124" spans="1:19">
      <c r="A124" s="84" t="s">
        <v>444</v>
      </c>
      <c r="B124" s="85">
        <v>73985500000</v>
      </c>
      <c r="C124" s="84">
        <v>81299.493000000002</v>
      </c>
      <c r="D124" s="84" t="s">
        <v>630</v>
      </c>
      <c r="E124" s="84">
        <v>34382.154999999999</v>
      </c>
      <c r="F124" s="84">
        <v>10771.038</v>
      </c>
      <c r="G124" s="84">
        <v>8411.9240000000009</v>
      </c>
      <c r="H124" s="84">
        <v>0</v>
      </c>
      <c r="I124" s="84">
        <v>27734.376</v>
      </c>
      <c r="J124" s="84">
        <v>0</v>
      </c>
      <c r="K124" s="84">
        <v>0</v>
      </c>
      <c r="L124" s="84">
        <v>0</v>
      </c>
      <c r="M124" s="84">
        <v>0</v>
      </c>
      <c r="N124" s="84">
        <v>0</v>
      </c>
      <c r="O124" s="84">
        <v>0</v>
      </c>
      <c r="P124" s="84">
        <v>0</v>
      </c>
      <c r="Q124" s="84">
        <v>0</v>
      </c>
      <c r="R124" s="84">
        <v>0</v>
      </c>
      <c r="S124" s="84">
        <v>0</v>
      </c>
    </row>
    <row r="125" spans="1:19">
      <c r="A125" s="84" t="s">
        <v>445</v>
      </c>
      <c r="B125" s="85">
        <v>72746600000</v>
      </c>
      <c r="C125" s="84">
        <v>77986.418999999994</v>
      </c>
      <c r="D125" s="84" t="s">
        <v>631</v>
      </c>
      <c r="E125" s="84">
        <v>34382.154999999999</v>
      </c>
      <c r="F125" s="84">
        <v>10771.038</v>
      </c>
      <c r="G125" s="84">
        <v>7482.4229999999998</v>
      </c>
      <c r="H125" s="84">
        <v>0</v>
      </c>
      <c r="I125" s="84">
        <v>25350.803</v>
      </c>
      <c r="J125" s="84">
        <v>0</v>
      </c>
      <c r="K125" s="84">
        <v>0</v>
      </c>
      <c r="L125" s="84">
        <v>0</v>
      </c>
      <c r="M125" s="84">
        <v>0</v>
      </c>
      <c r="N125" s="84">
        <v>0</v>
      </c>
      <c r="O125" s="84">
        <v>0</v>
      </c>
      <c r="P125" s="84">
        <v>0</v>
      </c>
      <c r="Q125" s="84">
        <v>0</v>
      </c>
      <c r="R125" s="84">
        <v>0</v>
      </c>
      <c r="S125" s="84">
        <v>0</v>
      </c>
    </row>
    <row r="126" spans="1:19">
      <c r="A126" s="84" t="s">
        <v>446</v>
      </c>
      <c r="B126" s="85">
        <v>63726400000</v>
      </c>
      <c r="C126" s="84">
        <v>60911.214</v>
      </c>
      <c r="D126" s="84" t="s">
        <v>632</v>
      </c>
      <c r="E126" s="84">
        <v>34382.154999999999</v>
      </c>
      <c r="F126" s="84">
        <v>10771.038</v>
      </c>
      <c r="G126" s="84">
        <v>3787.3020000000001</v>
      </c>
      <c r="H126" s="84">
        <v>0</v>
      </c>
      <c r="I126" s="84">
        <v>11970.718000000001</v>
      </c>
      <c r="J126" s="84">
        <v>0</v>
      </c>
      <c r="K126" s="84">
        <v>0</v>
      </c>
      <c r="L126" s="84">
        <v>0</v>
      </c>
      <c r="M126" s="84">
        <v>0</v>
      </c>
      <c r="N126" s="84">
        <v>0</v>
      </c>
      <c r="O126" s="84">
        <v>0</v>
      </c>
      <c r="P126" s="84">
        <v>0</v>
      </c>
      <c r="Q126" s="84">
        <v>0</v>
      </c>
      <c r="R126" s="84">
        <v>0</v>
      </c>
      <c r="S126" s="84">
        <v>0</v>
      </c>
    </row>
    <row r="127" spans="1:19">
      <c r="A127" s="84" t="s">
        <v>447</v>
      </c>
      <c r="B127" s="85">
        <v>65519600000</v>
      </c>
      <c r="C127" s="84">
        <v>54604.156000000003</v>
      </c>
      <c r="D127" s="84" t="s">
        <v>633</v>
      </c>
      <c r="E127" s="84">
        <v>34382.154999999999</v>
      </c>
      <c r="F127" s="84">
        <v>10771.038</v>
      </c>
      <c r="G127" s="84">
        <v>2272.6790000000001</v>
      </c>
      <c r="H127" s="84">
        <v>0</v>
      </c>
      <c r="I127" s="84">
        <v>7178.2849999999999</v>
      </c>
      <c r="J127" s="84">
        <v>0</v>
      </c>
      <c r="K127" s="84">
        <v>0</v>
      </c>
      <c r="L127" s="84">
        <v>0</v>
      </c>
      <c r="M127" s="84">
        <v>0</v>
      </c>
      <c r="N127" s="84">
        <v>0</v>
      </c>
      <c r="O127" s="84">
        <v>0</v>
      </c>
      <c r="P127" s="84">
        <v>0</v>
      </c>
      <c r="Q127" s="84">
        <v>0</v>
      </c>
      <c r="R127" s="84">
        <v>0</v>
      </c>
      <c r="S127" s="84">
        <v>0</v>
      </c>
    </row>
    <row r="128" spans="1:19">
      <c r="A128" s="84" t="s">
        <v>448</v>
      </c>
      <c r="B128" s="85">
        <v>65708300000</v>
      </c>
      <c r="C128" s="84">
        <v>50301.86</v>
      </c>
      <c r="D128" s="84" t="s">
        <v>634</v>
      </c>
      <c r="E128" s="84">
        <v>34382.154999999999</v>
      </c>
      <c r="F128" s="84">
        <v>10771.038</v>
      </c>
      <c r="G128" s="84">
        <v>1622.4349999999999</v>
      </c>
      <c r="H128" s="84">
        <v>358.947</v>
      </c>
      <c r="I128" s="84">
        <v>0</v>
      </c>
      <c r="J128" s="84">
        <v>3167.2840000000001</v>
      </c>
      <c r="K128" s="84">
        <v>0</v>
      </c>
      <c r="L128" s="84">
        <v>0</v>
      </c>
      <c r="M128" s="84">
        <v>0</v>
      </c>
      <c r="N128" s="84">
        <v>0</v>
      </c>
      <c r="O128" s="84">
        <v>0</v>
      </c>
      <c r="P128" s="84">
        <v>0</v>
      </c>
      <c r="Q128" s="84">
        <v>0</v>
      </c>
      <c r="R128" s="84">
        <v>0</v>
      </c>
      <c r="S128" s="84">
        <v>0</v>
      </c>
    </row>
    <row r="129" spans="1:19">
      <c r="A129" s="84" t="s">
        <v>449</v>
      </c>
      <c r="B129" s="85">
        <v>70739400000</v>
      </c>
      <c r="C129" s="84">
        <v>50883.218000000001</v>
      </c>
      <c r="D129" s="84" t="s">
        <v>614</v>
      </c>
      <c r="E129" s="84">
        <v>34382.154999999999</v>
      </c>
      <c r="F129" s="84">
        <v>10771.038</v>
      </c>
      <c r="G129" s="84">
        <v>2257.27</v>
      </c>
      <c r="H129" s="84">
        <v>305.471</v>
      </c>
      <c r="I129" s="84">
        <v>0</v>
      </c>
      <c r="J129" s="84">
        <v>3167.2840000000001</v>
      </c>
      <c r="K129" s="84">
        <v>0</v>
      </c>
      <c r="L129" s="84">
        <v>0</v>
      </c>
      <c r="M129" s="84">
        <v>0</v>
      </c>
      <c r="N129" s="84">
        <v>0</v>
      </c>
      <c r="O129" s="84">
        <v>0</v>
      </c>
      <c r="P129" s="84">
        <v>0</v>
      </c>
      <c r="Q129" s="84">
        <v>0</v>
      </c>
      <c r="R129" s="84">
        <v>0</v>
      </c>
      <c r="S129" s="84">
        <v>0</v>
      </c>
    </row>
    <row r="130" spans="1:19">
      <c r="A130" s="84"/>
      <c r="B130" s="84"/>
      <c r="C130" s="84"/>
      <c r="D130" s="84"/>
      <c r="E130" s="84"/>
      <c r="F130" s="84"/>
      <c r="G130" s="84"/>
      <c r="H130" s="84"/>
      <c r="I130" s="84"/>
      <c r="J130" s="84"/>
      <c r="K130" s="84"/>
      <c r="L130" s="84"/>
      <c r="M130" s="84"/>
      <c r="N130" s="84"/>
      <c r="O130" s="84"/>
      <c r="P130" s="84"/>
      <c r="Q130" s="84"/>
      <c r="R130" s="84"/>
      <c r="S130" s="84"/>
    </row>
    <row r="131" spans="1:19">
      <c r="A131" s="84" t="s">
        <v>450</v>
      </c>
      <c r="B131" s="85">
        <v>811427000000</v>
      </c>
      <c r="C131" s="84"/>
      <c r="D131" s="84"/>
      <c r="E131" s="84"/>
      <c r="F131" s="84"/>
      <c r="G131" s="84"/>
      <c r="H131" s="84"/>
      <c r="I131" s="84"/>
      <c r="J131" s="84"/>
      <c r="K131" s="84">
        <v>0</v>
      </c>
      <c r="L131" s="84">
        <v>0</v>
      </c>
      <c r="M131" s="84">
        <v>0</v>
      </c>
      <c r="N131" s="84">
        <v>0</v>
      </c>
      <c r="O131" s="84">
        <v>0</v>
      </c>
      <c r="P131" s="84">
        <v>0</v>
      </c>
      <c r="Q131" s="84">
        <v>0</v>
      </c>
      <c r="R131" s="84">
        <v>0</v>
      </c>
      <c r="S131" s="84">
        <v>0</v>
      </c>
    </row>
    <row r="132" spans="1:19">
      <c r="A132" s="84" t="s">
        <v>451</v>
      </c>
      <c r="B132" s="85">
        <v>63213700000</v>
      </c>
      <c r="C132" s="84">
        <v>48350.862000000001</v>
      </c>
      <c r="D132" s="84"/>
      <c r="E132" s="84">
        <v>34382.154999999999</v>
      </c>
      <c r="F132" s="84">
        <v>10771.038</v>
      </c>
      <c r="G132" s="84">
        <v>1068.7619999999999</v>
      </c>
      <c r="H132" s="84">
        <v>0</v>
      </c>
      <c r="I132" s="84">
        <v>0</v>
      </c>
      <c r="J132" s="84">
        <v>0</v>
      </c>
      <c r="K132" s="84">
        <v>0</v>
      </c>
      <c r="L132" s="84">
        <v>0</v>
      </c>
      <c r="M132" s="84">
        <v>0</v>
      </c>
      <c r="N132" s="84">
        <v>0</v>
      </c>
      <c r="O132" s="84">
        <v>0</v>
      </c>
      <c r="P132" s="84">
        <v>0</v>
      </c>
      <c r="Q132" s="84">
        <v>0</v>
      </c>
      <c r="R132" s="84">
        <v>0</v>
      </c>
      <c r="S132" s="84">
        <v>0</v>
      </c>
    </row>
    <row r="133" spans="1:19">
      <c r="A133" s="84" t="s">
        <v>452</v>
      </c>
      <c r="B133" s="85">
        <v>73985500000</v>
      </c>
      <c r="C133" s="84">
        <v>81299.493000000002</v>
      </c>
      <c r="D133" s="84"/>
      <c r="E133" s="84">
        <v>34382.154999999999</v>
      </c>
      <c r="F133" s="84">
        <v>10771.038</v>
      </c>
      <c r="G133" s="84">
        <v>8411.9240000000009</v>
      </c>
      <c r="H133" s="84">
        <v>561.28899999999999</v>
      </c>
      <c r="I133" s="84">
        <v>27734.376</v>
      </c>
      <c r="J133" s="84">
        <v>3167.2840000000001</v>
      </c>
      <c r="K133" s="84">
        <v>0</v>
      </c>
      <c r="L133" s="84">
        <v>0</v>
      </c>
      <c r="M133" s="84">
        <v>0</v>
      </c>
      <c r="N133" s="84">
        <v>0</v>
      </c>
      <c r="O133" s="84">
        <v>0</v>
      </c>
      <c r="P133" s="84">
        <v>0</v>
      </c>
      <c r="Q133" s="84">
        <v>0</v>
      </c>
      <c r="R133" s="84">
        <v>0</v>
      </c>
      <c r="S133" s="84">
        <v>0</v>
      </c>
    </row>
    <row r="135" spans="1:19">
      <c r="A135" s="80"/>
      <c r="B135" s="84" t="s">
        <v>483</v>
      </c>
      <c r="C135" s="84" t="s">
        <v>484</v>
      </c>
      <c r="D135" s="84" t="s">
        <v>485</v>
      </c>
      <c r="E135" s="84" t="s">
        <v>245</v>
      </c>
    </row>
    <row r="136" spans="1:19">
      <c r="A136" s="84" t="s">
        <v>486</v>
      </c>
      <c r="B136" s="84">
        <v>13864</v>
      </c>
      <c r="C136" s="84">
        <v>6137.89</v>
      </c>
      <c r="D136" s="84">
        <v>0</v>
      </c>
      <c r="E136" s="84">
        <v>20001.89</v>
      </c>
    </row>
    <row r="137" spans="1:19">
      <c r="A137" s="84" t="s">
        <v>487</v>
      </c>
      <c r="B137" s="84">
        <v>6.04</v>
      </c>
      <c r="C137" s="84">
        <v>2.68</v>
      </c>
      <c r="D137" s="84">
        <v>0</v>
      </c>
      <c r="E137" s="84">
        <v>8.7200000000000006</v>
      </c>
    </row>
    <row r="138" spans="1:19">
      <c r="A138" s="84" t="s">
        <v>488</v>
      </c>
      <c r="B138" s="84">
        <v>6.04</v>
      </c>
      <c r="C138" s="84">
        <v>2.68</v>
      </c>
      <c r="D138" s="84">
        <v>0</v>
      </c>
      <c r="E138" s="84">
        <v>8.7200000000000006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7"/>
  <dimension ref="A1:S138"/>
  <sheetViews>
    <sheetView workbookViewId="0"/>
  </sheetViews>
  <sheetFormatPr defaultRowHeight="10.5"/>
  <cols>
    <col min="1" max="1" width="38.83203125" bestFit="1" customWidth="1"/>
    <col min="2" max="2" width="48.33203125" bestFit="1" customWidth="1"/>
    <col min="3" max="3" width="33.6640625" customWidth="1"/>
    <col min="4" max="4" width="38.6640625" bestFit="1" customWidth="1"/>
    <col min="5" max="5" width="45.6640625" customWidth="1"/>
    <col min="6" max="6" width="50" customWidth="1"/>
    <col min="7" max="7" width="43.6640625" customWidth="1"/>
    <col min="8" max="9" width="38.33203125" customWidth="1"/>
    <col min="10" max="10" width="46.1640625" customWidth="1"/>
    <col min="11" max="11" width="36.1640625" customWidth="1"/>
    <col min="12" max="12" width="45" customWidth="1"/>
    <col min="13" max="13" width="50.1640625" customWidth="1"/>
    <col min="14" max="15" width="44.83203125" customWidth="1"/>
    <col min="16" max="16" width="45.33203125" customWidth="1"/>
    <col min="17" max="17" width="44.83203125" customWidth="1"/>
    <col min="18" max="18" width="42.6640625" customWidth="1"/>
    <col min="19" max="19" width="48.1640625" customWidth="1"/>
    <col min="20" max="20" width="45" bestFit="1" customWidth="1"/>
    <col min="21" max="21" width="50.1640625" bestFit="1" customWidth="1"/>
    <col min="22" max="23" width="44.83203125" bestFit="1" customWidth="1"/>
    <col min="24" max="24" width="45.33203125" bestFit="1" customWidth="1"/>
    <col min="25" max="25" width="44.83203125" bestFit="1" customWidth="1"/>
    <col min="26" max="26" width="42.6640625" bestFit="1" customWidth="1"/>
    <col min="27" max="27" width="48.1640625" bestFit="1" customWidth="1"/>
  </cols>
  <sheetData>
    <row r="1" spans="1:7">
      <c r="A1" s="80"/>
      <c r="B1" s="84" t="s">
        <v>344</v>
      </c>
      <c r="C1" s="84" t="s">
        <v>345</v>
      </c>
      <c r="D1" s="84" t="s">
        <v>346</v>
      </c>
    </row>
    <row r="2" spans="1:7">
      <c r="A2" s="84" t="s">
        <v>297</v>
      </c>
      <c r="B2" s="84">
        <v>2299.98</v>
      </c>
      <c r="C2" s="84">
        <v>1002.61</v>
      </c>
      <c r="D2" s="84">
        <v>1002.61</v>
      </c>
    </row>
    <row r="3" spans="1:7">
      <c r="A3" s="84" t="s">
        <v>298</v>
      </c>
      <c r="B3" s="84">
        <v>2299.98</v>
      </c>
      <c r="C3" s="84">
        <v>1002.61</v>
      </c>
      <c r="D3" s="84">
        <v>1002.61</v>
      </c>
    </row>
    <row r="4" spans="1:7">
      <c r="A4" s="84" t="s">
        <v>299</v>
      </c>
      <c r="B4" s="84">
        <v>4540.68</v>
      </c>
      <c r="C4" s="84">
        <v>1979.38</v>
      </c>
      <c r="D4" s="84">
        <v>1979.38</v>
      </c>
    </row>
    <row r="5" spans="1:7">
      <c r="A5" s="84" t="s">
        <v>300</v>
      </c>
      <c r="B5" s="84">
        <v>4540.68</v>
      </c>
      <c r="C5" s="84">
        <v>1979.38</v>
      </c>
      <c r="D5" s="84">
        <v>1979.38</v>
      </c>
    </row>
    <row r="7" spans="1:7">
      <c r="A7" s="80"/>
      <c r="B7" s="84" t="s">
        <v>347</v>
      </c>
    </row>
    <row r="8" spans="1:7">
      <c r="A8" s="84" t="s">
        <v>301</v>
      </c>
      <c r="B8" s="84">
        <v>2293.9899999999998</v>
      </c>
    </row>
    <row r="9" spans="1:7">
      <c r="A9" s="84" t="s">
        <v>302</v>
      </c>
      <c r="B9" s="84">
        <v>2293.9899999999998</v>
      </c>
    </row>
    <row r="10" spans="1:7">
      <c r="A10" s="84" t="s">
        <v>348</v>
      </c>
      <c r="B10" s="84">
        <v>0</v>
      </c>
    </row>
    <row r="12" spans="1:7">
      <c r="A12" s="80"/>
      <c r="B12" s="84" t="s">
        <v>361</v>
      </c>
      <c r="C12" s="84" t="s">
        <v>362</v>
      </c>
      <c r="D12" s="84" t="s">
        <v>363</v>
      </c>
      <c r="E12" s="84" t="s">
        <v>364</v>
      </c>
      <c r="F12" s="84" t="s">
        <v>365</v>
      </c>
      <c r="G12" s="84" t="s">
        <v>366</v>
      </c>
    </row>
    <row r="13" spans="1:7">
      <c r="A13" s="84" t="s">
        <v>73</v>
      </c>
      <c r="B13" s="84">
        <v>13.29</v>
      </c>
      <c r="C13" s="84">
        <v>1481.79</v>
      </c>
      <c r="D13" s="84">
        <v>0</v>
      </c>
      <c r="E13" s="84">
        <v>0</v>
      </c>
      <c r="F13" s="84">
        <v>0</v>
      </c>
      <c r="G13" s="84">
        <v>0</v>
      </c>
    </row>
    <row r="14" spans="1:7">
      <c r="A14" s="84" t="s">
        <v>74</v>
      </c>
      <c r="B14" s="84">
        <v>6.15</v>
      </c>
      <c r="C14" s="84">
        <v>0</v>
      </c>
      <c r="D14" s="84">
        <v>0</v>
      </c>
      <c r="E14" s="84">
        <v>0</v>
      </c>
      <c r="F14" s="84">
        <v>0</v>
      </c>
      <c r="G14" s="84">
        <v>0</v>
      </c>
    </row>
    <row r="15" spans="1:7">
      <c r="A15" s="84" t="s">
        <v>81</v>
      </c>
      <c r="B15" s="84">
        <v>500.28</v>
      </c>
      <c r="C15" s="84">
        <v>0</v>
      </c>
      <c r="D15" s="84">
        <v>0</v>
      </c>
      <c r="E15" s="84">
        <v>0</v>
      </c>
      <c r="F15" s="84">
        <v>0</v>
      </c>
      <c r="G15" s="84">
        <v>0</v>
      </c>
    </row>
    <row r="16" spans="1:7">
      <c r="A16" s="84" t="s">
        <v>82</v>
      </c>
      <c r="B16" s="84">
        <v>49.38</v>
      </c>
      <c r="C16" s="84">
        <v>0</v>
      </c>
      <c r="D16" s="84">
        <v>0</v>
      </c>
      <c r="E16" s="84">
        <v>0</v>
      </c>
      <c r="F16" s="84">
        <v>0</v>
      </c>
      <c r="G16" s="84">
        <v>0</v>
      </c>
    </row>
    <row r="17" spans="1:10">
      <c r="A17" s="84" t="s">
        <v>83</v>
      </c>
      <c r="B17" s="84">
        <v>198.81</v>
      </c>
      <c r="C17" s="84">
        <v>0</v>
      </c>
      <c r="D17" s="84">
        <v>0</v>
      </c>
      <c r="E17" s="84">
        <v>0</v>
      </c>
      <c r="F17" s="84">
        <v>0</v>
      </c>
      <c r="G17" s="84">
        <v>0</v>
      </c>
    </row>
    <row r="18" spans="1:10">
      <c r="A18" s="84" t="s">
        <v>84</v>
      </c>
      <c r="B18" s="84">
        <v>0</v>
      </c>
      <c r="C18" s="84">
        <v>0</v>
      </c>
      <c r="D18" s="84">
        <v>0</v>
      </c>
      <c r="E18" s="84">
        <v>0</v>
      </c>
      <c r="F18" s="84">
        <v>0</v>
      </c>
      <c r="G18" s="84">
        <v>0</v>
      </c>
    </row>
    <row r="19" spans="1:10">
      <c r="A19" s="84" t="s">
        <v>85</v>
      </c>
      <c r="B19" s="84">
        <v>50.27</v>
      </c>
      <c r="C19" s="84">
        <v>0</v>
      </c>
      <c r="D19" s="84">
        <v>0</v>
      </c>
      <c r="E19" s="84">
        <v>0</v>
      </c>
      <c r="F19" s="84">
        <v>0</v>
      </c>
      <c r="G19" s="84">
        <v>0</v>
      </c>
    </row>
    <row r="20" spans="1:10">
      <c r="A20" s="84" t="s">
        <v>86</v>
      </c>
      <c r="B20" s="84">
        <v>0</v>
      </c>
      <c r="C20" s="84">
        <v>0</v>
      </c>
      <c r="D20" s="84">
        <v>0</v>
      </c>
      <c r="E20" s="84">
        <v>0</v>
      </c>
      <c r="F20" s="84">
        <v>0</v>
      </c>
      <c r="G20" s="84">
        <v>0</v>
      </c>
    </row>
    <row r="21" spans="1:10">
      <c r="A21" s="84" t="s">
        <v>87</v>
      </c>
      <c r="B21" s="84">
        <v>0</v>
      </c>
      <c r="C21" s="84">
        <v>0</v>
      </c>
      <c r="D21" s="84">
        <v>0</v>
      </c>
      <c r="E21" s="84">
        <v>0</v>
      </c>
      <c r="F21" s="84">
        <v>0</v>
      </c>
      <c r="G21" s="84">
        <v>0</v>
      </c>
    </row>
    <row r="22" spans="1:10">
      <c r="A22" s="84" t="s">
        <v>88</v>
      </c>
      <c r="B22" s="84">
        <v>0</v>
      </c>
      <c r="C22" s="84">
        <v>0</v>
      </c>
      <c r="D22" s="84">
        <v>0</v>
      </c>
      <c r="E22" s="84">
        <v>0</v>
      </c>
      <c r="F22" s="84">
        <v>0</v>
      </c>
      <c r="G22" s="84">
        <v>0</v>
      </c>
    </row>
    <row r="23" spans="1:10">
      <c r="A23" s="84" t="s">
        <v>68</v>
      </c>
      <c r="B23" s="84">
        <v>0</v>
      </c>
      <c r="C23" s="84">
        <v>0</v>
      </c>
      <c r="D23" s="84">
        <v>0</v>
      </c>
      <c r="E23" s="84">
        <v>0</v>
      </c>
      <c r="F23" s="84">
        <v>0</v>
      </c>
      <c r="G23" s="84">
        <v>0</v>
      </c>
    </row>
    <row r="24" spans="1:10">
      <c r="A24" s="84" t="s">
        <v>89</v>
      </c>
      <c r="B24" s="84">
        <v>0</v>
      </c>
      <c r="C24" s="84">
        <v>0</v>
      </c>
      <c r="D24" s="84">
        <v>0</v>
      </c>
      <c r="E24" s="84">
        <v>0</v>
      </c>
      <c r="F24" s="84">
        <v>0</v>
      </c>
      <c r="G24" s="84">
        <v>0</v>
      </c>
    </row>
    <row r="25" spans="1:10">
      <c r="A25" s="84" t="s">
        <v>90</v>
      </c>
      <c r="B25" s="84">
        <v>0</v>
      </c>
      <c r="C25" s="84">
        <v>0</v>
      </c>
      <c r="D25" s="84">
        <v>0</v>
      </c>
      <c r="E25" s="84">
        <v>0</v>
      </c>
      <c r="F25" s="84">
        <v>0</v>
      </c>
      <c r="G25" s="84">
        <v>0</v>
      </c>
    </row>
    <row r="26" spans="1:10">
      <c r="A26" s="84" t="s">
        <v>91</v>
      </c>
      <c r="B26" s="84">
        <v>0</v>
      </c>
      <c r="C26" s="84">
        <v>0</v>
      </c>
      <c r="D26" s="84">
        <v>0</v>
      </c>
      <c r="E26" s="84">
        <v>0</v>
      </c>
      <c r="F26" s="84">
        <v>0</v>
      </c>
      <c r="G26" s="84">
        <v>0</v>
      </c>
    </row>
    <row r="27" spans="1:10">
      <c r="A27" s="84"/>
      <c r="B27" s="84"/>
      <c r="C27" s="84"/>
      <c r="D27" s="84"/>
      <c r="E27" s="84"/>
      <c r="F27" s="84"/>
      <c r="G27" s="84"/>
    </row>
    <row r="28" spans="1:10">
      <c r="A28" s="84" t="s">
        <v>92</v>
      </c>
      <c r="B28" s="84">
        <v>818.19</v>
      </c>
      <c r="C28" s="84">
        <v>1481.79</v>
      </c>
      <c r="D28" s="84">
        <v>0</v>
      </c>
      <c r="E28" s="84">
        <v>0</v>
      </c>
      <c r="F28" s="84">
        <v>0</v>
      </c>
      <c r="G28" s="84">
        <v>0</v>
      </c>
    </row>
    <row r="30" spans="1:10">
      <c r="A30" s="80"/>
      <c r="B30" s="84" t="s">
        <v>347</v>
      </c>
      <c r="C30" s="84" t="s">
        <v>2</v>
      </c>
      <c r="D30" s="84" t="s">
        <v>367</v>
      </c>
      <c r="E30" s="84" t="s">
        <v>368</v>
      </c>
      <c r="F30" s="84" t="s">
        <v>369</v>
      </c>
      <c r="G30" s="84" t="s">
        <v>370</v>
      </c>
      <c r="H30" s="84" t="s">
        <v>371</v>
      </c>
      <c r="I30" s="84" t="s">
        <v>372</v>
      </c>
      <c r="J30" s="84" t="s">
        <v>373</v>
      </c>
    </row>
    <row r="31" spans="1:10">
      <c r="A31" s="84" t="s">
        <v>374</v>
      </c>
      <c r="B31" s="84">
        <v>379.89</v>
      </c>
      <c r="C31" s="84" t="s">
        <v>3</v>
      </c>
      <c r="D31" s="84">
        <v>2317.33</v>
      </c>
      <c r="E31" s="84">
        <v>1</v>
      </c>
      <c r="F31" s="84">
        <v>416.17</v>
      </c>
      <c r="G31" s="84">
        <v>0</v>
      </c>
      <c r="H31" s="84">
        <v>8.61</v>
      </c>
      <c r="I31" s="84">
        <v>27.86</v>
      </c>
      <c r="J31" s="84">
        <v>8.07</v>
      </c>
    </row>
    <row r="32" spans="1:10">
      <c r="A32" s="84" t="s">
        <v>375</v>
      </c>
      <c r="B32" s="84">
        <v>1600.48</v>
      </c>
      <c r="C32" s="84" t="s">
        <v>3</v>
      </c>
      <c r="D32" s="84">
        <v>9762.9500000000007</v>
      </c>
      <c r="E32" s="84">
        <v>1</v>
      </c>
      <c r="F32" s="84">
        <v>356.86</v>
      </c>
      <c r="G32" s="84">
        <v>0</v>
      </c>
      <c r="H32" s="84">
        <v>18.29</v>
      </c>
      <c r="I32" s="84">
        <v>6.19</v>
      </c>
      <c r="J32" s="84">
        <v>3.23</v>
      </c>
    </row>
    <row r="33" spans="1:10">
      <c r="A33" s="84" t="s">
        <v>376</v>
      </c>
      <c r="B33" s="84">
        <v>150.81</v>
      </c>
      <c r="C33" s="84" t="s">
        <v>3</v>
      </c>
      <c r="D33" s="84">
        <v>919.94</v>
      </c>
      <c r="E33" s="84">
        <v>1</v>
      </c>
      <c r="F33" s="84">
        <v>189.8</v>
      </c>
      <c r="G33" s="84">
        <v>38.049999999999997</v>
      </c>
      <c r="H33" s="84">
        <v>18.29</v>
      </c>
      <c r="I33" s="84">
        <v>6.19</v>
      </c>
      <c r="J33" s="84">
        <v>21.52</v>
      </c>
    </row>
    <row r="34" spans="1:10">
      <c r="A34" s="84" t="s">
        <v>377</v>
      </c>
      <c r="B34" s="84">
        <v>150.81</v>
      </c>
      <c r="C34" s="84" t="s">
        <v>3</v>
      </c>
      <c r="D34" s="84">
        <v>919.94</v>
      </c>
      <c r="E34" s="84">
        <v>1</v>
      </c>
      <c r="F34" s="84">
        <v>189.8</v>
      </c>
      <c r="G34" s="84">
        <v>38.049999999999997</v>
      </c>
      <c r="H34" s="84">
        <v>18.29</v>
      </c>
      <c r="I34" s="84">
        <v>6.19</v>
      </c>
      <c r="J34" s="84">
        <v>3.23</v>
      </c>
    </row>
    <row r="35" spans="1:10">
      <c r="A35" s="84" t="s">
        <v>378</v>
      </c>
      <c r="B35" s="84">
        <v>12</v>
      </c>
      <c r="C35" s="84" t="s">
        <v>3</v>
      </c>
      <c r="D35" s="84">
        <v>73.2</v>
      </c>
      <c r="E35" s="84">
        <v>1</v>
      </c>
      <c r="F35" s="84">
        <v>24.38</v>
      </c>
      <c r="G35" s="84">
        <v>7.83</v>
      </c>
      <c r="H35" s="84">
        <v>11.84</v>
      </c>
      <c r="I35" s="84">
        <v>6.19</v>
      </c>
      <c r="J35" s="84">
        <v>0</v>
      </c>
    </row>
    <row r="36" spans="1:10">
      <c r="A36" s="84" t="s">
        <v>245</v>
      </c>
      <c r="B36" s="84">
        <v>2293.9899999999998</v>
      </c>
      <c r="C36" s="84"/>
      <c r="D36" s="84">
        <v>13993.36</v>
      </c>
      <c r="E36" s="84"/>
      <c r="F36" s="84">
        <v>1177.02</v>
      </c>
      <c r="G36" s="84">
        <v>83.94</v>
      </c>
      <c r="H36" s="84">
        <v>16.653199999999998</v>
      </c>
      <c r="I36" s="84">
        <v>7.11</v>
      </c>
      <c r="J36" s="84">
        <v>5.2169999999999996</v>
      </c>
    </row>
    <row r="37" spans="1:10">
      <c r="A37" s="84" t="s">
        <v>379</v>
      </c>
      <c r="B37" s="84">
        <v>2293.9899999999998</v>
      </c>
      <c r="C37" s="84"/>
      <c r="D37" s="84">
        <v>13993.36</v>
      </c>
      <c r="E37" s="84"/>
      <c r="F37" s="84">
        <v>1177.02</v>
      </c>
      <c r="G37" s="84">
        <v>83.94</v>
      </c>
      <c r="H37" s="84">
        <v>16.653199999999998</v>
      </c>
      <c r="I37" s="84">
        <v>7.11</v>
      </c>
      <c r="J37" s="84">
        <v>5.2169999999999996</v>
      </c>
    </row>
    <row r="38" spans="1:10">
      <c r="A38" s="84" t="s">
        <v>380</v>
      </c>
      <c r="B38" s="84">
        <v>0</v>
      </c>
      <c r="C38" s="84"/>
      <c r="D38" s="84">
        <v>0</v>
      </c>
      <c r="E38" s="84"/>
      <c r="F38" s="84">
        <v>0</v>
      </c>
      <c r="G38" s="84">
        <v>0</v>
      </c>
      <c r="H38" s="84"/>
      <c r="I38" s="84"/>
      <c r="J38" s="84"/>
    </row>
    <row r="40" spans="1:10">
      <c r="A40" s="80"/>
      <c r="B40" s="84" t="s">
        <v>52</v>
      </c>
      <c r="C40" s="84" t="s">
        <v>303</v>
      </c>
      <c r="D40" s="84" t="s">
        <v>349</v>
      </c>
      <c r="E40" s="84" t="s">
        <v>350</v>
      </c>
      <c r="F40" s="84" t="s">
        <v>351</v>
      </c>
      <c r="G40" s="84" t="s">
        <v>352</v>
      </c>
      <c r="H40" s="84" t="s">
        <v>353</v>
      </c>
      <c r="I40" s="84" t="s">
        <v>304</v>
      </c>
    </row>
    <row r="41" spans="1:10">
      <c r="A41" s="84" t="s">
        <v>305</v>
      </c>
      <c r="B41" s="84" t="s">
        <v>342</v>
      </c>
      <c r="C41" s="84">
        <v>0.08</v>
      </c>
      <c r="D41" s="84">
        <v>0.45400000000000001</v>
      </c>
      <c r="E41" s="84">
        <v>0.49</v>
      </c>
      <c r="F41" s="84">
        <v>42.67</v>
      </c>
      <c r="G41" s="84">
        <v>90</v>
      </c>
      <c r="H41" s="84">
        <v>90</v>
      </c>
      <c r="I41" s="84" t="s">
        <v>307</v>
      </c>
    </row>
    <row r="42" spans="1:10">
      <c r="A42" s="84" t="s">
        <v>308</v>
      </c>
      <c r="B42" s="84" t="s">
        <v>342</v>
      </c>
      <c r="C42" s="84">
        <v>0.08</v>
      </c>
      <c r="D42" s="84">
        <v>0.45400000000000001</v>
      </c>
      <c r="E42" s="84">
        <v>0.49</v>
      </c>
      <c r="F42" s="84">
        <v>330.83</v>
      </c>
      <c r="G42" s="84">
        <v>0</v>
      </c>
      <c r="H42" s="84">
        <v>90</v>
      </c>
      <c r="I42" s="84" t="s">
        <v>309</v>
      </c>
    </row>
    <row r="43" spans="1:10">
      <c r="A43" s="84" t="s">
        <v>310</v>
      </c>
      <c r="B43" s="84" t="s">
        <v>342</v>
      </c>
      <c r="C43" s="84">
        <v>0.08</v>
      </c>
      <c r="D43" s="84">
        <v>0.45400000000000001</v>
      </c>
      <c r="E43" s="84">
        <v>0.49</v>
      </c>
      <c r="F43" s="84">
        <v>42.67</v>
      </c>
      <c r="G43" s="84">
        <v>270</v>
      </c>
      <c r="H43" s="84">
        <v>90</v>
      </c>
      <c r="I43" s="84" t="s">
        <v>311</v>
      </c>
    </row>
    <row r="44" spans="1:10">
      <c r="A44" s="84" t="s">
        <v>312</v>
      </c>
      <c r="B44" s="84" t="s">
        <v>313</v>
      </c>
      <c r="C44" s="84">
        <v>0.3</v>
      </c>
      <c r="D44" s="84">
        <v>3.12</v>
      </c>
      <c r="E44" s="84">
        <v>12.9</v>
      </c>
      <c r="F44" s="84">
        <v>379.89</v>
      </c>
      <c r="G44" s="84">
        <v>90</v>
      </c>
      <c r="H44" s="84">
        <v>180</v>
      </c>
      <c r="I44" s="84"/>
    </row>
    <row r="45" spans="1:10">
      <c r="A45" s="84" t="s">
        <v>314</v>
      </c>
      <c r="B45" s="84" t="s">
        <v>343</v>
      </c>
      <c r="C45" s="84">
        <v>0.3</v>
      </c>
      <c r="D45" s="84">
        <v>0.27300000000000002</v>
      </c>
      <c r="E45" s="84">
        <v>0.28999999999999998</v>
      </c>
      <c r="F45" s="84">
        <v>379.89</v>
      </c>
      <c r="G45" s="84">
        <v>90</v>
      </c>
      <c r="H45" s="84">
        <v>0</v>
      </c>
      <c r="I45" s="84"/>
    </row>
    <row r="46" spans="1:10">
      <c r="A46" s="84" t="s">
        <v>316</v>
      </c>
      <c r="B46" s="84" t="s">
        <v>342</v>
      </c>
      <c r="C46" s="84">
        <v>0.08</v>
      </c>
      <c r="D46" s="84">
        <v>0.45400000000000001</v>
      </c>
      <c r="E46" s="84">
        <v>0.49</v>
      </c>
      <c r="F46" s="84">
        <v>178.43</v>
      </c>
      <c r="G46" s="84">
        <v>270</v>
      </c>
      <c r="H46" s="84">
        <v>90</v>
      </c>
      <c r="I46" s="84" t="s">
        <v>311</v>
      </c>
    </row>
    <row r="47" spans="1:10">
      <c r="A47" s="84" t="s">
        <v>317</v>
      </c>
      <c r="B47" s="84" t="s">
        <v>342</v>
      </c>
      <c r="C47" s="84">
        <v>0.08</v>
      </c>
      <c r="D47" s="84">
        <v>0.45400000000000001</v>
      </c>
      <c r="E47" s="84">
        <v>0.49</v>
      </c>
      <c r="F47" s="84">
        <v>178.43</v>
      </c>
      <c r="G47" s="84">
        <v>90</v>
      </c>
      <c r="H47" s="84">
        <v>90</v>
      </c>
      <c r="I47" s="84" t="s">
        <v>307</v>
      </c>
    </row>
    <row r="48" spans="1:10">
      <c r="A48" s="84" t="s">
        <v>318</v>
      </c>
      <c r="B48" s="84" t="s">
        <v>313</v>
      </c>
      <c r="C48" s="84">
        <v>0.3</v>
      </c>
      <c r="D48" s="84">
        <v>3.12</v>
      </c>
      <c r="E48" s="84">
        <v>12.9</v>
      </c>
      <c r="F48" s="84">
        <v>1600.48</v>
      </c>
      <c r="G48" s="84">
        <v>0</v>
      </c>
      <c r="H48" s="84">
        <v>180</v>
      </c>
      <c r="I48" s="84"/>
    </row>
    <row r="49" spans="1:11">
      <c r="A49" s="84" t="s">
        <v>319</v>
      </c>
      <c r="B49" s="84" t="s">
        <v>343</v>
      </c>
      <c r="C49" s="84">
        <v>0.3</v>
      </c>
      <c r="D49" s="84">
        <v>0.27300000000000002</v>
      </c>
      <c r="E49" s="84">
        <v>0.28999999999999998</v>
      </c>
      <c r="F49" s="84">
        <v>1600.48</v>
      </c>
      <c r="G49" s="84">
        <v>180</v>
      </c>
      <c r="H49" s="84">
        <v>0</v>
      </c>
      <c r="I49" s="84"/>
    </row>
    <row r="50" spans="1:11">
      <c r="A50" s="84" t="s">
        <v>320</v>
      </c>
      <c r="B50" s="84" t="s">
        <v>342</v>
      </c>
      <c r="C50" s="84">
        <v>0.08</v>
      </c>
      <c r="D50" s="84">
        <v>0.45400000000000001</v>
      </c>
      <c r="E50" s="84">
        <v>0.49</v>
      </c>
      <c r="F50" s="84">
        <v>153.22</v>
      </c>
      <c r="G50" s="84">
        <v>180</v>
      </c>
      <c r="H50" s="84">
        <v>90</v>
      </c>
      <c r="I50" s="84" t="s">
        <v>321</v>
      </c>
    </row>
    <row r="51" spans="1:11">
      <c r="A51" s="84" t="s">
        <v>322</v>
      </c>
      <c r="B51" s="84" t="s">
        <v>342</v>
      </c>
      <c r="C51" s="84">
        <v>0.08</v>
      </c>
      <c r="D51" s="84">
        <v>0.45400000000000001</v>
      </c>
      <c r="E51" s="84">
        <v>0.49</v>
      </c>
      <c r="F51" s="84">
        <v>36.58</v>
      </c>
      <c r="G51" s="84">
        <v>270</v>
      </c>
      <c r="H51" s="84">
        <v>90</v>
      </c>
      <c r="I51" s="84" t="s">
        <v>311</v>
      </c>
    </row>
    <row r="52" spans="1:11">
      <c r="A52" s="84" t="s">
        <v>323</v>
      </c>
      <c r="B52" s="84" t="s">
        <v>313</v>
      </c>
      <c r="C52" s="84">
        <v>0.3</v>
      </c>
      <c r="D52" s="84">
        <v>3.12</v>
      </c>
      <c r="E52" s="84">
        <v>12.9</v>
      </c>
      <c r="F52" s="84">
        <v>150.81</v>
      </c>
      <c r="G52" s="84">
        <v>180</v>
      </c>
      <c r="H52" s="84">
        <v>180</v>
      </c>
      <c r="I52" s="84"/>
    </row>
    <row r="53" spans="1:11">
      <c r="A53" s="84" t="s">
        <v>324</v>
      </c>
      <c r="B53" s="84" t="s">
        <v>343</v>
      </c>
      <c r="C53" s="84">
        <v>0.3</v>
      </c>
      <c r="D53" s="84">
        <v>0.27300000000000002</v>
      </c>
      <c r="E53" s="84">
        <v>0.28999999999999998</v>
      </c>
      <c r="F53" s="84">
        <v>150.81</v>
      </c>
      <c r="G53" s="84">
        <v>180</v>
      </c>
      <c r="H53" s="84">
        <v>0</v>
      </c>
      <c r="I53" s="84"/>
    </row>
    <row r="54" spans="1:11">
      <c r="A54" s="84" t="s">
        <v>325</v>
      </c>
      <c r="B54" s="84" t="s">
        <v>342</v>
      </c>
      <c r="C54" s="84">
        <v>0.08</v>
      </c>
      <c r="D54" s="84">
        <v>0.45400000000000001</v>
      </c>
      <c r="E54" s="84">
        <v>0.49</v>
      </c>
      <c r="F54" s="84">
        <v>36.58</v>
      </c>
      <c r="G54" s="84">
        <v>90</v>
      </c>
      <c r="H54" s="84">
        <v>90</v>
      </c>
      <c r="I54" s="84" t="s">
        <v>307</v>
      </c>
    </row>
    <row r="55" spans="1:11">
      <c r="A55" s="84" t="s">
        <v>326</v>
      </c>
      <c r="B55" s="84" t="s">
        <v>342</v>
      </c>
      <c r="C55" s="84">
        <v>0.08</v>
      </c>
      <c r="D55" s="84">
        <v>0.45400000000000001</v>
      </c>
      <c r="E55" s="84">
        <v>0.49</v>
      </c>
      <c r="F55" s="84">
        <v>153.22</v>
      </c>
      <c r="G55" s="84">
        <v>180</v>
      </c>
      <c r="H55" s="84">
        <v>90</v>
      </c>
      <c r="I55" s="84" t="s">
        <v>321</v>
      </c>
    </row>
    <row r="56" spans="1:11">
      <c r="A56" s="84" t="s">
        <v>327</v>
      </c>
      <c r="B56" s="84" t="s">
        <v>313</v>
      </c>
      <c r="C56" s="84">
        <v>0.3</v>
      </c>
      <c r="D56" s="84">
        <v>3.12</v>
      </c>
      <c r="E56" s="84">
        <v>12.9</v>
      </c>
      <c r="F56" s="84">
        <v>150.81</v>
      </c>
      <c r="G56" s="84">
        <v>90</v>
      </c>
      <c r="H56" s="84">
        <v>180</v>
      </c>
      <c r="I56" s="84"/>
    </row>
    <row r="57" spans="1:11">
      <c r="A57" s="84" t="s">
        <v>328</v>
      </c>
      <c r="B57" s="84" t="s">
        <v>343</v>
      </c>
      <c r="C57" s="84">
        <v>0.3</v>
      </c>
      <c r="D57" s="84">
        <v>0.27300000000000002</v>
      </c>
      <c r="E57" s="84">
        <v>0.28999999999999998</v>
      </c>
      <c r="F57" s="84">
        <v>150.81</v>
      </c>
      <c r="G57" s="84">
        <v>90</v>
      </c>
      <c r="H57" s="84">
        <v>0</v>
      </c>
      <c r="I57" s="84"/>
    </row>
    <row r="58" spans="1:11">
      <c r="A58" s="84" t="s">
        <v>329</v>
      </c>
      <c r="B58" s="84" t="s">
        <v>342</v>
      </c>
      <c r="C58" s="84">
        <v>0.08</v>
      </c>
      <c r="D58" s="84">
        <v>0.45400000000000001</v>
      </c>
      <c r="E58" s="84">
        <v>0.49</v>
      </c>
      <c r="F58" s="84">
        <v>24.38</v>
      </c>
      <c r="G58" s="84">
        <v>180</v>
      </c>
      <c r="H58" s="84">
        <v>90</v>
      </c>
      <c r="I58" s="84" t="s">
        <v>321</v>
      </c>
    </row>
    <row r="59" spans="1:11">
      <c r="A59" s="84" t="s">
        <v>330</v>
      </c>
      <c r="B59" s="84" t="s">
        <v>313</v>
      </c>
      <c r="C59" s="84">
        <v>0.3</v>
      </c>
      <c r="D59" s="84">
        <v>3.12</v>
      </c>
      <c r="E59" s="84">
        <v>12.9</v>
      </c>
      <c r="F59" s="84">
        <v>12</v>
      </c>
      <c r="G59" s="84">
        <v>180</v>
      </c>
      <c r="H59" s="84">
        <v>180</v>
      </c>
      <c r="I59" s="84"/>
    </row>
    <row r="60" spans="1:11">
      <c r="A60" s="84" t="s">
        <v>331</v>
      </c>
      <c r="B60" s="84" t="s">
        <v>343</v>
      </c>
      <c r="C60" s="84">
        <v>0.3</v>
      </c>
      <c r="D60" s="84">
        <v>0.27300000000000002</v>
      </c>
      <c r="E60" s="84">
        <v>0.28999999999999998</v>
      </c>
      <c r="F60" s="84">
        <v>12</v>
      </c>
      <c r="G60" s="84">
        <v>180</v>
      </c>
      <c r="H60" s="84">
        <v>0</v>
      </c>
      <c r="I60" s="84"/>
    </row>
    <row r="62" spans="1:11">
      <c r="A62" s="80"/>
      <c r="B62" s="84" t="s">
        <v>52</v>
      </c>
      <c r="C62" s="84" t="s">
        <v>381</v>
      </c>
      <c r="D62" s="84" t="s">
        <v>382</v>
      </c>
      <c r="E62" s="84" t="s">
        <v>383</v>
      </c>
      <c r="F62" s="84" t="s">
        <v>46</v>
      </c>
      <c r="G62" s="84" t="s">
        <v>384</v>
      </c>
      <c r="H62" s="84" t="s">
        <v>385</v>
      </c>
      <c r="I62" s="84" t="s">
        <v>386</v>
      </c>
      <c r="J62" s="84" t="s">
        <v>352</v>
      </c>
      <c r="K62" s="84" t="s">
        <v>304</v>
      </c>
    </row>
    <row r="63" spans="1:11">
      <c r="A63" s="84" t="s">
        <v>387</v>
      </c>
      <c r="B63" s="84" t="s">
        <v>431</v>
      </c>
      <c r="C63" s="84">
        <v>38.049999999999997</v>
      </c>
      <c r="D63" s="84">
        <v>38.049999999999997</v>
      </c>
      <c r="E63" s="84">
        <v>2.58</v>
      </c>
      <c r="F63" s="84">
        <v>0.504</v>
      </c>
      <c r="G63" s="84">
        <v>0.49</v>
      </c>
      <c r="H63" s="84" t="s">
        <v>389</v>
      </c>
      <c r="I63" s="84" t="s">
        <v>320</v>
      </c>
      <c r="J63" s="84">
        <v>180</v>
      </c>
      <c r="K63" s="84" t="s">
        <v>321</v>
      </c>
    </row>
    <row r="64" spans="1:11">
      <c r="A64" s="84" t="s">
        <v>390</v>
      </c>
      <c r="B64" s="84" t="s">
        <v>431</v>
      </c>
      <c r="C64" s="84">
        <v>38.049999999999997</v>
      </c>
      <c r="D64" s="84">
        <v>38.049999999999997</v>
      </c>
      <c r="E64" s="84">
        <v>2.58</v>
      </c>
      <c r="F64" s="84">
        <v>0.504</v>
      </c>
      <c r="G64" s="84">
        <v>0.49</v>
      </c>
      <c r="H64" s="84" t="s">
        <v>389</v>
      </c>
      <c r="I64" s="84" t="s">
        <v>326</v>
      </c>
      <c r="J64" s="84">
        <v>180</v>
      </c>
      <c r="K64" s="84" t="s">
        <v>321</v>
      </c>
    </row>
    <row r="65" spans="1:11">
      <c r="A65" s="84" t="s">
        <v>391</v>
      </c>
      <c r="B65" s="84" t="s">
        <v>431</v>
      </c>
      <c r="C65" s="84">
        <v>7.83</v>
      </c>
      <c r="D65" s="84">
        <v>7.83</v>
      </c>
      <c r="E65" s="84">
        <v>2.58</v>
      </c>
      <c r="F65" s="84">
        <v>0.504</v>
      </c>
      <c r="G65" s="84">
        <v>0.49</v>
      </c>
      <c r="H65" s="84" t="s">
        <v>389</v>
      </c>
      <c r="I65" s="84" t="s">
        <v>329</v>
      </c>
      <c r="J65" s="84">
        <v>180</v>
      </c>
      <c r="K65" s="84" t="s">
        <v>321</v>
      </c>
    </row>
    <row r="66" spans="1:11">
      <c r="A66" s="84" t="s">
        <v>392</v>
      </c>
      <c r="B66" s="84"/>
      <c r="C66" s="84"/>
      <c r="D66" s="84">
        <v>83.94</v>
      </c>
      <c r="E66" s="84">
        <v>2.58</v>
      </c>
      <c r="F66" s="84">
        <v>0.504</v>
      </c>
      <c r="G66" s="84">
        <v>0.49</v>
      </c>
      <c r="H66" s="84"/>
      <c r="I66" s="84"/>
      <c r="J66" s="84"/>
      <c r="K66" s="84"/>
    </row>
    <row r="67" spans="1:11">
      <c r="A67" s="84" t="s">
        <v>393</v>
      </c>
      <c r="B67" s="84"/>
      <c r="C67" s="84"/>
      <c r="D67" s="84">
        <v>0</v>
      </c>
      <c r="E67" s="84" t="s">
        <v>394</v>
      </c>
      <c r="F67" s="84" t="s">
        <v>394</v>
      </c>
      <c r="G67" s="84" t="s">
        <v>394</v>
      </c>
      <c r="H67" s="84"/>
      <c r="I67" s="84"/>
      <c r="J67" s="84"/>
      <c r="K67" s="84"/>
    </row>
    <row r="68" spans="1:11">
      <c r="A68" s="84" t="s">
        <v>395</v>
      </c>
      <c r="B68" s="84"/>
      <c r="C68" s="84"/>
      <c r="D68" s="84">
        <v>83.94</v>
      </c>
      <c r="E68" s="84">
        <v>2.58</v>
      </c>
      <c r="F68" s="84">
        <v>0.504</v>
      </c>
      <c r="G68" s="84">
        <v>0.49</v>
      </c>
      <c r="H68" s="84"/>
      <c r="I68" s="84"/>
      <c r="J68" s="84"/>
      <c r="K68" s="84"/>
    </row>
    <row r="70" spans="1:11">
      <c r="A70" s="80"/>
      <c r="B70" s="84" t="s">
        <v>117</v>
      </c>
      <c r="C70" s="84" t="s">
        <v>337</v>
      </c>
      <c r="D70" s="84" t="s">
        <v>354</v>
      </c>
    </row>
    <row r="71" spans="1:11">
      <c r="A71" s="84" t="s">
        <v>36</v>
      </c>
      <c r="B71" s="84"/>
      <c r="C71" s="84"/>
      <c r="D71" s="84"/>
    </row>
    <row r="73" spans="1:11">
      <c r="A73" s="80"/>
      <c r="B73" s="84" t="s">
        <v>117</v>
      </c>
      <c r="C73" s="84" t="s">
        <v>355</v>
      </c>
      <c r="D73" s="84" t="s">
        <v>356</v>
      </c>
      <c r="E73" s="84" t="s">
        <v>357</v>
      </c>
      <c r="F73" s="84" t="s">
        <v>358</v>
      </c>
      <c r="G73" s="84" t="s">
        <v>354</v>
      </c>
    </row>
    <row r="74" spans="1:11">
      <c r="A74" s="84" t="s">
        <v>332</v>
      </c>
      <c r="B74" s="84" t="s">
        <v>333</v>
      </c>
      <c r="C74" s="84">
        <v>34823.69</v>
      </c>
      <c r="D74" s="84">
        <v>27812.13</v>
      </c>
      <c r="E74" s="84">
        <v>7011.57</v>
      </c>
      <c r="F74" s="84">
        <v>0.8</v>
      </c>
      <c r="G74" s="84">
        <v>3.74</v>
      </c>
    </row>
    <row r="75" spans="1:11">
      <c r="A75" s="84" t="s">
        <v>334</v>
      </c>
      <c r="B75" s="84" t="s">
        <v>333</v>
      </c>
      <c r="C75" s="84">
        <v>87240.08</v>
      </c>
      <c r="D75" s="84">
        <v>69674.75</v>
      </c>
      <c r="E75" s="84">
        <v>17565.330000000002</v>
      </c>
      <c r="F75" s="84">
        <v>0.8</v>
      </c>
      <c r="G75" s="84">
        <v>4.18</v>
      </c>
    </row>
    <row r="76" spans="1:11">
      <c r="A76" s="84" t="s">
        <v>335</v>
      </c>
      <c r="B76" s="84" t="s">
        <v>333</v>
      </c>
      <c r="C76" s="84">
        <v>17307.18</v>
      </c>
      <c r="D76" s="84">
        <v>13822.47</v>
      </c>
      <c r="E76" s="84">
        <v>3484.71</v>
      </c>
      <c r="F76" s="84">
        <v>0.8</v>
      </c>
      <c r="G76" s="84">
        <v>4.04</v>
      </c>
    </row>
    <row r="77" spans="1:11">
      <c r="A77" s="84" t="s">
        <v>336</v>
      </c>
      <c r="B77" s="84" t="s">
        <v>333</v>
      </c>
      <c r="C77" s="84">
        <v>17307.18</v>
      </c>
      <c r="D77" s="84">
        <v>13822.47</v>
      </c>
      <c r="E77" s="84">
        <v>3484.71</v>
      </c>
      <c r="F77" s="84">
        <v>0.8</v>
      </c>
      <c r="G77" s="84">
        <v>4.04</v>
      </c>
    </row>
    <row r="79" spans="1:11">
      <c r="A79" s="80"/>
      <c r="B79" s="84" t="s">
        <v>117</v>
      </c>
      <c r="C79" s="84" t="s">
        <v>355</v>
      </c>
      <c r="D79" s="84" t="s">
        <v>354</v>
      </c>
    </row>
    <row r="80" spans="1:11">
      <c r="A80" s="84" t="s">
        <v>396</v>
      </c>
      <c r="B80" s="84" t="s">
        <v>397</v>
      </c>
      <c r="C80" s="84">
        <v>4019.93</v>
      </c>
      <c r="D80" s="84">
        <v>1</v>
      </c>
    </row>
    <row r="81" spans="1:8">
      <c r="A81" s="84" t="s">
        <v>398</v>
      </c>
      <c r="B81" s="84" t="s">
        <v>399</v>
      </c>
      <c r="C81" s="84">
        <v>69137.070000000007</v>
      </c>
      <c r="D81" s="84">
        <v>0.78</v>
      </c>
    </row>
    <row r="82" spans="1:8">
      <c r="A82" s="84" t="s">
        <v>400</v>
      </c>
      <c r="B82" s="84" t="s">
        <v>399</v>
      </c>
      <c r="C82" s="84">
        <v>300708.09000000003</v>
      </c>
      <c r="D82" s="84">
        <v>0.78</v>
      </c>
    </row>
    <row r="83" spans="1:8">
      <c r="A83" s="84" t="s">
        <v>401</v>
      </c>
      <c r="B83" s="84" t="s">
        <v>399</v>
      </c>
      <c r="C83" s="84">
        <v>40756.78</v>
      </c>
      <c r="D83" s="84">
        <v>0.8</v>
      </c>
    </row>
    <row r="84" spans="1:8">
      <c r="A84" s="84" t="s">
        <v>402</v>
      </c>
      <c r="B84" s="84" t="s">
        <v>399</v>
      </c>
      <c r="C84" s="84">
        <v>40756.78</v>
      </c>
      <c r="D84" s="84">
        <v>0.8</v>
      </c>
    </row>
    <row r="86" spans="1:8">
      <c r="A86" s="80"/>
      <c r="B86" s="84" t="s">
        <v>117</v>
      </c>
      <c r="C86" s="84" t="s">
        <v>403</v>
      </c>
      <c r="D86" s="84" t="s">
        <v>404</v>
      </c>
      <c r="E86" s="84" t="s">
        <v>405</v>
      </c>
      <c r="F86" s="84" t="s">
        <v>406</v>
      </c>
      <c r="G86" s="84" t="s">
        <v>407</v>
      </c>
      <c r="H86" s="84" t="s">
        <v>408</v>
      </c>
    </row>
    <row r="87" spans="1:8">
      <c r="A87" s="84" t="s">
        <v>409</v>
      </c>
      <c r="B87" s="84" t="s">
        <v>410</v>
      </c>
      <c r="C87" s="84">
        <v>0.54</v>
      </c>
      <c r="D87" s="84">
        <v>49.8</v>
      </c>
      <c r="E87" s="84">
        <v>0.18</v>
      </c>
      <c r="F87" s="84">
        <v>16.25</v>
      </c>
      <c r="G87" s="84">
        <v>1</v>
      </c>
      <c r="H87" s="84" t="s">
        <v>411</v>
      </c>
    </row>
    <row r="88" spans="1:8">
      <c r="A88" s="84" t="s">
        <v>412</v>
      </c>
      <c r="B88" s="84" t="s">
        <v>413</v>
      </c>
      <c r="C88" s="84">
        <v>0.56999999999999995</v>
      </c>
      <c r="D88" s="84">
        <v>622</v>
      </c>
      <c r="E88" s="84">
        <v>2.1</v>
      </c>
      <c r="F88" s="84">
        <v>2300.66</v>
      </c>
      <c r="G88" s="84">
        <v>1</v>
      </c>
      <c r="H88" s="84" t="s">
        <v>414</v>
      </c>
    </row>
    <row r="89" spans="1:8">
      <c r="A89" s="84" t="s">
        <v>415</v>
      </c>
      <c r="B89" s="84" t="s">
        <v>413</v>
      </c>
      <c r="C89" s="84">
        <v>0.59</v>
      </c>
      <c r="D89" s="84">
        <v>1109.6500000000001</v>
      </c>
      <c r="E89" s="84">
        <v>5.27</v>
      </c>
      <c r="F89" s="84">
        <v>9886.7900000000009</v>
      </c>
      <c r="G89" s="84">
        <v>1</v>
      </c>
      <c r="H89" s="84" t="s">
        <v>414</v>
      </c>
    </row>
    <row r="90" spans="1:8">
      <c r="A90" s="84" t="s">
        <v>416</v>
      </c>
      <c r="B90" s="84" t="s">
        <v>413</v>
      </c>
      <c r="C90" s="84">
        <v>0.55000000000000004</v>
      </c>
      <c r="D90" s="84">
        <v>622</v>
      </c>
      <c r="E90" s="84">
        <v>1.05</v>
      </c>
      <c r="F90" s="84">
        <v>1191.06</v>
      </c>
      <c r="G90" s="84">
        <v>1</v>
      </c>
      <c r="H90" s="84" t="s">
        <v>414</v>
      </c>
    </row>
    <row r="91" spans="1:8">
      <c r="A91" s="84" t="s">
        <v>417</v>
      </c>
      <c r="B91" s="84" t="s">
        <v>413</v>
      </c>
      <c r="C91" s="84">
        <v>0.55000000000000004</v>
      </c>
      <c r="D91" s="84">
        <v>622</v>
      </c>
      <c r="E91" s="84">
        <v>1.05</v>
      </c>
      <c r="F91" s="84">
        <v>1191.06</v>
      </c>
      <c r="G91" s="84">
        <v>1</v>
      </c>
      <c r="H91" s="84" t="s">
        <v>414</v>
      </c>
    </row>
    <row r="93" spans="1:8">
      <c r="A93" s="80"/>
      <c r="B93" s="84" t="s">
        <v>117</v>
      </c>
      <c r="C93" s="84" t="s">
        <v>418</v>
      </c>
      <c r="D93" s="84" t="s">
        <v>419</v>
      </c>
      <c r="E93" s="84" t="s">
        <v>420</v>
      </c>
      <c r="F93" s="84" t="s">
        <v>421</v>
      </c>
    </row>
    <row r="94" spans="1:8">
      <c r="A94" s="84" t="s">
        <v>36</v>
      </c>
      <c r="B94" s="84"/>
      <c r="C94" s="84"/>
      <c r="D94" s="84"/>
      <c r="E94" s="84"/>
      <c r="F94" s="84"/>
    </row>
    <row r="96" spans="1:8">
      <c r="A96" s="80"/>
      <c r="B96" s="84" t="s">
        <v>117</v>
      </c>
      <c r="C96" s="84" t="s">
        <v>422</v>
      </c>
      <c r="D96" s="84" t="s">
        <v>423</v>
      </c>
      <c r="E96" s="84" t="s">
        <v>424</v>
      </c>
      <c r="F96" s="84" t="s">
        <v>425</v>
      </c>
      <c r="G96" s="84" t="s">
        <v>426</v>
      </c>
    </row>
    <row r="97" spans="1:8">
      <c r="A97" s="84" t="s">
        <v>36</v>
      </c>
      <c r="B97" s="84"/>
      <c r="C97" s="84"/>
      <c r="D97" s="84"/>
      <c r="E97" s="84"/>
      <c r="F97" s="84"/>
      <c r="G97" s="84"/>
    </row>
    <row r="99" spans="1:8">
      <c r="A99" s="80"/>
      <c r="B99" s="84" t="s">
        <v>432</v>
      </c>
      <c r="C99" s="84" t="s">
        <v>433</v>
      </c>
      <c r="D99" s="84" t="s">
        <v>434</v>
      </c>
      <c r="E99" s="84" t="s">
        <v>435</v>
      </c>
      <c r="F99" s="84" t="s">
        <v>436</v>
      </c>
      <c r="G99" s="84" t="s">
        <v>437</v>
      </c>
      <c r="H99" s="84" t="s">
        <v>438</v>
      </c>
    </row>
    <row r="100" spans="1:8">
      <c r="A100" s="84" t="s">
        <v>439</v>
      </c>
      <c r="B100" s="84">
        <v>33155.595699999998</v>
      </c>
      <c r="C100" s="84">
        <v>35.397199999999998</v>
      </c>
      <c r="D100" s="84">
        <v>110.9736</v>
      </c>
      <c r="E100" s="84">
        <v>0</v>
      </c>
      <c r="F100" s="84">
        <v>4.0000000000000002E-4</v>
      </c>
      <c r="G100" s="84">
        <v>22254.8197</v>
      </c>
      <c r="H100" s="84">
        <v>12290.746499999999</v>
      </c>
    </row>
    <row r="101" spans="1:8">
      <c r="A101" s="84" t="s">
        <v>440</v>
      </c>
      <c r="B101" s="84">
        <v>27568.776399999999</v>
      </c>
      <c r="C101" s="84">
        <v>29.670999999999999</v>
      </c>
      <c r="D101" s="84">
        <v>97.2607</v>
      </c>
      <c r="E101" s="84">
        <v>0</v>
      </c>
      <c r="F101" s="84">
        <v>4.0000000000000002E-4</v>
      </c>
      <c r="G101" s="84">
        <v>19506.348300000001</v>
      </c>
      <c r="H101" s="84">
        <v>10256.3964</v>
      </c>
    </row>
    <row r="102" spans="1:8">
      <c r="A102" s="84" t="s">
        <v>441</v>
      </c>
      <c r="B102" s="84">
        <v>22764.483700000001</v>
      </c>
      <c r="C102" s="84">
        <v>25.530799999999999</v>
      </c>
      <c r="D102" s="84">
        <v>101.869</v>
      </c>
      <c r="E102" s="84">
        <v>0</v>
      </c>
      <c r="F102" s="84">
        <v>4.0000000000000002E-4</v>
      </c>
      <c r="G102" s="84">
        <v>20436.892599999999</v>
      </c>
      <c r="H102" s="84">
        <v>8627.6257000000005</v>
      </c>
    </row>
    <row r="103" spans="1:8">
      <c r="A103" s="84" t="s">
        <v>442</v>
      </c>
      <c r="B103" s="84">
        <v>15929.679599999999</v>
      </c>
      <c r="C103" s="84">
        <v>18.763200000000001</v>
      </c>
      <c r="D103" s="84">
        <v>90.066699999999997</v>
      </c>
      <c r="E103" s="84">
        <v>0</v>
      </c>
      <c r="F103" s="84">
        <v>2.9999999999999997E-4</v>
      </c>
      <c r="G103" s="84">
        <v>18073.455099999999</v>
      </c>
      <c r="H103" s="84">
        <v>6175.4270999999999</v>
      </c>
    </row>
    <row r="104" spans="1:8">
      <c r="A104" s="84" t="s">
        <v>272</v>
      </c>
      <c r="B104" s="84">
        <v>13474.917600000001</v>
      </c>
      <c r="C104" s="84">
        <v>16.526800000000001</v>
      </c>
      <c r="D104" s="84">
        <v>89.889799999999994</v>
      </c>
      <c r="E104" s="84">
        <v>0</v>
      </c>
      <c r="F104" s="84">
        <v>2.9999999999999997E-4</v>
      </c>
      <c r="G104" s="84">
        <v>18040.462599999999</v>
      </c>
      <c r="H104" s="84">
        <v>5324.5830999999998</v>
      </c>
    </row>
    <row r="105" spans="1:8">
      <c r="A105" s="84" t="s">
        <v>443</v>
      </c>
      <c r="B105" s="84">
        <v>12576.064399999999</v>
      </c>
      <c r="C105" s="84">
        <v>15.6387</v>
      </c>
      <c r="D105" s="84">
        <v>88.378</v>
      </c>
      <c r="E105" s="84">
        <v>0</v>
      </c>
      <c r="F105" s="84">
        <v>2.9999999999999997E-4</v>
      </c>
      <c r="G105" s="84">
        <v>17737.749400000001</v>
      </c>
      <c r="H105" s="84">
        <v>5002.3882999999996</v>
      </c>
    </row>
    <row r="106" spans="1:8">
      <c r="A106" s="84" t="s">
        <v>444</v>
      </c>
      <c r="B106" s="84">
        <v>12741.3022</v>
      </c>
      <c r="C106" s="84">
        <v>15.900499999999999</v>
      </c>
      <c r="D106" s="84">
        <v>90.718599999999995</v>
      </c>
      <c r="E106" s="84">
        <v>0</v>
      </c>
      <c r="F106" s="84">
        <v>2.9999999999999997E-4</v>
      </c>
      <c r="G106" s="84">
        <v>18207.697499999998</v>
      </c>
      <c r="H106" s="84">
        <v>5076.7905000000001</v>
      </c>
    </row>
    <row r="107" spans="1:8">
      <c r="A107" s="84" t="s">
        <v>445</v>
      </c>
      <c r="B107" s="84">
        <v>13323.999599999999</v>
      </c>
      <c r="C107" s="84">
        <v>16.5291</v>
      </c>
      <c r="D107" s="84">
        <v>92.804199999999994</v>
      </c>
      <c r="E107" s="84">
        <v>0</v>
      </c>
      <c r="F107" s="84">
        <v>2.9999999999999997E-4</v>
      </c>
      <c r="G107" s="84">
        <v>18625.983700000001</v>
      </c>
      <c r="H107" s="84">
        <v>5293.7906999999996</v>
      </c>
    </row>
    <row r="108" spans="1:8">
      <c r="A108" s="84" t="s">
        <v>446</v>
      </c>
      <c r="B108" s="84">
        <v>13683.4542</v>
      </c>
      <c r="C108" s="84">
        <v>16.668399999999998</v>
      </c>
      <c r="D108" s="84">
        <v>88.892799999999994</v>
      </c>
      <c r="E108" s="84">
        <v>0</v>
      </c>
      <c r="F108" s="84">
        <v>2.9999999999999997E-4</v>
      </c>
      <c r="G108" s="84">
        <v>17840.0036</v>
      </c>
      <c r="H108" s="84">
        <v>5389.42</v>
      </c>
    </row>
    <row r="109" spans="1:8">
      <c r="A109" s="84" t="s">
        <v>447</v>
      </c>
      <c r="B109" s="84">
        <v>17587.9378</v>
      </c>
      <c r="C109" s="84">
        <v>20.5472</v>
      </c>
      <c r="D109" s="84">
        <v>95.901499999999999</v>
      </c>
      <c r="E109" s="84">
        <v>0</v>
      </c>
      <c r="F109" s="84">
        <v>2.9999999999999997E-4</v>
      </c>
      <c r="G109" s="84">
        <v>19243.662899999999</v>
      </c>
      <c r="H109" s="84">
        <v>6792.2345999999998</v>
      </c>
    </row>
    <row r="110" spans="1:8">
      <c r="A110" s="84" t="s">
        <v>448</v>
      </c>
      <c r="B110" s="84">
        <v>24868.067999999999</v>
      </c>
      <c r="C110" s="84">
        <v>27.420100000000001</v>
      </c>
      <c r="D110" s="84">
        <v>101.45229999999999</v>
      </c>
      <c r="E110" s="84">
        <v>0</v>
      </c>
      <c r="F110" s="84">
        <v>4.0000000000000002E-4</v>
      </c>
      <c r="G110" s="84">
        <v>20351.037700000001</v>
      </c>
      <c r="H110" s="84">
        <v>9352.5686000000005</v>
      </c>
    </row>
    <row r="111" spans="1:8">
      <c r="A111" s="84" t="s">
        <v>449</v>
      </c>
      <c r="B111" s="84">
        <v>29728.057100000002</v>
      </c>
      <c r="C111" s="84">
        <v>32.197000000000003</v>
      </c>
      <c r="D111" s="84">
        <v>109.10639999999999</v>
      </c>
      <c r="E111" s="84">
        <v>0</v>
      </c>
      <c r="F111" s="84">
        <v>4.0000000000000002E-4</v>
      </c>
      <c r="G111" s="84">
        <v>21883.3331</v>
      </c>
      <c r="H111" s="84">
        <v>11090.8112</v>
      </c>
    </row>
    <row r="112" spans="1:8">
      <c r="A112" s="84"/>
      <c r="B112" s="84"/>
      <c r="C112" s="84"/>
      <c r="D112" s="84"/>
      <c r="E112" s="84"/>
      <c r="F112" s="84"/>
      <c r="G112" s="84"/>
      <c r="H112" s="84"/>
    </row>
    <row r="113" spans="1:19">
      <c r="A113" s="84" t="s">
        <v>450</v>
      </c>
      <c r="B113" s="84">
        <v>237402.3364</v>
      </c>
      <c r="C113" s="84">
        <v>270.79000000000002</v>
      </c>
      <c r="D113" s="84">
        <v>1157.3134</v>
      </c>
      <c r="E113" s="84">
        <v>0</v>
      </c>
      <c r="F113" s="84">
        <v>4.1000000000000003E-3</v>
      </c>
      <c r="G113" s="84">
        <v>232201.44630000001</v>
      </c>
      <c r="H113" s="84">
        <v>90672.782500000001</v>
      </c>
    </row>
    <row r="114" spans="1:19">
      <c r="A114" s="84" t="s">
        <v>451</v>
      </c>
      <c r="B114" s="84">
        <v>12576.064399999999</v>
      </c>
      <c r="C114" s="84">
        <v>15.6387</v>
      </c>
      <c r="D114" s="84">
        <v>88.378</v>
      </c>
      <c r="E114" s="84">
        <v>0</v>
      </c>
      <c r="F114" s="84">
        <v>2.9999999999999997E-4</v>
      </c>
      <c r="G114" s="84">
        <v>17737.749400000001</v>
      </c>
      <c r="H114" s="84">
        <v>5002.3882999999996</v>
      </c>
    </row>
    <row r="115" spans="1:19">
      <c r="A115" s="84" t="s">
        <v>452</v>
      </c>
      <c r="B115" s="84">
        <v>33155.595699999998</v>
      </c>
      <c r="C115" s="84">
        <v>35.397199999999998</v>
      </c>
      <c r="D115" s="84">
        <v>110.9736</v>
      </c>
      <c r="E115" s="84">
        <v>0</v>
      </c>
      <c r="F115" s="84">
        <v>4.0000000000000002E-4</v>
      </c>
      <c r="G115" s="84">
        <v>22254.8197</v>
      </c>
      <c r="H115" s="84">
        <v>12290.746499999999</v>
      </c>
    </row>
    <row r="117" spans="1:19">
      <c r="A117" s="80"/>
      <c r="B117" s="84" t="s">
        <v>453</v>
      </c>
      <c r="C117" s="84" t="s">
        <v>454</v>
      </c>
      <c r="D117" s="84" t="s">
        <v>455</v>
      </c>
      <c r="E117" s="84" t="s">
        <v>456</v>
      </c>
      <c r="F117" s="84" t="s">
        <v>457</v>
      </c>
      <c r="G117" s="84" t="s">
        <v>458</v>
      </c>
      <c r="H117" s="84" t="s">
        <v>459</v>
      </c>
      <c r="I117" s="84" t="s">
        <v>460</v>
      </c>
      <c r="J117" s="84" t="s">
        <v>461</v>
      </c>
      <c r="K117" s="84" t="s">
        <v>462</v>
      </c>
      <c r="L117" s="84" t="s">
        <v>463</v>
      </c>
      <c r="M117" s="84" t="s">
        <v>464</v>
      </c>
      <c r="N117" s="84" t="s">
        <v>465</v>
      </c>
      <c r="O117" s="84" t="s">
        <v>466</v>
      </c>
      <c r="P117" s="84" t="s">
        <v>467</v>
      </c>
      <c r="Q117" s="84" t="s">
        <v>468</v>
      </c>
      <c r="R117" s="84" t="s">
        <v>469</v>
      </c>
      <c r="S117" s="84" t="s">
        <v>470</v>
      </c>
    </row>
    <row r="118" spans="1:19">
      <c r="A118" s="84" t="s">
        <v>439</v>
      </c>
      <c r="B118" s="85">
        <v>78417300000</v>
      </c>
      <c r="C118" s="84">
        <v>57261.508999999998</v>
      </c>
      <c r="D118" s="84" t="s">
        <v>635</v>
      </c>
      <c r="E118" s="84">
        <v>34382.154999999999</v>
      </c>
      <c r="F118" s="84">
        <v>10771.038</v>
      </c>
      <c r="G118" s="84">
        <v>7526.7719999999999</v>
      </c>
      <c r="H118" s="84">
        <v>1414.26</v>
      </c>
      <c r="I118" s="84">
        <v>0</v>
      </c>
      <c r="J118" s="84">
        <v>3167.2840000000001</v>
      </c>
      <c r="K118" s="84">
        <v>0</v>
      </c>
      <c r="L118" s="84">
        <v>0</v>
      </c>
      <c r="M118" s="84">
        <v>0</v>
      </c>
      <c r="N118" s="84">
        <v>0</v>
      </c>
      <c r="O118" s="84">
        <v>0</v>
      </c>
      <c r="P118" s="84">
        <v>0</v>
      </c>
      <c r="Q118" s="84">
        <v>0</v>
      </c>
      <c r="R118" s="84">
        <v>0</v>
      </c>
      <c r="S118" s="84">
        <v>0</v>
      </c>
    </row>
    <row r="119" spans="1:19">
      <c r="A119" s="84" t="s">
        <v>440</v>
      </c>
      <c r="B119" s="85">
        <v>68732700000</v>
      </c>
      <c r="C119" s="84">
        <v>56684.152999999998</v>
      </c>
      <c r="D119" s="84" t="s">
        <v>636</v>
      </c>
      <c r="E119" s="84">
        <v>34382.154999999999</v>
      </c>
      <c r="F119" s="84">
        <v>10771.038</v>
      </c>
      <c r="G119" s="84">
        <v>7071.28</v>
      </c>
      <c r="H119" s="84">
        <v>1292.395</v>
      </c>
      <c r="I119" s="84">
        <v>0</v>
      </c>
      <c r="J119" s="84">
        <v>3167.2840000000001</v>
      </c>
      <c r="K119" s="84">
        <v>0</v>
      </c>
      <c r="L119" s="84">
        <v>0</v>
      </c>
      <c r="M119" s="84">
        <v>0</v>
      </c>
      <c r="N119" s="84">
        <v>0</v>
      </c>
      <c r="O119" s="84">
        <v>0</v>
      </c>
      <c r="P119" s="84">
        <v>0</v>
      </c>
      <c r="Q119" s="84">
        <v>0</v>
      </c>
      <c r="R119" s="84">
        <v>0</v>
      </c>
      <c r="S119" s="84">
        <v>0</v>
      </c>
    </row>
    <row r="120" spans="1:19">
      <c r="A120" s="84" t="s">
        <v>441</v>
      </c>
      <c r="B120" s="85">
        <v>72011600000</v>
      </c>
      <c r="C120" s="84">
        <v>51460.591999999997</v>
      </c>
      <c r="D120" s="84" t="s">
        <v>637</v>
      </c>
      <c r="E120" s="84">
        <v>34382.154999999999</v>
      </c>
      <c r="F120" s="84">
        <v>10771.038</v>
      </c>
      <c r="G120" s="84">
        <v>5424.2950000000001</v>
      </c>
      <c r="H120" s="84">
        <v>883.10400000000004</v>
      </c>
      <c r="I120" s="84">
        <v>0</v>
      </c>
      <c r="J120" s="84">
        <v>0</v>
      </c>
      <c r="K120" s="84">
        <v>0</v>
      </c>
      <c r="L120" s="84">
        <v>0</v>
      </c>
      <c r="M120" s="84">
        <v>0</v>
      </c>
      <c r="N120" s="84">
        <v>0</v>
      </c>
      <c r="O120" s="84">
        <v>0</v>
      </c>
      <c r="P120" s="84">
        <v>0</v>
      </c>
      <c r="Q120" s="84">
        <v>0</v>
      </c>
      <c r="R120" s="84">
        <v>0</v>
      </c>
      <c r="S120" s="84">
        <v>0</v>
      </c>
    </row>
    <row r="121" spans="1:19">
      <c r="A121" s="84" t="s">
        <v>442</v>
      </c>
      <c r="B121" s="85">
        <v>63683800000</v>
      </c>
      <c r="C121" s="84">
        <v>49033.239000000001</v>
      </c>
      <c r="D121" s="84" t="s">
        <v>627</v>
      </c>
      <c r="E121" s="84">
        <v>34382.154999999999</v>
      </c>
      <c r="F121" s="84">
        <v>10771.038</v>
      </c>
      <c r="G121" s="84">
        <v>3288.1170000000002</v>
      </c>
      <c r="H121" s="84">
        <v>591.92899999999997</v>
      </c>
      <c r="I121" s="84">
        <v>0</v>
      </c>
      <c r="J121" s="84">
        <v>0</v>
      </c>
      <c r="K121" s="84">
        <v>0</v>
      </c>
      <c r="L121" s="84">
        <v>0</v>
      </c>
      <c r="M121" s="84">
        <v>0</v>
      </c>
      <c r="N121" s="84">
        <v>0</v>
      </c>
      <c r="O121" s="84">
        <v>0</v>
      </c>
      <c r="P121" s="84">
        <v>0</v>
      </c>
      <c r="Q121" s="84">
        <v>0</v>
      </c>
      <c r="R121" s="84">
        <v>0</v>
      </c>
      <c r="S121" s="84">
        <v>0</v>
      </c>
    </row>
    <row r="122" spans="1:19">
      <c r="A122" s="84" t="s">
        <v>272</v>
      </c>
      <c r="B122" s="85">
        <v>63567500000</v>
      </c>
      <c r="C122" s="84">
        <v>51692.542000000001</v>
      </c>
      <c r="D122" s="84" t="s">
        <v>638</v>
      </c>
      <c r="E122" s="84">
        <v>34382.154999999999</v>
      </c>
      <c r="F122" s="84">
        <v>10771.038</v>
      </c>
      <c r="G122" s="84">
        <v>4273.4620000000004</v>
      </c>
      <c r="H122" s="84">
        <v>0</v>
      </c>
      <c r="I122" s="84">
        <v>2265.8879999999999</v>
      </c>
      <c r="J122" s="84">
        <v>0</v>
      </c>
      <c r="K122" s="84">
        <v>0</v>
      </c>
      <c r="L122" s="84">
        <v>0</v>
      </c>
      <c r="M122" s="84">
        <v>0</v>
      </c>
      <c r="N122" s="84">
        <v>0</v>
      </c>
      <c r="O122" s="84">
        <v>0</v>
      </c>
      <c r="P122" s="84">
        <v>0</v>
      </c>
      <c r="Q122" s="84">
        <v>0</v>
      </c>
      <c r="R122" s="84">
        <v>0</v>
      </c>
      <c r="S122" s="84">
        <v>0</v>
      </c>
    </row>
    <row r="123" spans="1:19">
      <c r="A123" s="84" t="s">
        <v>443</v>
      </c>
      <c r="B123" s="85">
        <v>62500900000</v>
      </c>
      <c r="C123" s="84">
        <v>58023.502999999997</v>
      </c>
      <c r="D123" s="84" t="s">
        <v>639</v>
      </c>
      <c r="E123" s="84">
        <v>34382.154999999999</v>
      </c>
      <c r="F123" s="84">
        <v>10771.038</v>
      </c>
      <c r="G123" s="84">
        <v>10288.795</v>
      </c>
      <c r="H123" s="84">
        <v>0</v>
      </c>
      <c r="I123" s="84">
        <v>2581.5149999999999</v>
      </c>
      <c r="J123" s="84">
        <v>0</v>
      </c>
      <c r="K123" s="84">
        <v>0</v>
      </c>
      <c r="L123" s="84">
        <v>0</v>
      </c>
      <c r="M123" s="84">
        <v>0</v>
      </c>
      <c r="N123" s="84">
        <v>0</v>
      </c>
      <c r="O123" s="84">
        <v>0</v>
      </c>
      <c r="P123" s="84">
        <v>0</v>
      </c>
      <c r="Q123" s="84">
        <v>0</v>
      </c>
      <c r="R123" s="84">
        <v>0</v>
      </c>
      <c r="S123" s="84">
        <v>0</v>
      </c>
    </row>
    <row r="124" spans="1:19">
      <c r="A124" s="84" t="s">
        <v>444</v>
      </c>
      <c r="B124" s="85">
        <v>64156800000</v>
      </c>
      <c r="C124" s="84">
        <v>59230.317999999999</v>
      </c>
      <c r="D124" s="84" t="s">
        <v>640</v>
      </c>
      <c r="E124" s="84">
        <v>34382.154999999999</v>
      </c>
      <c r="F124" s="84">
        <v>10771.038</v>
      </c>
      <c r="G124" s="84">
        <v>4145.049</v>
      </c>
      <c r="H124" s="84">
        <v>0</v>
      </c>
      <c r="I124" s="84">
        <v>9932.0759999999991</v>
      </c>
      <c r="J124" s="84">
        <v>0</v>
      </c>
      <c r="K124" s="84">
        <v>0</v>
      </c>
      <c r="L124" s="84">
        <v>0</v>
      </c>
      <c r="M124" s="84">
        <v>0</v>
      </c>
      <c r="N124" s="84">
        <v>0</v>
      </c>
      <c r="O124" s="84">
        <v>0</v>
      </c>
      <c r="P124" s="84">
        <v>0</v>
      </c>
      <c r="Q124" s="84">
        <v>0</v>
      </c>
      <c r="R124" s="84">
        <v>0</v>
      </c>
      <c r="S124" s="84">
        <v>0</v>
      </c>
    </row>
    <row r="125" spans="1:19">
      <c r="A125" s="84" t="s">
        <v>445</v>
      </c>
      <c r="B125" s="85">
        <v>65630700000</v>
      </c>
      <c r="C125" s="84">
        <v>58577.017</v>
      </c>
      <c r="D125" s="84" t="s">
        <v>641</v>
      </c>
      <c r="E125" s="84">
        <v>34382.154999999999</v>
      </c>
      <c r="F125" s="84">
        <v>10771.038</v>
      </c>
      <c r="G125" s="84">
        <v>10441.182000000001</v>
      </c>
      <c r="H125" s="84">
        <v>0</v>
      </c>
      <c r="I125" s="84">
        <v>2982.6419999999998</v>
      </c>
      <c r="J125" s="84">
        <v>0</v>
      </c>
      <c r="K125" s="84">
        <v>0</v>
      </c>
      <c r="L125" s="84">
        <v>0</v>
      </c>
      <c r="M125" s="84">
        <v>0</v>
      </c>
      <c r="N125" s="84">
        <v>0</v>
      </c>
      <c r="O125" s="84">
        <v>0</v>
      </c>
      <c r="P125" s="84">
        <v>0</v>
      </c>
      <c r="Q125" s="84">
        <v>0</v>
      </c>
      <c r="R125" s="84">
        <v>0</v>
      </c>
      <c r="S125" s="84">
        <v>0</v>
      </c>
    </row>
    <row r="126" spans="1:19">
      <c r="A126" s="84" t="s">
        <v>446</v>
      </c>
      <c r="B126" s="85">
        <v>62861200000</v>
      </c>
      <c r="C126" s="84">
        <v>47604.283000000003</v>
      </c>
      <c r="D126" s="84" t="s">
        <v>642</v>
      </c>
      <c r="E126" s="84">
        <v>34382.154999999999</v>
      </c>
      <c r="F126" s="84">
        <v>10771.038</v>
      </c>
      <c r="G126" s="84">
        <v>637.30200000000002</v>
      </c>
      <c r="H126" s="84">
        <v>0</v>
      </c>
      <c r="I126" s="84">
        <v>1813.788</v>
      </c>
      <c r="J126" s="84">
        <v>0</v>
      </c>
      <c r="K126" s="84">
        <v>0</v>
      </c>
      <c r="L126" s="84">
        <v>0</v>
      </c>
      <c r="M126" s="84">
        <v>0</v>
      </c>
      <c r="N126" s="84">
        <v>0</v>
      </c>
      <c r="O126" s="84">
        <v>0</v>
      </c>
      <c r="P126" s="84">
        <v>0</v>
      </c>
      <c r="Q126" s="84">
        <v>0</v>
      </c>
      <c r="R126" s="84">
        <v>0</v>
      </c>
      <c r="S126" s="84">
        <v>0</v>
      </c>
    </row>
    <row r="127" spans="1:19">
      <c r="A127" s="84" t="s">
        <v>447</v>
      </c>
      <c r="B127" s="85">
        <v>67807100000</v>
      </c>
      <c r="C127" s="84">
        <v>52747.150999999998</v>
      </c>
      <c r="D127" s="84" t="s">
        <v>643</v>
      </c>
      <c r="E127" s="84">
        <v>34382.154999999999</v>
      </c>
      <c r="F127" s="84">
        <v>10771.038</v>
      </c>
      <c r="G127" s="84">
        <v>3653.8330000000001</v>
      </c>
      <c r="H127" s="84">
        <v>772.84</v>
      </c>
      <c r="I127" s="84">
        <v>0</v>
      </c>
      <c r="J127" s="84">
        <v>3167.2840000000001</v>
      </c>
      <c r="K127" s="84">
        <v>0</v>
      </c>
      <c r="L127" s="84">
        <v>0</v>
      </c>
      <c r="M127" s="84">
        <v>0</v>
      </c>
      <c r="N127" s="84">
        <v>0</v>
      </c>
      <c r="O127" s="84">
        <v>0</v>
      </c>
      <c r="P127" s="84">
        <v>0</v>
      </c>
      <c r="Q127" s="84">
        <v>0</v>
      </c>
      <c r="R127" s="84">
        <v>0</v>
      </c>
      <c r="S127" s="84">
        <v>0</v>
      </c>
    </row>
    <row r="128" spans="1:19">
      <c r="A128" s="84" t="s">
        <v>448</v>
      </c>
      <c r="B128" s="85">
        <v>71709100000</v>
      </c>
      <c r="C128" s="84">
        <v>53909.197</v>
      </c>
      <c r="D128" s="84" t="s">
        <v>644</v>
      </c>
      <c r="E128" s="84">
        <v>34382.154999999999</v>
      </c>
      <c r="F128" s="84">
        <v>10771.038</v>
      </c>
      <c r="G128" s="84">
        <v>4661.67</v>
      </c>
      <c r="H128" s="84">
        <v>927.05</v>
      </c>
      <c r="I128" s="84">
        <v>0</v>
      </c>
      <c r="J128" s="84">
        <v>3167.2840000000001</v>
      </c>
      <c r="K128" s="84">
        <v>0</v>
      </c>
      <c r="L128" s="84">
        <v>0</v>
      </c>
      <c r="M128" s="84">
        <v>0</v>
      </c>
      <c r="N128" s="84">
        <v>0</v>
      </c>
      <c r="O128" s="84">
        <v>0</v>
      </c>
      <c r="P128" s="84">
        <v>0</v>
      </c>
      <c r="Q128" s="84">
        <v>0</v>
      </c>
      <c r="R128" s="84">
        <v>0</v>
      </c>
      <c r="S128" s="84">
        <v>0</v>
      </c>
    </row>
    <row r="129" spans="1:19">
      <c r="A129" s="84" t="s">
        <v>449</v>
      </c>
      <c r="B129" s="85">
        <v>77108300000</v>
      </c>
      <c r="C129" s="84">
        <v>56335.947</v>
      </c>
      <c r="D129" s="84" t="s">
        <v>645</v>
      </c>
      <c r="E129" s="84">
        <v>34382.154999999999</v>
      </c>
      <c r="F129" s="84">
        <v>10771.038</v>
      </c>
      <c r="G129" s="84">
        <v>6744.7129999999997</v>
      </c>
      <c r="H129" s="84">
        <v>1270.7560000000001</v>
      </c>
      <c r="I129" s="84">
        <v>0</v>
      </c>
      <c r="J129" s="84">
        <v>3167.2840000000001</v>
      </c>
      <c r="K129" s="84">
        <v>0</v>
      </c>
      <c r="L129" s="84">
        <v>0</v>
      </c>
      <c r="M129" s="84">
        <v>0</v>
      </c>
      <c r="N129" s="84">
        <v>0</v>
      </c>
      <c r="O129" s="84">
        <v>0</v>
      </c>
      <c r="P129" s="84">
        <v>0</v>
      </c>
      <c r="Q129" s="84">
        <v>0</v>
      </c>
      <c r="R129" s="84">
        <v>0</v>
      </c>
      <c r="S129" s="84">
        <v>0</v>
      </c>
    </row>
    <row r="130" spans="1:19">
      <c r="A130" s="84"/>
      <c r="B130" s="84"/>
      <c r="C130" s="84"/>
      <c r="D130" s="84"/>
      <c r="E130" s="84"/>
      <c r="F130" s="84"/>
      <c r="G130" s="84"/>
      <c r="H130" s="84"/>
      <c r="I130" s="84"/>
      <c r="J130" s="84"/>
      <c r="K130" s="84"/>
      <c r="L130" s="84"/>
      <c r="M130" s="84"/>
      <c r="N130" s="84"/>
      <c r="O130" s="84"/>
      <c r="P130" s="84"/>
      <c r="Q130" s="84"/>
      <c r="R130" s="84"/>
      <c r="S130" s="84"/>
    </row>
    <row r="131" spans="1:19">
      <c r="A131" s="84" t="s">
        <v>450</v>
      </c>
      <c r="B131" s="85">
        <v>818187000000</v>
      </c>
      <c r="C131" s="84"/>
      <c r="D131" s="84"/>
      <c r="E131" s="84"/>
      <c r="F131" s="84"/>
      <c r="G131" s="84"/>
      <c r="H131" s="84"/>
      <c r="I131" s="84"/>
      <c r="J131" s="84"/>
      <c r="K131" s="84">
        <v>0</v>
      </c>
      <c r="L131" s="84">
        <v>0</v>
      </c>
      <c r="M131" s="84">
        <v>0</v>
      </c>
      <c r="N131" s="84">
        <v>0</v>
      </c>
      <c r="O131" s="84">
        <v>0</v>
      </c>
      <c r="P131" s="84">
        <v>0</v>
      </c>
      <c r="Q131" s="84">
        <v>0</v>
      </c>
      <c r="R131" s="84">
        <v>0</v>
      </c>
      <c r="S131" s="84">
        <v>0</v>
      </c>
    </row>
    <row r="132" spans="1:19">
      <c r="A132" s="84" t="s">
        <v>451</v>
      </c>
      <c r="B132" s="85">
        <v>62500900000</v>
      </c>
      <c r="C132" s="84">
        <v>47604.283000000003</v>
      </c>
      <c r="D132" s="84"/>
      <c r="E132" s="84">
        <v>34382.154999999999</v>
      </c>
      <c r="F132" s="84">
        <v>10771.038</v>
      </c>
      <c r="G132" s="84">
        <v>637.30200000000002</v>
      </c>
      <c r="H132" s="84">
        <v>0</v>
      </c>
      <c r="I132" s="84">
        <v>0</v>
      </c>
      <c r="J132" s="84">
        <v>0</v>
      </c>
      <c r="K132" s="84">
        <v>0</v>
      </c>
      <c r="L132" s="84">
        <v>0</v>
      </c>
      <c r="M132" s="84">
        <v>0</v>
      </c>
      <c r="N132" s="84">
        <v>0</v>
      </c>
      <c r="O132" s="84">
        <v>0</v>
      </c>
      <c r="P132" s="84">
        <v>0</v>
      </c>
      <c r="Q132" s="84">
        <v>0</v>
      </c>
      <c r="R132" s="84">
        <v>0</v>
      </c>
      <c r="S132" s="84">
        <v>0</v>
      </c>
    </row>
    <row r="133" spans="1:19">
      <c r="A133" s="84" t="s">
        <v>452</v>
      </c>
      <c r="B133" s="85">
        <v>78417300000</v>
      </c>
      <c r="C133" s="84">
        <v>59230.317999999999</v>
      </c>
      <c r="D133" s="84"/>
      <c r="E133" s="84">
        <v>34382.154999999999</v>
      </c>
      <c r="F133" s="84">
        <v>10771.038</v>
      </c>
      <c r="G133" s="84">
        <v>10441.182000000001</v>
      </c>
      <c r="H133" s="84">
        <v>1414.26</v>
      </c>
      <c r="I133" s="84">
        <v>9932.0759999999991</v>
      </c>
      <c r="J133" s="84">
        <v>3167.2840000000001</v>
      </c>
      <c r="K133" s="84">
        <v>0</v>
      </c>
      <c r="L133" s="84">
        <v>0</v>
      </c>
      <c r="M133" s="84">
        <v>0</v>
      </c>
      <c r="N133" s="84">
        <v>0</v>
      </c>
      <c r="O133" s="84">
        <v>0</v>
      </c>
      <c r="P133" s="84">
        <v>0</v>
      </c>
      <c r="Q133" s="84">
        <v>0</v>
      </c>
      <c r="R133" s="84">
        <v>0</v>
      </c>
      <c r="S133" s="84">
        <v>0</v>
      </c>
    </row>
    <row r="135" spans="1:19">
      <c r="A135" s="80"/>
      <c r="B135" s="84" t="s">
        <v>483</v>
      </c>
      <c r="C135" s="84" t="s">
        <v>484</v>
      </c>
      <c r="D135" s="84" t="s">
        <v>485</v>
      </c>
      <c r="E135" s="84" t="s">
        <v>245</v>
      </c>
    </row>
    <row r="136" spans="1:19">
      <c r="A136" s="84" t="s">
        <v>486</v>
      </c>
      <c r="B136" s="84">
        <v>22450.41</v>
      </c>
      <c r="C136" s="84">
        <v>6089.74</v>
      </c>
      <c r="D136" s="84">
        <v>0</v>
      </c>
      <c r="E136" s="84">
        <v>28540.15</v>
      </c>
    </row>
    <row r="137" spans="1:19">
      <c r="A137" s="84" t="s">
        <v>487</v>
      </c>
      <c r="B137" s="84">
        <v>9.7899999999999991</v>
      </c>
      <c r="C137" s="84">
        <v>2.65</v>
      </c>
      <c r="D137" s="84">
        <v>0</v>
      </c>
      <c r="E137" s="84">
        <v>12.44</v>
      </c>
    </row>
    <row r="138" spans="1:19">
      <c r="A138" s="84" t="s">
        <v>488</v>
      </c>
      <c r="B138" s="84">
        <v>9.7899999999999991</v>
      </c>
      <c r="C138" s="84">
        <v>2.65</v>
      </c>
      <c r="D138" s="84">
        <v>0</v>
      </c>
      <c r="E138" s="84">
        <v>12.44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S62"/>
  <sheetViews>
    <sheetView workbookViewId="0">
      <pane xSplit="1" ySplit="2" topLeftCell="B3" activePane="bottomRight" state="frozen"/>
      <selection pane="topRight" activeCell="B1" sqref="B1"/>
      <selection pane="bottomLeft" activeCell="A4" sqref="A4"/>
      <selection pane="bottomRight" activeCell="A3" sqref="A3:S7"/>
    </sheetView>
  </sheetViews>
  <sheetFormatPr defaultRowHeight="12.75"/>
  <cols>
    <col min="1" max="1" width="30.1640625" style="1" customWidth="1"/>
    <col min="2" max="2" width="10.6640625" style="1" customWidth="1"/>
    <col min="3" max="3" width="7.1640625" style="1" customWidth="1"/>
    <col min="4" max="4" width="7.83203125" style="1" customWidth="1"/>
    <col min="5" max="5" width="10.5" style="1" customWidth="1"/>
    <col min="6" max="7" width="9.33203125" style="1"/>
    <col min="8" max="8" width="10.1640625" style="1" customWidth="1"/>
    <col min="9" max="11" width="9.33203125" style="1"/>
    <col min="12" max="13" width="11" style="1" customWidth="1"/>
    <col min="14" max="14" width="9.33203125" style="1"/>
    <col min="15" max="15" width="13.83203125" style="1" customWidth="1"/>
    <col min="16" max="16" width="12.5" style="1" customWidth="1"/>
    <col min="17" max="17" width="12.6640625" style="1" customWidth="1"/>
    <col min="18" max="18" width="9.33203125" style="1"/>
    <col min="19" max="19" width="12.6640625" style="1" customWidth="1"/>
    <col min="20" max="16384" width="9.33203125" style="1"/>
  </cols>
  <sheetData>
    <row r="1" spans="1:19" ht="20.25">
      <c r="A1" s="24" t="s">
        <v>5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</row>
    <row r="2" spans="1:19" ht="52.5">
      <c r="A2" s="11" t="s">
        <v>4</v>
      </c>
      <c r="B2" s="12" t="s">
        <v>2</v>
      </c>
      <c r="C2" s="12" t="s">
        <v>94</v>
      </c>
      <c r="D2" s="13" t="s">
        <v>225</v>
      </c>
      <c r="E2" s="13" t="s">
        <v>226</v>
      </c>
      <c r="F2" s="12" t="s">
        <v>224</v>
      </c>
      <c r="G2" s="12" t="s">
        <v>227</v>
      </c>
      <c r="H2" s="12" t="s">
        <v>228</v>
      </c>
      <c r="I2" s="14" t="s">
        <v>229</v>
      </c>
      <c r="J2" s="14" t="s">
        <v>6</v>
      </c>
      <c r="K2" s="14" t="s">
        <v>230</v>
      </c>
      <c r="L2" s="14" t="s">
        <v>231</v>
      </c>
      <c r="M2" s="14" t="s">
        <v>232</v>
      </c>
      <c r="N2" s="43" t="s">
        <v>223</v>
      </c>
      <c r="O2" s="14" t="s">
        <v>222</v>
      </c>
      <c r="P2" s="14" t="s">
        <v>233</v>
      </c>
      <c r="Q2" s="14" t="s">
        <v>221</v>
      </c>
      <c r="R2" s="14" t="s">
        <v>220</v>
      </c>
      <c r="S2" s="14" t="s">
        <v>57</v>
      </c>
    </row>
    <row r="3" spans="1:19">
      <c r="A3" s="42" t="s">
        <v>214</v>
      </c>
      <c r="B3" s="2" t="s">
        <v>3</v>
      </c>
      <c r="C3" s="2">
        <v>1</v>
      </c>
      <c r="D3" s="3">
        <v>379.89</v>
      </c>
      <c r="E3" s="3">
        <v>2317.33</v>
      </c>
      <c r="F3" s="4">
        <v>6.1000026323409404</v>
      </c>
      <c r="G3" s="2">
        <v>416.17</v>
      </c>
      <c r="H3" s="2">
        <v>0</v>
      </c>
      <c r="I3" s="4">
        <v>27.870938971933963</v>
      </c>
      <c r="J3" s="4">
        <v>13.630326569999999</v>
      </c>
      <c r="K3" s="4">
        <v>8.6080000000000005</v>
      </c>
      <c r="L3" s="4">
        <v>8.07</v>
      </c>
      <c r="M3" s="4">
        <v>0</v>
      </c>
      <c r="N3" s="5"/>
      <c r="O3" s="4">
        <v>3.8</v>
      </c>
      <c r="P3" s="4">
        <v>0.6</v>
      </c>
      <c r="Q3" s="4">
        <v>279.72924096600002</v>
      </c>
      <c r="R3" s="4"/>
      <c r="S3" s="4">
        <v>0.37388069912873645</v>
      </c>
    </row>
    <row r="4" spans="1:19">
      <c r="A4" s="42" t="s">
        <v>215</v>
      </c>
      <c r="B4" s="2" t="s">
        <v>3</v>
      </c>
      <c r="C4" s="2">
        <v>1</v>
      </c>
      <c r="D4" s="3">
        <v>1600.48</v>
      </c>
      <c r="E4" s="3">
        <v>9762.9500000000007</v>
      </c>
      <c r="F4" s="4">
        <v>6.1000137458762378</v>
      </c>
      <c r="G4" s="2">
        <v>356.86</v>
      </c>
      <c r="H4" s="2">
        <v>0</v>
      </c>
      <c r="I4" s="4">
        <v>6.1938516708627915</v>
      </c>
      <c r="J4" s="4">
        <v>258.39818017099145</v>
      </c>
      <c r="K4" s="4">
        <v>18.291999999999998</v>
      </c>
      <c r="L4" s="4">
        <v>3.2279999999999998</v>
      </c>
      <c r="M4" s="4">
        <v>0</v>
      </c>
      <c r="N4" s="5"/>
      <c r="O4" s="4">
        <v>3.8</v>
      </c>
      <c r="P4" s="4">
        <v>0.6</v>
      </c>
      <c r="Q4" s="4">
        <v>1942.2010846497674</v>
      </c>
      <c r="R4" s="4"/>
      <c r="S4" s="4">
        <v>0.21820273848570551</v>
      </c>
    </row>
    <row r="5" spans="1:19">
      <c r="A5" s="42" t="s">
        <v>216</v>
      </c>
      <c r="B5" s="2" t="s">
        <v>3</v>
      </c>
      <c r="C5" s="2">
        <v>1</v>
      </c>
      <c r="D5" s="3">
        <v>150.81</v>
      </c>
      <c r="E5" s="3">
        <v>919.94</v>
      </c>
      <c r="F5" s="4">
        <v>6.0999933691399777</v>
      </c>
      <c r="G5" s="2">
        <v>189.8</v>
      </c>
      <c r="H5" s="2">
        <v>38.049999999999997</v>
      </c>
      <c r="I5" s="4">
        <v>6.1938516708627915</v>
      </c>
      <c r="J5" s="4">
        <v>24.348338968051596</v>
      </c>
      <c r="K5" s="4">
        <v>18.291999999999998</v>
      </c>
      <c r="L5" s="4">
        <v>21.52</v>
      </c>
      <c r="M5" s="4">
        <v>0</v>
      </c>
      <c r="N5" s="5"/>
      <c r="O5" s="4">
        <v>3.8</v>
      </c>
      <c r="P5" s="4">
        <v>0.6</v>
      </c>
      <c r="Q5" s="4">
        <v>183.00968807859607</v>
      </c>
      <c r="R5" s="4"/>
      <c r="S5" s="4">
        <v>0.40297029494774944</v>
      </c>
    </row>
    <row r="6" spans="1:19">
      <c r="A6" s="42" t="s">
        <v>217</v>
      </c>
      <c r="B6" s="2" t="s">
        <v>3</v>
      </c>
      <c r="C6" s="2">
        <v>1</v>
      </c>
      <c r="D6" s="3">
        <v>150.81</v>
      </c>
      <c r="E6" s="3">
        <v>919.94</v>
      </c>
      <c r="F6" s="4">
        <v>6.0999933691399777</v>
      </c>
      <c r="G6" s="2">
        <v>189.8</v>
      </c>
      <c r="H6" s="2">
        <v>38.049999999999997</v>
      </c>
      <c r="I6" s="4">
        <v>6.1938516708627915</v>
      </c>
      <c r="J6" s="4">
        <v>24.348338968051596</v>
      </c>
      <c r="K6" s="4">
        <v>18.291999999999998</v>
      </c>
      <c r="L6" s="4">
        <v>3.2279999999999998</v>
      </c>
      <c r="M6" s="4">
        <v>0</v>
      </c>
      <c r="N6" s="5"/>
      <c r="O6" s="4">
        <v>3.8</v>
      </c>
      <c r="P6" s="4">
        <v>0.6</v>
      </c>
      <c r="Q6" s="4">
        <v>183.00968807859607</v>
      </c>
      <c r="R6" s="4"/>
      <c r="S6" s="4">
        <v>0.40297029494774944</v>
      </c>
    </row>
    <row r="7" spans="1:19">
      <c r="A7" s="42" t="s">
        <v>218</v>
      </c>
      <c r="B7" s="2" t="s">
        <v>3</v>
      </c>
      <c r="C7" s="2">
        <v>1</v>
      </c>
      <c r="D7" s="3">
        <v>12</v>
      </c>
      <c r="E7" s="3">
        <v>73.2</v>
      </c>
      <c r="F7" s="4">
        <v>6.1000000000000005</v>
      </c>
      <c r="G7" s="2">
        <v>24.38</v>
      </c>
      <c r="H7" s="2">
        <v>7.83</v>
      </c>
      <c r="I7" s="4">
        <v>6.1938516708627915</v>
      </c>
      <c r="J7" s="4">
        <v>1.9374051297435126</v>
      </c>
      <c r="K7" s="4">
        <v>11.836</v>
      </c>
      <c r="L7" s="4">
        <v>0</v>
      </c>
      <c r="M7" s="4">
        <v>0</v>
      </c>
      <c r="N7" s="5"/>
      <c r="O7" s="4">
        <v>3.8</v>
      </c>
      <c r="P7" s="4">
        <v>0.6</v>
      </c>
      <c r="Q7" s="4">
        <v>14.562139493025347</v>
      </c>
      <c r="R7" s="4"/>
      <c r="S7" s="4">
        <v>0.54091223007235845</v>
      </c>
    </row>
    <row r="8" spans="1:19">
      <c r="A8" s="25" t="s">
        <v>164</v>
      </c>
      <c r="B8" s="26"/>
      <c r="C8" s="26"/>
      <c r="D8" s="31">
        <f>SUMIF($B3:$B7,"yes",D3:D7)</f>
        <v>2293.9899999999998</v>
      </c>
      <c r="E8" s="31">
        <f>SUMIF($B3:$B7,"yes",E3:E7)</f>
        <v>13993.360000000002</v>
      </c>
      <c r="F8" s="26"/>
      <c r="G8" s="31">
        <f>SUMIF($B3:$B7,"yes",G3:G7)</f>
        <v>1177.01</v>
      </c>
      <c r="H8" s="31">
        <f>SUMIF($B3:$B7,"yes",H3:H7)</f>
        <v>83.929999999999993</v>
      </c>
      <c r="I8" s="26"/>
      <c r="J8" s="31">
        <f>SUMIF($B3:$B7,"yes",J3:J7)</f>
        <v>322.66258980683824</v>
      </c>
    </row>
    <row r="10" spans="1:19">
      <c r="A10" s="25" t="s">
        <v>156</v>
      </c>
      <c r="I10" s="1">
        <v>1</v>
      </c>
      <c r="K10" s="1">
        <v>2</v>
      </c>
      <c r="L10" s="1">
        <v>4</v>
      </c>
      <c r="M10" s="1">
        <v>4</v>
      </c>
      <c r="N10" s="1">
        <v>4</v>
      </c>
      <c r="O10" s="1">
        <v>3</v>
      </c>
      <c r="P10" s="1">
        <v>3</v>
      </c>
      <c r="Q10" s="1">
        <v>3</v>
      </c>
      <c r="R10" s="1">
        <v>4</v>
      </c>
      <c r="S10" s="1">
        <v>4</v>
      </c>
    </row>
    <row r="12" spans="1:19">
      <c r="A12" s="25" t="s">
        <v>160</v>
      </c>
    </row>
    <row r="13" spans="1:19">
      <c r="A13" s="27" t="s">
        <v>165</v>
      </c>
    </row>
    <row r="14" spans="1:19">
      <c r="A14" s="27" t="s">
        <v>166</v>
      </c>
    </row>
    <row r="15" spans="1:19">
      <c r="A15" s="27" t="s">
        <v>196</v>
      </c>
    </row>
    <row r="16" spans="1:19">
      <c r="A16" s="27" t="s">
        <v>197</v>
      </c>
    </row>
    <row r="17" spans="1:1">
      <c r="A17" s="27"/>
    </row>
    <row r="18" spans="1:1">
      <c r="A18" s="27"/>
    </row>
    <row r="19" spans="1:1">
      <c r="A19" s="27"/>
    </row>
    <row r="20" spans="1:1">
      <c r="A20" s="27"/>
    </row>
    <row r="21" spans="1:1">
      <c r="A21" s="27"/>
    </row>
    <row r="22" spans="1:1">
      <c r="A22" s="27"/>
    </row>
    <row r="23" spans="1:1">
      <c r="A23" s="27"/>
    </row>
    <row r="24" spans="1:1">
      <c r="A24" s="27"/>
    </row>
    <row r="25" spans="1:1">
      <c r="A25" s="27"/>
    </row>
    <row r="26" spans="1:1">
      <c r="A26" s="27"/>
    </row>
    <row r="27" spans="1:1">
      <c r="A27" s="27"/>
    </row>
    <row r="28" spans="1:1">
      <c r="A28" s="27"/>
    </row>
    <row r="29" spans="1:1">
      <c r="A29" s="27"/>
    </row>
    <row r="30" spans="1:1">
      <c r="A30" s="27"/>
    </row>
    <row r="31" spans="1:1">
      <c r="A31" s="27"/>
    </row>
    <row r="32" spans="1:1">
      <c r="A32" s="27"/>
    </row>
    <row r="33" spans="1:1">
      <c r="A33" s="27"/>
    </row>
    <row r="34" spans="1:1">
      <c r="A34" s="27"/>
    </row>
    <row r="35" spans="1:1">
      <c r="A35" s="27"/>
    </row>
    <row r="36" spans="1:1">
      <c r="A36" s="27"/>
    </row>
    <row r="37" spans="1:1">
      <c r="A37" s="27"/>
    </row>
    <row r="38" spans="1:1">
      <c r="A38" s="27"/>
    </row>
    <row r="39" spans="1:1">
      <c r="A39" s="27"/>
    </row>
    <row r="40" spans="1:1">
      <c r="A40" s="27"/>
    </row>
    <row r="41" spans="1:1">
      <c r="A41" s="27"/>
    </row>
    <row r="42" spans="1:1">
      <c r="A42" s="27"/>
    </row>
    <row r="43" spans="1:1">
      <c r="A43" s="27"/>
    </row>
    <row r="44" spans="1:1">
      <c r="A44" s="27"/>
    </row>
    <row r="45" spans="1:1">
      <c r="A45" s="27"/>
    </row>
    <row r="46" spans="1:1">
      <c r="A46" s="27"/>
    </row>
    <row r="47" spans="1:1">
      <c r="A47" s="27"/>
    </row>
    <row r="48" spans="1:1">
      <c r="A48" s="27"/>
    </row>
    <row r="49" spans="1:1">
      <c r="A49" s="27"/>
    </row>
    <row r="50" spans="1:1">
      <c r="A50" s="27"/>
    </row>
    <row r="51" spans="1:1">
      <c r="A51" s="27"/>
    </row>
    <row r="52" spans="1:1">
      <c r="A52" s="27"/>
    </row>
    <row r="53" spans="1:1">
      <c r="A53" s="27"/>
    </row>
    <row r="54" spans="1:1">
      <c r="A54" s="27"/>
    </row>
    <row r="55" spans="1:1">
      <c r="A55" s="27"/>
    </row>
    <row r="56" spans="1:1">
      <c r="A56" s="27"/>
    </row>
    <row r="57" spans="1:1">
      <c r="A57" s="27"/>
    </row>
    <row r="58" spans="1:1">
      <c r="A58" s="27"/>
    </row>
    <row r="59" spans="1:1">
      <c r="A59" s="27"/>
    </row>
    <row r="60" spans="1:1">
      <c r="A60" s="27"/>
    </row>
    <row r="61" spans="1:1">
      <c r="A61" s="27"/>
    </row>
    <row r="62" spans="1:1">
      <c r="A62" s="27"/>
    </row>
  </sheetData>
  <phoneticPr fontId="13" type="noConversion"/>
  <pageMargins left="0.75" right="0.75" top="1" bottom="1" header="0.5" footer="0.5"/>
  <pageSetup orientation="portrait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5"/>
  <dimension ref="A2:P2"/>
  <sheetViews>
    <sheetView workbookViewId="0">
      <selection activeCell="O46" sqref="O46"/>
    </sheetView>
  </sheetViews>
  <sheetFormatPr defaultRowHeight="10.5"/>
  <sheetData>
    <row r="2" spans="1:16" ht="15.75">
      <c r="A2" s="87" t="s">
        <v>219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22"/>
      <c r="N2" s="22"/>
      <c r="O2" s="22"/>
      <c r="P2" s="22"/>
    </row>
  </sheetData>
  <mergeCells count="1">
    <mergeCell ref="A2:L2"/>
  </mergeCells>
  <phoneticPr fontId="0" type="noConversion"/>
  <pageMargins left="0.7" right="0.7" top="0.75" bottom="0.7" header="0.5" footer="0.41"/>
  <pageSetup orientation="portrait" r:id="rId1"/>
  <headerFooter alignWithMargins="0">
    <oddFooter>&amp;LDOE Commercial Building Benchmarks - New Construction&amp;CFast Food Restaurant&amp;RVersion 2.0</oddFooter>
  </headerFooter>
  <drawing r:id="rId2"/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6"/>
  <dimension ref="A1:AE83"/>
  <sheetViews>
    <sheetView workbookViewId="0">
      <pane ySplit="1" topLeftCell="A13" activePane="bottomLeft" state="frozen"/>
      <selection pane="bottomLeft" activeCell="A2" sqref="A2"/>
    </sheetView>
  </sheetViews>
  <sheetFormatPr defaultColWidth="10.6640625" defaultRowHeight="12.75"/>
  <cols>
    <col min="1" max="1" width="30.6640625" style="36" customWidth="1"/>
    <col min="2" max="2" width="13.5" style="36" customWidth="1"/>
    <col min="3" max="3" width="14.33203125" style="36" customWidth="1"/>
    <col min="4" max="4" width="20.83203125" style="36" customWidth="1"/>
    <col min="5" max="28" width="5" style="36" customWidth="1"/>
    <col min="29" max="16384" width="10.6640625" style="36"/>
  </cols>
  <sheetData>
    <row r="1" spans="1:31" s="28" customFormat="1" ht="25.5">
      <c r="A1" s="28" t="s">
        <v>75</v>
      </c>
      <c r="B1" s="28" t="s">
        <v>117</v>
      </c>
      <c r="C1" s="28" t="s">
        <v>118</v>
      </c>
      <c r="D1" s="28" t="s">
        <v>119</v>
      </c>
      <c r="E1" s="28">
        <v>1</v>
      </c>
      <c r="F1" s="28">
        <v>2</v>
      </c>
      <c r="G1" s="28">
        <v>3</v>
      </c>
      <c r="H1" s="28">
        <v>4</v>
      </c>
      <c r="I1" s="28">
        <v>5</v>
      </c>
      <c r="J1" s="28">
        <v>6</v>
      </c>
      <c r="K1" s="28">
        <v>7</v>
      </c>
      <c r="L1" s="28">
        <v>8</v>
      </c>
      <c r="M1" s="28">
        <v>9</v>
      </c>
      <c r="N1" s="28">
        <v>10</v>
      </c>
      <c r="O1" s="28">
        <v>11</v>
      </c>
      <c r="P1" s="28">
        <v>12</v>
      </c>
      <c r="Q1" s="28">
        <v>13</v>
      </c>
      <c r="R1" s="28">
        <v>14</v>
      </c>
      <c r="S1" s="28">
        <v>15</v>
      </c>
      <c r="T1" s="28">
        <v>16</v>
      </c>
      <c r="U1" s="28">
        <v>17</v>
      </c>
      <c r="V1" s="28">
        <v>18</v>
      </c>
      <c r="W1" s="28">
        <v>19</v>
      </c>
      <c r="X1" s="28">
        <v>20</v>
      </c>
      <c r="Y1" s="28">
        <v>21</v>
      </c>
      <c r="Z1" s="28">
        <v>22</v>
      </c>
      <c r="AA1" s="28">
        <v>23</v>
      </c>
      <c r="AB1" s="28">
        <v>24</v>
      </c>
      <c r="AC1" s="29" t="s">
        <v>161</v>
      </c>
      <c r="AD1" s="29" t="s">
        <v>162</v>
      </c>
      <c r="AE1" s="29" t="s">
        <v>163</v>
      </c>
    </row>
    <row r="2" spans="1:31">
      <c r="A2" s="37" t="s">
        <v>95</v>
      </c>
      <c r="B2" s="37" t="s">
        <v>120</v>
      </c>
      <c r="C2" s="37" t="s">
        <v>121</v>
      </c>
      <c r="D2" s="37" t="s">
        <v>142</v>
      </c>
      <c r="E2" s="67">
        <v>0.05</v>
      </c>
      <c r="F2" s="67">
        <v>0.05</v>
      </c>
      <c r="G2" s="67">
        <v>0.05</v>
      </c>
      <c r="H2" s="67">
        <v>0.05</v>
      </c>
      <c r="I2" s="67">
        <v>0.05</v>
      </c>
      <c r="J2" s="67">
        <v>0.05</v>
      </c>
      <c r="K2" s="67">
        <v>0.05</v>
      </c>
      <c r="L2" s="67">
        <v>0.2</v>
      </c>
      <c r="M2" s="67">
        <v>0.5</v>
      </c>
      <c r="N2" s="67">
        <v>0.9</v>
      </c>
      <c r="O2" s="67">
        <v>0.9</v>
      </c>
      <c r="P2" s="67">
        <v>0.9</v>
      </c>
      <c r="Q2" s="67">
        <v>0.9</v>
      </c>
      <c r="R2" s="67">
        <v>0.9</v>
      </c>
      <c r="S2" s="67">
        <v>0.9</v>
      </c>
      <c r="T2" s="67">
        <v>0.9</v>
      </c>
      <c r="U2" s="67">
        <v>0.9</v>
      </c>
      <c r="V2" s="67">
        <v>0.9</v>
      </c>
      <c r="W2" s="67">
        <v>0.6</v>
      </c>
      <c r="X2" s="67">
        <v>0.6</v>
      </c>
      <c r="Y2" s="67">
        <v>0.5</v>
      </c>
      <c r="Z2" s="67">
        <v>0.2</v>
      </c>
      <c r="AA2" s="67">
        <v>0.05</v>
      </c>
      <c r="AB2" s="67">
        <v>0.05</v>
      </c>
      <c r="AC2" s="37">
        <v>11.15</v>
      </c>
      <c r="AD2" s="37">
        <v>70.849999999999994</v>
      </c>
      <c r="AE2" s="37">
        <v>3694.32</v>
      </c>
    </row>
    <row r="3" spans="1:31">
      <c r="A3" s="37"/>
      <c r="B3" s="37"/>
      <c r="C3" s="37"/>
      <c r="D3" s="37" t="s">
        <v>150</v>
      </c>
      <c r="E3" s="67">
        <v>0.05</v>
      </c>
      <c r="F3" s="67">
        <v>0.05</v>
      </c>
      <c r="G3" s="67">
        <v>0.05</v>
      </c>
      <c r="H3" s="67">
        <v>0.05</v>
      </c>
      <c r="I3" s="67">
        <v>0.05</v>
      </c>
      <c r="J3" s="67">
        <v>0.05</v>
      </c>
      <c r="K3" s="67">
        <v>0.05</v>
      </c>
      <c r="L3" s="67">
        <v>0.1</v>
      </c>
      <c r="M3" s="67">
        <v>0.3</v>
      </c>
      <c r="N3" s="67">
        <v>0.6</v>
      </c>
      <c r="O3" s="67">
        <v>0.9</v>
      </c>
      <c r="P3" s="67">
        <v>0.9</v>
      </c>
      <c r="Q3" s="67">
        <v>0.9</v>
      </c>
      <c r="R3" s="67">
        <v>0.9</v>
      </c>
      <c r="S3" s="67">
        <v>0.9</v>
      </c>
      <c r="T3" s="67">
        <v>0.9</v>
      </c>
      <c r="U3" s="67">
        <v>0.9</v>
      </c>
      <c r="V3" s="67">
        <v>0.9</v>
      </c>
      <c r="W3" s="67">
        <v>0.5</v>
      </c>
      <c r="X3" s="67">
        <v>0.3</v>
      </c>
      <c r="Y3" s="67">
        <v>0.3</v>
      </c>
      <c r="Z3" s="67">
        <v>0.1</v>
      </c>
      <c r="AA3" s="67">
        <v>0.05</v>
      </c>
      <c r="AB3" s="67">
        <v>0.05</v>
      </c>
      <c r="AC3" s="37">
        <v>9.85</v>
      </c>
      <c r="AD3" s="37"/>
      <c r="AE3" s="37"/>
    </row>
    <row r="4" spans="1:31">
      <c r="A4" s="37"/>
      <c r="B4" s="37"/>
      <c r="C4" s="37"/>
      <c r="D4" s="37" t="s">
        <v>140</v>
      </c>
      <c r="E4" s="67">
        <v>1</v>
      </c>
      <c r="F4" s="67">
        <v>1</v>
      </c>
      <c r="G4" s="67">
        <v>1</v>
      </c>
      <c r="H4" s="67">
        <v>1</v>
      </c>
      <c r="I4" s="67">
        <v>1</v>
      </c>
      <c r="J4" s="67">
        <v>1</v>
      </c>
      <c r="K4" s="67">
        <v>1</v>
      </c>
      <c r="L4" s="67">
        <v>1</v>
      </c>
      <c r="M4" s="67">
        <v>1</v>
      </c>
      <c r="N4" s="67">
        <v>1</v>
      </c>
      <c r="O4" s="67">
        <v>1</v>
      </c>
      <c r="P4" s="67">
        <v>1</v>
      </c>
      <c r="Q4" s="67">
        <v>1</v>
      </c>
      <c r="R4" s="67">
        <v>1</v>
      </c>
      <c r="S4" s="67">
        <v>1</v>
      </c>
      <c r="T4" s="67">
        <v>1</v>
      </c>
      <c r="U4" s="67">
        <v>1</v>
      </c>
      <c r="V4" s="67">
        <v>1</v>
      </c>
      <c r="W4" s="67">
        <v>1</v>
      </c>
      <c r="X4" s="67">
        <v>1</v>
      </c>
      <c r="Y4" s="67">
        <v>1</v>
      </c>
      <c r="Z4" s="67">
        <v>1</v>
      </c>
      <c r="AA4" s="67">
        <v>1</v>
      </c>
      <c r="AB4" s="67">
        <v>1</v>
      </c>
      <c r="AC4" s="37">
        <v>24</v>
      </c>
      <c r="AD4" s="37"/>
      <c r="AE4" s="37"/>
    </row>
    <row r="5" spans="1:31">
      <c r="A5" s="37"/>
      <c r="B5" s="37"/>
      <c r="C5" s="37"/>
      <c r="D5" s="37" t="s">
        <v>141</v>
      </c>
      <c r="E5" s="67">
        <v>0</v>
      </c>
      <c r="F5" s="67">
        <v>0</v>
      </c>
      <c r="G5" s="67">
        <v>0</v>
      </c>
      <c r="H5" s="67">
        <v>0</v>
      </c>
      <c r="I5" s="67">
        <v>0</v>
      </c>
      <c r="J5" s="67">
        <v>0</v>
      </c>
      <c r="K5" s="67">
        <v>0</v>
      </c>
      <c r="L5" s="67">
        <v>0</v>
      </c>
      <c r="M5" s="67">
        <v>0</v>
      </c>
      <c r="N5" s="67">
        <v>0</v>
      </c>
      <c r="O5" s="67">
        <v>0</v>
      </c>
      <c r="P5" s="67">
        <v>0</v>
      </c>
      <c r="Q5" s="67">
        <v>0</v>
      </c>
      <c r="R5" s="67">
        <v>0</v>
      </c>
      <c r="S5" s="67">
        <v>0</v>
      </c>
      <c r="T5" s="67">
        <v>0</v>
      </c>
      <c r="U5" s="67">
        <v>0</v>
      </c>
      <c r="V5" s="67">
        <v>0</v>
      </c>
      <c r="W5" s="67">
        <v>0</v>
      </c>
      <c r="X5" s="67">
        <v>0</v>
      </c>
      <c r="Y5" s="67">
        <v>0</v>
      </c>
      <c r="Z5" s="67">
        <v>0</v>
      </c>
      <c r="AA5" s="67">
        <v>0</v>
      </c>
      <c r="AB5" s="67">
        <v>0</v>
      </c>
      <c r="AC5" s="37">
        <v>0</v>
      </c>
      <c r="AD5" s="37"/>
      <c r="AE5" s="37"/>
    </row>
    <row r="6" spans="1:31">
      <c r="A6" s="37"/>
      <c r="B6" s="37"/>
      <c r="C6" s="37"/>
      <c r="D6" s="37" t="s">
        <v>147</v>
      </c>
      <c r="E6" s="67">
        <v>0.05</v>
      </c>
      <c r="F6" s="67">
        <v>0.05</v>
      </c>
      <c r="G6" s="67">
        <v>0.05</v>
      </c>
      <c r="H6" s="67">
        <v>0.05</v>
      </c>
      <c r="I6" s="67">
        <v>0.05</v>
      </c>
      <c r="J6" s="67">
        <v>0.05</v>
      </c>
      <c r="K6" s="67">
        <v>0.05</v>
      </c>
      <c r="L6" s="67">
        <v>0.05</v>
      </c>
      <c r="M6" s="67">
        <v>0.1</v>
      </c>
      <c r="N6" s="67">
        <v>0.1</v>
      </c>
      <c r="O6" s="67">
        <v>0.4</v>
      </c>
      <c r="P6" s="67">
        <v>0.4</v>
      </c>
      <c r="Q6" s="67">
        <v>0.6</v>
      </c>
      <c r="R6" s="67">
        <v>0.6</v>
      </c>
      <c r="S6" s="67">
        <v>0.6</v>
      </c>
      <c r="T6" s="67">
        <v>0.6</v>
      </c>
      <c r="U6" s="67">
        <v>0.6</v>
      </c>
      <c r="V6" s="67">
        <v>0.4</v>
      </c>
      <c r="W6" s="67">
        <v>0.2</v>
      </c>
      <c r="X6" s="67">
        <v>0.05</v>
      </c>
      <c r="Y6" s="67">
        <v>0.05</v>
      </c>
      <c r="Z6" s="67">
        <v>0.05</v>
      </c>
      <c r="AA6" s="67">
        <v>0.05</v>
      </c>
      <c r="AB6" s="67">
        <v>0.05</v>
      </c>
      <c r="AC6" s="37">
        <v>5.25</v>
      </c>
      <c r="AD6" s="37"/>
      <c r="AE6" s="37"/>
    </row>
    <row r="7" spans="1:31">
      <c r="A7" s="37" t="s">
        <v>96</v>
      </c>
      <c r="B7" s="37" t="s">
        <v>120</v>
      </c>
      <c r="C7" s="37" t="s">
        <v>121</v>
      </c>
      <c r="D7" s="37" t="s">
        <v>142</v>
      </c>
      <c r="E7" s="67">
        <v>0</v>
      </c>
      <c r="F7" s="67">
        <v>0</v>
      </c>
      <c r="G7" s="67">
        <v>0</v>
      </c>
      <c r="H7" s="67">
        <v>0</v>
      </c>
      <c r="I7" s="67">
        <v>0</v>
      </c>
      <c r="J7" s="67">
        <v>0</v>
      </c>
      <c r="K7" s="67">
        <v>0</v>
      </c>
      <c r="L7" s="67">
        <v>0.1</v>
      </c>
      <c r="M7" s="67">
        <v>0.2</v>
      </c>
      <c r="N7" s="67">
        <v>0.5</v>
      </c>
      <c r="O7" s="67">
        <v>0.5</v>
      </c>
      <c r="P7" s="67">
        <v>0.7</v>
      </c>
      <c r="Q7" s="67">
        <v>0.7</v>
      </c>
      <c r="R7" s="67">
        <v>0.7</v>
      </c>
      <c r="S7" s="67">
        <v>0.7</v>
      </c>
      <c r="T7" s="67">
        <v>0.8</v>
      </c>
      <c r="U7" s="67">
        <v>0.7</v>
      </c>
      <c r="V7" s="67">
        <v>0.5</v>
      </c>
      <c r="W7" s="67">
        <v>0.5</v>
      </c>
      <c r="X7" s="67">
        <v>0.3</v>
      </c>
      <c r="Y7" s="67">
        <v>0.3</v>
      </c>
      <c r="Z7" s="67">
        <v>0</v>
      </c>
      <c r="AA7" s="67">
        <v>0</v>
      </c>
      <c r="AB7" s="67">
        <v>0</v>
      </c>
      <c r="AC7" s="37">
        <v>7.2</v>
      </c>
      <c r="AD7" s="37">
        <v>46.3</v>
      </c>
      <c r="AE7" s="37">
        <v>2414.21</v>
      </c>
    </row>
    <row r="8" spans="1:31">
      <c r="A8" s="37"/>
      <c r="B8" s="37"/>
      <c r="C8" s="37"/>
      <c r="D8" s="37" t="s">
        <v>140</v>
      </c>
      <c r="E8" s="67">
        <v>1</v>
      </c>
      <c r="F8" s="67">
        <v>1</v>
      </c>
      <c r="G8" s="67">
        <v>1</v>
      </c>
      <c r="H8" s="67">
        <v>1</v>
      </c>
      <c r="I8" s="67">
        <v>1</v>
      </c>
      <c r="J8" s="67">
        <v>1</v>
      </c>
      <c r="K8" s="67">
        <v>1</v>
      </c>
      <c r="L8" s="67">
        <v>1</v>
      </c>
      <c r="M8" s="67">
        <v>1</v>
      </c>
      <c r="N8" s="67">
        <v>1</v>
      </c>
      <c r="O8" s="67">
        <v>1</v>
      </c>
      <c r="P8" s="67">
        <v>1</v>
      </c>
      <c r="Q8" s="67">
        <v>1</v>
      </c>
      <c r="R8" s="67">
        <v>1</v>
      </c>
      <c r="S8" s="67">
        <v>1</v>
      </c>
      <c r="T8" s="67">
        <v>1</v>
      </c>
      <c r="U8" s="67">
        <v>1</v>
      </c>
      <c r="V8" s="67">
        <v>1</v>
      </c>
      <c r="W8" s="67">
        <v>1</v>
      </c>
      <c r="X8" s="67">
        <v>1</v>
      </c>
      <c r="Y8" s="67">
        <v>1</v>
      </c>
      <c r="Z8" s="67">
        <v>1</v>
      </c>
      <c r="AA8" s="67">
        <v>1</v>
      </c>
      <c r="AB8" s="67">
        <v>1</v>
      </c>
      <c r="AC8" s="37">
        <v>24</v>
      </c>
      <c r="AD8" s="37"/>
      <c r="AE8" s="37"/>
    </row>
    <row r="9" spans="1:31">
      <c r="A9" s="37"/>
      <c r="B9" s="37"/>
      <c r="C9" s="37"/>
      <c r="D9" s="37" t="s">
        <v>150</v>
      </c>
      <c r="E9" s="67">
        <v>0</v>
      </c>
      <c r="F9" s="67">
        <v>0</v>
      </c>
      <c r="G9" s="67">
        <v>0</v>
      </c>
      <c r="H9" s="67">
        <v>0</v>
      </c>
      <c r="I9" s="67">
        <v>0</v>
      </c>
      <c r="J9" s="67">
        <v>0</v>
      </c>
      <c r="K9" s="67">
        <v>0</v>
      </c>
      <c r="L9" s="67">
        <v>0.1</v>
      </c>
      <c r="M9" s="67">
        <v>0.2</v>
      </c>
      <c r="N9" s="67">
        <v>0.5</v>
      </c>
      <c r="O9" s="67">
        <v>0.6</v>
      </c>
      <c r="P9" s="67">
        <v>0.8</v>
      </c>
      <c r="Q9" s="67">
        <v>0.8</v>
      </c>
      <c r="R9" s="67">
        <v>0.8</v>
      </c>
      <c r="S9" s="67">
        <v>0.8</v>
      </c>
      <c r="T9" s="67">
        <v>0.8</v>
      </c>
      <c r="U9" s="67">
        <v>0.8</v>
      </c>
      <c r="V9" s="67">
        <v>0.6</v>
      </c>
      <c r="W9" s="67">
        <v>0.2</v>
      </c>
      <c r="X9" s="67">
        <v>0.2</v>
      </c>
      <c r="Y9" s="67">
        <v>0.2</v>
      </c>
      <c r="Z9" s="67">
        <v>0.1</v>
      </c>
      <c r="AA9" s="67">
        <v>0</v>
      </c>
      <c r="AB9" s="67">
        <v>0</v>
      </c>
      <c r="AC9" s="37">
        <v>7.5</v>
      </c>
      <c r="AD9" s="37"/>
      <c r="AE9" s="37"/>
    </row>
    <row r="10" spans="1:31">
      <c r="A10" s="37"/>
      <c r="B10" s="37"/>
      <c r="C10" s="37"/>
      <c r="D10" s="37" t="s">
        <v>141</v>
      </c>
      <c r="E10" s="67">
        <v>0</v>
      </c>
      <c r="F10" s="67">
        <v>0</v>
      </c>
      <c r="G10" s="67">
        <v>0</v>
      </c>
      <c r="H10" s="67">
        <v>0</v>
      </c>
      <c r="I10" s="67">
        <v>0</v>
      </c>
      <c r="J10" s="67">
        <v>0</v>
      </c>
      <c r="K10" s="67">
        <v>0</v>
      </c>
      <c r="L10" s="67">
        <v>0</v>
      </c>
      <c r="M10" s="67">
        <v>0</v>
      </c>
      <c r="N10" s="67">
        <v>0</v>
      </c>
      <c r="O10" s="67">
        <v>0</v>
      </c>
      <c r="P10" s="67">
        <v>0</v>
      </c>
      <c r="Q10" s="67">
        <v>0</v>
      </c>
      <c r="R10" s="67">
        <v>0</v>
      </c>
      <c r="S10" s="67">
        <v>0</v>
      </c>
      <c r="T10" s="67">
        <v>0</v>
      </c>
      <c r="U10" s="67">
        <v>0</v>
      </c>
      <c r="V10" s="67">
        <v>0</v>
      </c>
      <c r="W10" s="67">
        <v>0</v>
      </c>
      <c r="X10" s="67">
        <v>0</v>
      </c>
      <c r="Y10" s="67">
        <v>0</v>
      </c>
      <c r="Z10" s="67">
        <v>0</v>
      </c>
      <c r="AA10" s="67">
        <v>0</v>
      </c>
      <c r="AB10" s="67">
        <v>0</v>
      </c>
      <c r="AC10" s="37">
        <v>0</v>
      </c>
      <c r="AD10" s="37"/>
      <c r="AE10" s="37"/>
    </row>
    <row r="11" spans="1:31">
      <c r="A11" s="37"/>
      <c r="B11" s="37"/>
      <c r="C11" s="37"/>
      <c r="D11" s="37" t="s">
        <v>147</v>
      </c>
      <c r="E11" s="67">
        <v>0</v>
      </c>
      <c r="F11" s="67">
        <v>0</v>
      </c>
      <c r="G11" s="67">
        <v>0</v>
      </c>
      <c r="H11" s="67">
        <v>0</v>
      </c>
      <c r="I11" s="67">
        <v>0</v>
      </c>
      <c r="J11" s="67">
        <v>0</v>
      </c>
      <c r="K11" s="67">
        <v>0</v>
      </c>
      <c r="L11" s="67">
        <v>0</v>
      </c>
      <c r="M11" s="67">
        <v>0</v>
      </c>
      <c r="N11" s="67">
        <v>0.1</v>
      </c>
      <c r="O11" s="67">
        <v>0.2</v>
      </c>
      <c r="P11" s="67">
        <v>0.2</v>
      </c>
      <c r="Q11" s="67">
        <v>0.4</v>
      </c>
      <c r="R11" s="67">
        <v>0.4</v>
      </c>
      <c r="S11" s="67">
        <v>0.4</v>
      </c>
      <c r="T11" s="67">
        <v>0.4</v>
      </c>
      <c r="U11" s="67">
        <v>0.4</v>
      </c>
      <c r="V11" s="67">
        <v>0.2</v>
      </c>
      <c r="W11" s="67">
        <v>0.1</v>
      </c>
      <c r="X11" s="67">
        <v>0</v>
      </c>
      <c r="Y11" s="67">
        <v>0</v>
      </c>
      <c r="Z11" s="67">
        <v>0</v>
      </c>
      <c r="AA11" s="67">
        <v>0</v>
      </c>
      <c r="AB11" s="67">
        <v>0</v>
      </c>
      <c r="AC11" s="37">
        <v>2.8</v>
      </c>
      <c r="AD11" s="37"/>
      <c r="AE11" s="37"/>
    </row>
    <row r="12" spans="1:31">
      <c r="A12" s="37" t="s">
        <v>97</v>
      </c>
      <c r="B12" s="37" t="s">
        <v>120</v>
      </c>
      <c r="C12" s="37" t="s">
        <v>121</v>
      </c>
      <c r="D12" s="37" t="s">
        <v>142</v>
      </c>
      <c r="E12" s="67">
        <v>0.2</v>
      </c>
      <c r="F12" s="67">
        <v>0.2</v>
      </c>
      <c r="G12" s="67">
        <v>0.2</v>
      </c>
      <c r="H12" s="67">
        <v>0.2</v>
      </c>
      <c r="I12" s="67">
        <v>0.2</v>
      </c>
      <c r="J12" s="67">
        <v>0.2</v>
      </c>
      <c r="K12" s="67">
        <v>0.2</v>
      </c>
      <c r="L12" s="67">
        <v>0.4</v>
      </c>
      <c r="M12" s="67">
        <v>0.7</v>
      </c>
      <c r="N12" s="67">
        <v>0.9</v>
      </c>
      <c r="O12" s="67">
        <v>0.9</v>
      </c>
      <c r="P12" s="67">
        <v>0.9</v>
      </c>
      <c r="Q12" s="67">
        <v>0.9</v>
      </c>
      <c r="R12" s="67">
        <v>0.9</v>
      </c>
      <c r="S12" s="67">
        <v>0.9</v>
      </c>
      <c r="T12" s="67">
        <v>0.9</v>
      </c>
      <c r="U12" s="67">
        <v>0.9</v>
      </c>
      <c r="V12" s="67">
        <v>0.9</v>
      </c>
      <c r="W12" s="67">
        <v>0.8</v>
      </c>
      <c r="X12" s="67">
        <v>0.8</v>
      </c>
      <c r="Y12" s="67">
        <v>0.7</v>
      </c>
      <c r="Z12" s="67">
        <v>0.4</v>
      </c>
      <c r="AA12" s="67">
        <v>0.2</v>
      </c>
      <c r="AB12" s="67">
        <v>0.2</v>
      </c>
      <c r="AC12" s="37">
        <v>13.7</v>
      </c>
      <c r="AD12" s="37">
        <v>89.4</v>
      </c>
      <c r="AE12" s="37">
        <v>4661.57</v>
      </c>
    </row>
    <row r="13" spans="1:31">
      <c r="A13" s="37"/>
      <c r="B13" s="37"/>
      <c r="C13" s="37"/>
      <c r="D13" s="37" t="s">
        <v>150</v>
      </c>
      <c r="E13" s="67">
        <v>0.15</v>
      </c>
      <c r="F13" s="67">
        <v>0.15</v>
      </c>
      <c r="G13" s="67">
        <v>0.15</v>
      </c>
      <c r="H13" s="67">
        <v>0.15</v>
      </c>
      <c r="I13" s="67">
        <v>0.15</v>
      </c>
      <c r="J13" s="67">
        <v>0.15</v>
      </c>
      <c r="K13" s="67">
        <v>0.15</v>
      </c>
      <c r="L13" s="67">
        <v>0.3</v>
      </c>
      <c r="M13" s="67">
        <v>0.5</v>
      </c>
      <c r="N13" s="67">
        <v>0.8</v>
      </c>
      <c r="O13" s="67">
        <v>0.9</v>
      </c>
      <c r="P13" s="67">
        <v>0.9</v>
      </c>
      <c r="Q13" s="67">
        <v>0.9</v>
      </c>
      <c r="R13" s="67">
        <v>0.9</v>
      </c>
      <c r="S13" s="67">
        <v>0.9</v>
      </c>
      <c r="T13" s="67">
        <v>0.9</v>
      </c>
      <c r="U13" s="67">
        <v>0.9</v>
      </c>
      <c r="V13" s="67">
        <v>0.9</v>
      </c>
      <c r="W13" s="67">
        <v>0.7</v>
      </c>
      <c r="X13" s="67">
        <v>0.5</v>
      </c>
      <c r="Y13" s="67">
        <v>0.5</v>
      </c>
      <c r="Z13" s="67">
        <v>0.3</v>
      </c>
      <c r="AA13" s="67">
        <v>0.15</v>
      </c>
      <c r="AB13" s="67">
        <v>0.15</v>
      </c>
      <c r="AC13" s="37">
        <v>12.15</v>
      </c>
      <c r="AD13" s="37"/>
      <c r="AE13" s="37"/>
    </row>
    <row r="14" spans="1:31">
      <c r="A14" s="37"/>
      <c r="B14" s="37"/>
      <c r="C14" s="37"/>
      <c r="D14" s="37" t="s">
        <v>140</v>
      </c>
      <c r="E14" s="67">
        <v>1</v>
      </c>
      <c r="F14" s="67">
        <v>1</v>
      </c>
      <c r="G14" s="67">
        <v>1</v>
      </c>
      <c r="H14" s="67">
        <v>1</v>
      </c>
      <c r="I14" s="67">
        <v>1</v>
      </c>
      <c r="J14" s="67">
        <v>1</v>
      </c>
      <c r="K14" s="67">
        <v>1</v>
      </c>
      <c r="L14" s="67">
        <v>1</v>
      </c>
      <c r="M14" s="67">
        <v>1</v>
      </c>
      <c r="N14" s="67">
        <v>1</v>
      </c>
      <c r="O14" s="67">
        <v>1</v>
      </c>
      <c r="P14" s="67">
        <v>1</v>
      </c>
      <c r="Q14" s="67">
        <v>1</v>
      </c>
      <c r="R14" s="67">
        <v>1</v>
      </c>
      <c r="S14" s="67">
        <v>1</v>
      </c>
      <c r="T14" s="67">
        <v>1</v>
      </c>
      <c r="U14" s="67">
        <v>1</v>
      </c>
      <c r="V14" s="67">
        <v>1</v>
      </c>
      <c r="W14" s="67">
        <v>1</v>
      </c>
      <c r="X14" s="67">
        <v>1</v>
      </c>
      <c r="Y14" s="67">
        <v>1</v>
      </c>
      <c r="Z14" s="67">
        <v>1</v>
      </c>
      <c r="AA14" s="67">
        <v>1</v>
      </c>
      <c r="AB14" s="67">
        <v>1</v>
      </c>
      <c r="AC14" s="37">
        <v>24</v>
      </c>
      <c r="AD14" s="37"/>
      <c r="AE14" s="37"/>
    </row>
    <row r="15" spans="1:31">
      <c r="A15" s="37"/>
      <c r="B15" s="37"/>
      <c r="C15" s="37"/>
      <c r="D15" s="37" t="s">
        <v>141</v>
      </c>
      <c r="E15" s="67">
        <v>0</v>
      </c>
      <c r="F15" s="67">
        <v>0</v>
      </c>
      <c r="G15" s="67">
        <v>0</v>
      </c>
      <c r="H15" s="67">
        <v>0</v>
      </c>
      <c r="I15" s="67">
        <v>0</v>
      </c>
      <c r="J15" s="67">
        <v>0</v>
      </c>
      <c r="K15" s="67">
        <v>0</v>
      </c>
      <c r="L15" s="67">
        <v>0</v>
      </c>
      <c r="M15" s="67">
        <v>0</v>
      </c>
      <c r="N15" s="67">
        <v>0</v>
      </c>
      <c r="O15" s="67">
        <v>0</v>
      </c>
      <c r="P15" s="67">
        <v>0</v>
      </c>
      <c r="Q15" s="67">
        <v>0</v>
      </c>
      <c r="R15" s="67">
        <v>0</v>
      </c>
      <c r="S15" s="67">
        <v>0</v>
      </c>
      <c r="T15" s="67">
        <v>0</v>
      </c>
      <c r="U15" s="67">
        <v>0</v>
      </c>
      <c r="V15" s="67">
        <v>0</v>
      </c>
      <c r="W15" s="67">
        <v>0</v>
      </c>
      <c r="X15" s="67">
        <v>0</v>
      </c>
      <c r="Y15" s="67">
        <v>0</v>
      </c>
      <c r="Z15" s="67">
        <v>0</v>
      </c>
      <c r="AA15" s="67">
        <v>0</v>
      </c>
      <c r="AB15" s="67">
        <v>0</v>
      </c>
      <c r="AC15" s="37">
        <v>0</v>
      </c>
      <c r="AD15" s="37"/>
      <c r="AE15" s="37"/>
    </row>
    <row r="16" spans="1:31">
      <c r="A16" s="37"/>
      <c r="B16" s="37"/>
      <c r="C16" s="37"/>
      <c r="D16" s="37" t="s">
        <v>147</v>
      </c>
      <c r="E16" s="67">
        <v>0.15</v>
      </c>
      <c r="F16" s="67">
        <v>0.15</v>
      </c>
      <c r="G16" s="67">
        <v>0.15</v>
      </c>
      <c r="H16" s="67">
        <v>0.15</v>
      </c>
      <c r="I16" s="67">
        <v>0.15</v>
      </c>
      <c r="J16" s="67">
        <v>0.15</v>
      </c>
      <c r="K16" s="67">
        <v>0.15</v>
      </c>
      <c r="L16" s="67">
        <v>0.15</v>
      </c>
      <c r="M16" s="67">
        <v>0.3</v>
      </c>
      <c r="N16" s="67">
        <v>0.3</v>
      </c>
      <c r="O16" s="67">
        <v>0.6</v>
      </c>
      <c r="P16" s="67">
        <v>0.6</v>
      </c>
      <c r="Q16" s="67">
        <v>0.8</v>
      </c>
      <c r="R16" s="67">
        <v>0.8</v>
      </c>
      <c r="S16" s="67">
        <v>0.8</v>
      </c>
      <c r="T16" s="67">
        <v>0.8</v>
      </c>
      <c r="U16" s="67">
        <v>0.8</v>
      </c>
      <c r="V16" s="67">
        <v>0.6</v>
      </c>
      <c r="W16" s="67">
        <v>0.4</v>
      </c>
      <c r="X16" s="67">
        <v>0.15</v>
      </c>
      <c r="Y16" s="67">
        <v>0.15</v>
      </c>
      <c r="Z16" s="67">
        <v>0.15</v>
      </c>
      <c r="AA16" s="67">
        <v>0.15</v>
      </c>
      <c r="AB16" s="67">
        <v>0.15</v>
      </c>
      <c r="AC16" s="37">
        <v>8.75</v>
      </c>
      <c r="AD16" s="37"/>
      <c r="AE16" s="37"/>
    </row>
    <row r="17" spans="1:31">
      <c r="A17" s="37" t="s">
        <v>199</v>
      </c>
      <c r="B17" s="37" t="s">
        <v>120</v>
      </c>
      <c r="C17" s="37" t="s">
        <v>121</v>
      </c>
      <c r="D17" s="37" t="s">
        <v>138</v>
      </c>
      <c r="E17" s="67">
        <v>0</v>
      </c>
      <c r="F17" s="67">
        <v>0</v>
      </c>
      <c r="G17" s="67">
        <v>0</v>
      </c>
      <c r="H17" s="67">
        <v>0</v>
      </c>
      <c r="I17" s="67">
        <v>0</v>
      </c>
      <c r="J17" s="67">
        <v>0</v>
      </c>
      <c r="K17" s="67">
        <v>0</v>
      </c>
      <c r="L17" s="67">
        <v>0.12</v>
      </c>
      <c r="M17" s="67">
        <v>0.22</v>
      </c>
      <c r="N17" s="67">
        <v>0.64</v>
      </c>
      <c r="O17" s="67">
        <v>0.74</v>
      </c>
      <c r="P17" s="67">
        <v>0.68</v>
      </c>
      <c r="Q17" s="67">
        <v>0.68</v>
      </c>
      <c r="R17" s="67">
        <v>0.71</v>
      </c>
      <c r="S17" s="67">
        <v>0.72</v>
      </c>
      <c r="T17" s="67">
        <v>0.72</v>
      </c>
      <c r="U17" s="67">
        <v>0.73</v>
      </c>
      <c r="V17" s="67">
        <v>0.68</v>
      </c>
      <c r="W17" s="67">
        <v>0.68</v>
      </c>
      <c r="X17" s="67">
        <v>0.57999999999999996</v>
      </c>
      <c r="Y17" s="67">
        <v>0.54</v>
      </c>
      <c r="Z17" s="67">
        <v>0</v>
      </c>
      <c r="AA17" s="67">
        <v>0</v>
      </c>
      <c r="AB17" s="67">
        <v>0</v>
      </c>
      <c r="AC17" s="37">
        <v>8.44</v>
      </c>
      <c r="AD17" s="37">
        <v>52.69</v>
      </c>
      <c r="AE17" s="37">
        <v>2747.41</v>
      </c>
    </row>
    <row r="18" spans="1:31">
      <c r="A18" s="37"/>
      <c r="B18" s="37"/>
      <c r="C18" s="37"/>
      <c r="D18" s="37" t="s">
        <v>146</v>
      </c>
      <c r="E18" s="67">
        <v>0</v>
      </c>
      <c r="F18" s="67">
        <v>0</v>
      </c>
      <c r="G18" s="67">
        <v>0</v>
      </c>
      <c r="H18" s="67">
        <v>0</v>
      </c>
      <c r="I18" s="67">
        <v>0</v>
      </c>
      <c r="J18" s="67">
        <v>0</v>
      </c>
      <c r="K18" s="67">
        <v>0</v>
      </c>
      <c r="L18" s="67">
        <v>0.09</v>
      </c>
      <c r="M18" s="67">
        <v>0.21</v>
      </c>
      <c r="N18" s="67">
        <v>0.56000000000000005</v>
      </c>
      <c r="O18" s="67">
        <v>0.66</v>
      </c>
      <c r="P18" s="67">
        <v>0.68</v>
      </c>
      <c r="Q18" s="67">
        <v>0.68</v>
      </c>
      <c r="R18" s="67">
        <v>0.69</v>
      </c>
      <c r="S18" s="67">
        <v>0.7</v>
      </c>
      <c r="T18" s="67">
        <v>0.69</v>
      </c>
      <c r="U18" s="67">
        <v>0.66</v>
      </c>
      <c r="V18" s="67">
        <v>0.57999999999999996</v>
      </c>
      <c r="W18" s="67">
        <v>0.47</v>
      </c>
      <c r="X18" s="67">
        <v>0.43</v>
      </c>
      <c r="Y18" s="67">
        <v>0.43</v>
      </c>
      <c r="Z18" s="67">
        <v>0.08</v>
      </c>
      <c r="AA18" s="67">
        <v>0</v>
      </c>
      <c r="AB18" s="67">
        <v>0</v>
      </c>
      <c r="AC18" s="37">
        <v>7.61</v>
      </c>
      <c r="AD18" s="37"/>
      <c r="AE18" s="37"/>
    </row>
    <row r="19" spans="1:31">
      <c r="A19" s="37"/>
      <c r="B19" s="37"/>
      <c r="C19" s="37"/>
      <c r="D19" s="37" t="s">
        <v>147</v>
      </c>
      <c r="E19" s="67">
        <v>0</v>
      </c>
      <c r="F19" s="67">
        <v>0</v>
      </c>
      <c r="G19" s="67">
        <v>0</v>
      </c>
      <c r="H19" s="67">
        <v>0</v>
      </c>
      <c r="I19" s="67">
        <v>0</v>
      </c>
      <c r="J19" s="67">
        <v>0</v>
      </c>
      <c r="K19" s="67">
        <v>0</v>
      </c>
      <c r="L19" s="67">
        <v>0</v>
      </c>
      <c r="M19" s="67">
        <v>0</v>
      </c>
      <c r="N19" s="67">
        <v>0.11</v>
      </c>
      <c r="O19" s="67">
        <v>0.13</v>
      </c>
      <c r="P19" s="67">
        <v>0.35</v>
      </c>
      <c r="Q19" s="67">
        <v>0.37</v>
      </c>
      <c r="R19" s="67">
        <v>0.37</v>
      </c>
      <c r="S19" s="67">
        <v>0.39</v>
      </c>
      <c r="T19" s="67">
        <v>0.41</v>
      </c>
      <c r="U19" s="67">
        <v>0.38</v>
      </c>
      <c r="V19" s="67">
        <v>0.34</v>
      </c>
      <c r="W19" s="67">
        <v>0.03</v>
      </c>
      <c r="X19" s="67">
        <v>0</v>
      </c>
      <c r="Y19" s="67">
        <v>0</v>
      </c>
      <c r="Z19" s="67">
        <v>0</v>
      </c>
      <c r="AA19" s="67">
        <v>0</v>
      </c>
      <c r="AB19" s="67">
        <v>0</v>
      </c>
      <c r="AC19" s="37">
        <v>2.88</v>
      </c>
      <c r="AD19" s="37"/>
      <c r="AE19" s="37"/>
    </row>
    <row r="20" spans="1:31">
      <c r="A20" s="37" t="s">
        <v>115</v>
      </c>
      <c r="B20" s="37" t="s">
        <v>120</v>
      </c>
      <c r="C20" s="37" t="s">
        <v>121</v>
      </c>
      <c r="D20" s="37" t="s">
        <v>138</v>
      </c>
      <c r="E20" s="67">
        <v>1</v>
      </c>
      <c r="F20" s="67">
        <v>1</v>
      </c>
      <c r="G20" s="67">
        <v>1</v>
      </c>
      <c r="H20" s="67">
        <v>1</v>
      </c>
      <c r="I20" s="67">
        <v>1</v>
      </c>
      <c r="J20" s="67">
        <v>1</v>
      </c>
      <c r="K20" s="67">
        <v>0</v>
      </c>
      <c r="L20" s="67">
        <v>0</v>
      </c>
      <c r="M20" s="67">
        <v>0</v>
      </c>
      <c r="N20" s="67">
        <v>0</v>
      </c>
      <c r="O20" s="67">
        <v>0</v>
      </c>
      <c r="P20" s="67">
        <v>0</v>
      </c>
      <c r="Q20" s="67">
        <v>0</v>
      </c>
      <c r="R20" s="67">
        <v>0</v>
      </c>
      <c r="S20" s="67">
        <v>0</v>
      </c>
      <c r="T20" s="67">
        <v>0</v>
      </c>
      <c r="U20" s="67">
        <v>0</v>
      </c>
      <c r="V20" s="67">
        <v>0</v>
      </c>
      <c r="W20" s="67">
        <v>0</v>
      </c>
      <c r="X20" s="67">
        <v>0</v>
      </c>
      <c r="Y20" s="67">
        <v>0</v>
      </c>
      <c r="Z20" s="67">
        <v>1</v>
      </c>
      <c r="AA20" s="67">
        <v>1</v>
      </c>
      <c r="AB20" s="67">
        <v>1</v>
      </c>
      <c r="AC20" s="37">
        <v>9</v>
      </c>
      <c r="AD20" s="37">
        <v>68</v>
      </c>
      <c r="AE20" s="37">
        <v>3545.71</v>
      </c>
    </row>
    <row r="21" spans="1:31">
      <c r="A21" s="37"/>
      <c r="B21" s="37"/>
      <c r="C21" s="37"/>
      <c r="D21" s="37" t="s">
        <v>150</v>
      </c>
      <c r="E21" s="67">
        <v>1</v>
      </c>
      <c r="F21" s="67">
        <v>1</v>
      </c>
      <c r="G21" s="67">
        <v>1</v>
      </c>
      <c r="H21" s="67">
        <v>1</v>
      </c>
      <c r="I21" s="67">
        <v>1</v>
      </c>
      <c r="J21" s="67">
        <v>1</v>
      </c>
      <c r="K21" s="67">
        <v>0</v>
      </c>
      <c r="L21" s="67">
        <v>0</v>
      </c>
      <c r="M21" s="67">
        <v>0</v>
      </c>
      <c r="N21" s="67">
        <v>0</v>
      </c>
      <c r="O21" s="67">
        <v>0</v>
      </c>
      <c r="P21" s="67">
        <v>0</v>
      </c>
      <c r="Q21" s="67">
        <v>0</v>
      </c>
      <c r="R21" s="67">
        <v>0</v>
      </c>
      <c r="S21" s="67">
        <v>0</v>
      </c>
      <c r="T21" s="67">
        <v>0</v>
      </c>
      <c r="U21" s="67">
        <v>0</v>
      </c>
      <c r="V21" s="67">
        <v>0</v>
      </c>
      <c r="W21" s="67">
        <v>0</v>
      </c>
      <c r="X21" s="67">
        <v>0</v>
      </c>
      <c r="Y21" s="67">
        <v>0</v>
      </c>
      <c r="Z21" s="67">
        <v>0</v>
      </c>
      <c r="AA21" s="67">
        <v>1</v>
      </c>
      <c r="AB21" s="67">
        <v>1</v>
      </c>
      <c r="AC21" s="37">
        <v>8</v>
      </c>
      <c r="AD21" s="37"/>
      <c r="AE21" s="37"/>
    </row>
    <row r="22" spans="1:31">
      <c r="A22" s="37"/>
      <c r="B22" s="37"/>
      <c r="C22" s="37"/>
      <c r="D22" s="37" t="s">
        <v>141</v>
      </c>
      <c r="E22" s="67">
        <v>1</v>
      </c>
      <c r="F22" s="67">
        <v>1</v>
      </c>
      <c r="G22" s="67">
        <v>1</v>
      </c>
      <c r="H22" s="67">
        <v>1</v>
      </c>
      <c r="I22" s="67">
        <v>1</v>
      </c>
      <c r="J22" s="67">
        <v>1</v>
      </c>
      <c r="K22" s="67">
        <v>1</v>
      </c>
      <c r="L22" s="67">
        <v>1</v>
      </c>
      <c r="M22" s="67">
        <v>1</v>
      </c>
      <c r="N22" s="67">
        <v>1</v>
      </c>
      <c r="O22" s="67">
        <v>1</v>
      </c>
      <c r="P22" s="67">
        <v>1</v>
      </c>
      <c r="Q22" s="67">
        <v>1</v>
      </c>
      <c r="R22" s="67">
        <v>1</v>
      </c>
      <c r="S22" s="67">
        <v>1</v>
      </c>
      <c r="T22" s="67">
        <v>1</v>
      </c>
      <c r="U22" s="67">
        <v>1</v>
      </c>
      <c r="V22" s="67">
        <v>1</v>
      </c>
      <c r="W22" s="67">
        <v>1</v>
      </c>
      <c r="X22" s="67">
        <v>1</v>
      </c>
      <c r="Y22" s="67">
        <v>1</v>
      </c>
      <c r="Z22" s="67">
        <v>1</v>
      </c>
      <c r="AA22" s="67">
        <v>1</v>
      </c>
      <c r="AB22" s="67">
        <v>1</v>
      </c>
      <c r="AC22" s="37">
        <v>24</v>
      </c>
      <c r="AD22" s="37"/>
      <c r="AE22" s="37"/>
    </row>
    <row r="23" spans="1:31">
      <c r="A23" s="37"/>
      <c r="B23" s="37"/>
      <c r="C23" s="37"/>
      <c r="D23" s="37" t="s">
        <v>147</v>
      </c>
      <c r="E23" s="67">
        <v>1</v>
      </c>
      <c r="F23" s="67">
        <v>1</v>
      </c>
      <c r="G23" s="67">
        <v>1</v>
      </c>
      <c r="H23" s="67">
        <v>1</v>
      </c>
      <c r="I23" s="67">
        <v>1</v>
      </c>
      <c r="J23" s="67">
        <v>1</v>
      </c>
      <c r="K23" s="67">
        <v>1</v>
      </c>
      <c r="L23" s="67">
        <v>1</v>
      </c>
      <c r="M23" s="67">
        <v>0</v>
      </c>
      <c r="N23" s="67">
        <v>0</v>
      </c>
      <c r="O23" s="67">
        <v>0</v>
      </c>
      <c r="P23" s="67">
        <v>0</v>
      </c>
      <c r="Q23" s="67">
        <v>0</v>
      </c>
      <c r="R23" s="67">
        <v>0</v>
      </c>
      <c r="S23" s="67">
        <v>0</v>
      </c>
      <c r="T23" s="67">
        <v>0</v>
      </c>
      <c r="U23" s="67">
        <v>0</v>
      </c>
      <c r="V23" s="67">
        <v>1</v>
      </c>
      <c r="W23" s="67">
        <v>1</v>
      </c>
      <c r="X23" s="67">
        <v>1</v>
      </c>
      <c r="Y23" s="67">
        <v>1</v>
      </c>
      <c r="Z23" s="67">
        <v>1</v>
      </c>
      <c r="AA23" s="67">
        <v>1</v>
      </c>
      <c r="AB23" s="67">
        <v>1</v>
      </c>
      <c r="AC23" s="37">
        <v>15</v>
      </c>
      <c r="AD23" s="37"/>
      <c r="AE23" s="37"/>
    </row>
    <row r="24" spans="1:31">
      <c r="A24" s="37" t="s">
        <v>149</v>
      </c>
      <c r="B24" s="37" t="s">
        <v>120</v>
      </c>
      <c r="C24" s="37" t="s">
        <v>121</v>
      </c>
      <c r="D24" s="37" t="s">
        <v>138</v>
      </c>
      <c r="E24" s="67">
        <v>1</v>
      </c>
      <c r="F24" s="67">
        <v>1</v>
      </c>
      <c r="G24" s="67">
        <v>1</v>
      </c>
      <c r="H24" s="67">
        <v>1</v>
      </c>
      <c r="I24" s="67">
        <v>1</v>
      </c>
      <c r="J24" s="67">
        <v>1</v>
      </c>
      <c r="K24" s="67">
        <v>0.5</v>
      </c>
      <c r="L24" s="67">
        <v>0.5</v>
      </c>
      <c r="M24" s="67">
        <v>0.5</v>
      </c>
      <c r="N24" s="67">
        <v>0.5</v>
      </c>
      <c r="O24" s="67">
        <v>0.5</v>
      </c>
      <c r="P24" s="67">
        <v>0.5</v>
      </c>
      <c r="Q24" s="67">
        <v>0.5</v>
      </c>
      <c r="R24" s="67">
        <v>0.5</v>
      </c>
      <c r="S24" s="67">
        <v>0.5</v>
      </c>
      <c r="T24" s="67">
        <v>0.5</v>
      </c>
      <c r="U24" s="67">
        <v>0.5</v>
      </c>
      <c r="V24" s="67">
        <v>0.5</v>
      </c>
      <c r="W24" s="67">
        <v>0.5</v>
      </c>
      <c r="X24" s="67">
        <v>0.5</v>
      </c>
      <c r="Y24" s="67">
        <v>0.5</v>
      </c>
      <c r="Z24" s="67">
        <v>1</v>
      </c>
      <c r="AA24" s="67">
        <v>1</v>
      </c>
      <c r="AB24" s="67">
        <v>1</v>
      </c>
      <c r="AC24" s="37">
        <v>16.5</v>
      </c>
      <c r="AD24" s="37">
        <v>118</v>
      </c>
      <c r="AE24" s="37">
        <v>6152.86</v>
      </c>
    </row>
    <row r="25" spans="1:31">
      <c r="A25" s="37"/>
      <c r="B25" s="37"/>
      <c r="C25" s="37"/>
      <c r="D25" s="37" t="s">
        <v>150</v>
      </c>
      <c r="E25" s="67">
        <v>1</v>
      </c>
      <c r="F25" s="67">
        <v>1</v>
      </c>
      <c r="G25" s="67">
        <v>1</v>
      </c>
      <c r="H25" s="67">
        <v>1</v>
      </c>
      <c r="I25" s="67">
        <v>1</v>
      </c>
      <c r="J25" s="67">
        <v>1</v>
      </c>
      <c r="K25" s="67">
        <v>0.5</v>
      </c>
      <c r="L25" s="67">
        <v>0.5</v>
      </c>
      <c r="M25" s="67">
        <v>0.5</v>
      </c>
      <c r="N25" s="67">
        <v>0.5</v>
      </c>
      <c r="O25" s="67">
        <v>0.5</v>
      </c>
      <c r="P25" s="67">
        <v>0.5</v>
      </c>
      <c r="Q25" s="67">
        <v>0.5</v>
      </c>
      <c r="R25" s="67">
        <v>0.5</v>
      </c>
      <c r="S25" s="67">
        <v>0.5</v>
      </c>
      <c r="T25" s="67">
        <v>0.5</v>
      </c>
      <c r="U25" s="67">
        <v>0.5</v>
      </c>
      <c r="V25" s="67">
        <v>0.5</v>
      </c>
      <c r="W25" s="67">
        <v>0.5</v>
      </c>
      <c r="X25" s="67">
        <v>0.5</v>
      </c>
      <c r="Y25" s="67">
        <v>0.5</v>
      </c>
      <c r="Z25" s="67">
        <v>0.5</v>
      </c>
      <c r="AA25" s="67">
        <v>1</v>
      </c>
      <c r="AB25" s="67">
        <v>1</v>
      </c>
      <c r="AC25" s="37">
        <v>16</v>
      </c>
      <c r="AD25" s="37"/>
      <c r="AE25" s="37"/>
    </row>
    <row r="26" spans="1:31">
      <c r="A26" s="37"/>
      <c r="B26" s="37"/>
      <c r="C26" s="37"/>
      <c r="D26" s="37" t="s">
        <v>141</v>
      </c>
      <c r="E26" s="67">
        <v>1</v>
      </c>
      <c r="F26" s="67">
        <v>1</v>
      </c>
      <c r="G26" s="67">
        <v>1</v>
      </c>
      <c r="H26" s="67">
        <v>1</v>
      </c>
      <c r="I26" s="67">
        <v>1</v>
      </c>
      <c r="J26" s="67">
        <v>1</v>
      </c>
      <c r="K26" s="67">
        <v>1</v>
      </c>
      <c r="L26" s="67">
        <v>1</v>
      </c>
      <c r="M26" s="67">
        <v>1</v>
      </c>
      <c r="N26" s="67">
        <v>1</v>
      </c>
      <c r="O26" s="67">
        <v>1</v>
      </c>
      <c r="P26" s="67">
        <v>1</v>
      </c>
      <c r="Q26" s="67">
        <v>1</v>
      </c>
      <c r="R26" s="67">
        <v>1</v>
      </c>
      <c r="S26" s="67">
        <v>1</v>
      </c>
      <c r="T26" s="67">
        <v>1</v>
      </c>
      <c r="U26" s="67">
        <v>1</v>
      </c>
      <c r="V26" s="67">
        <v>1</v>
      </c>
      <c r="W26" s="67">
        <v>1</v>
      </c>
      <c r="X26" s="67">
        <v>1</v>
      </c>
      <c r="Y26" s="67">
        <v>1</v>
      </c>
      <c r="Z26" s="67">
        <v>1</v>
      </c>
      <c r="AA26" s="67">
        <v>1</v>
      </c>
      <c r="AB26" s="67">
        <v>1</v>
      </c>
      <c r="AC26" s="37">
        <v>24</v>
      </c>
      <c r="AD26" s="37"/>
      <c r="AE26" s="37"/>
    </row>
    <row r="27" spans="1:31">
      <c r="A27" s="37"/>
      <c r="B27" s="37"/>
      <c r="C27" s="37"/>
      <c r="D27" s="37" t="s">
        <v>147</v>
      </c>
      <c r="E27" s="67">
        <v>1</v>
      </c>
      <c r="F27" s="67">
        <v>1</v>
      </c>
      <c r="G27" s="67">
        <v>1</v>
      </c>
      <c r="H27" s="67">
        <v>1</v>
      </c>
      <c r="I27" s="67">
        <v>1</v>
      </c>
      <c r="J27" s="67">
        <v>1</v>
      </c>
      <c r="K27" s="67">
        <v>1</v>
      </c>
      <c r="L27" s="67">
        <v>1</v>
      </c>
      <c r="M27" s="67">
        <v>0.5</v>
      </c>
      <c r="N27" s="67">
        <v>0.5</v>
      </c>
      <c r="O27" s="67">
        <v>0.5</v>
      </c>
      <c r="P27" s="67">
        <v>0.5</v>
      </c>
      <c r="Q27" s="67">
        <v>0.5</v>
      </c>
      <c r="R27" s="67">
        <v>0.5</v>
      </c>
      <c r="S27" s="67">
        <v>0.5</v>
      </c>
      <c r="T27" s="67">
        <v>0.5</v>
      </c>
      <c r="U27" s="67">
        <v>0.5</v>
      </c>
      <c r="V27" s="67">
        <v>1</v>
      </c>
      <c r="W27" s="67">
        <v>1</v>
      </c>
      <c r="X27" s="67">
        <v>1</v>
      </c>
      <c r="Y27" s="67">
        <v>1</v>
      </c>
      <c r="Z27" s="67">
        <v>1</v>
      </c>
      <c r="AA27" s="67">
        <v>1</v>
      </c>
      <c r="AB27" s="67">
        <v>1</v>
      </c>
      <c r="AC27" s="37">
        <v>19.5</v>
      </c>
      <c r="AD27" s="37"/>
      <c r="AE27" s="37"/>
    </row>
    <row r="28" spans="1:31">
      <c r="A28" s="37" t="s">
        <v>116</v>
      </c>
      <c r="B28" s="37" t="s">
        <v>120</v>
      </c>
      <c r="C28" s="37" t="s">
        <v>121</v>
      </c>
      <c r="D28" s="37" t="s">
        <v>138</v>
      </c>
      <c r="E28" s="67">
        <v>0.04</v>
      </c>
      <c r="F28" s="67">
        <v>0.05</v>
      </c>
      <c r="G28" s="67">
        <v>0.05</v>
      </c>
      <c r="H28" s="67">
        <v>0.04</v>
      </c>
      <c r="I28" s="67">
        <v>0.04</v>
      </c>
      <c r="J28" s="67">
        <v>0.04</v>
      </c>
      <c r="K28" s="67">
        <v>0.04</v>
      </c>
      <c r="L28" s="67">
        <v>0.15</v>
      </c>
      <c r="M28" s="67">
        <v>0.23</v>
      </c>
      <c r="N28" s="67">
        <v>0.32</v>
      </c>
      <c r="O28" s="67">
        <v>0.41</v>
      </c>
      <c r="P28" s="67">
        <v>0.56999999999999995</v>
      </c>
      <c r="Q28" s="67">
        <v>0.62</v>
      </c>
      <c r="R28" s="67">
        <v>0.61</v>
      </c>
      <c r="S28" s="67">
        <v>0.5</v>
      </c>
      <c r="T28" s="67">
        <v>0.45</v>
      </c>
      <c r="U28" s="67">
        <v>0.46</v>
      </c>
      <c r="V28" s="67">
        <v>0.47</v>
      </c>
      <c r="W28" s="67">
        <v>0.42</v>
      </c>
      <c r="X28" s="67">
        <v>0.34</v>
      </c>
      <c r="Y28" s="67">
        <v>0.33</v>
      </c>
      <c r="Z28" s="67">
        <v>0.23</v>
      </c>
      <c r="AA28" s="67">
        <v>0.13</v>
      </c>
      <c r="AB28" s="67">
        <v>0.08</v>
      </c>
      <c r="AC28" s="37">
        <v>6.62</v>
      </c>
      <c r="AD28" s="37">
        <v>44.59</v>
      </c>
      <c r="AE28" s="37">
        <v>2325.0500000000002</v>
      </c>
    </row>
    <row r="29" spans="1:31">
      <c r="A29" s="37"/>
      <c r="B29" s="37"/>
      <c r="C29" s="37"/>
      <c r="D29" s="37" t="s">
        <v>146</v>
      </c>
      <c r="E29" s="67">
        <v>0.11</v>
      </c>
      <c r="F29" s="67">
        <v>0.1</v>
      </c>
      <c r="G29" s="67">
        <v>0.08</v>
      </c>
      <c r="H29" s="67">
        <v>0.06</v>
      </c>
      <c r="I29" s="67">
        <v>0.06</v>
      </c>
      <c r="J29" s="67">
        <v>0.06</v>
      </c>
      <c r="K29" s="67">
        <v>7.0000000000000007E-2</v>
      </c>
      <c r="L29" s="67">
        <v>0.2</v>
      </c>
      <c r="M29" s="67">
        <v>0.24</v>
      </c>
      <c r="N29" s="67">
        <v>0.27</v>
      </c>
      <c r="O29" s="67">
        <v>0.42</v>
      </c>
      <c r="P29" s="67">
        <v>0.54</v>
      </c>
      <c r="Q29" s="67">
        <v>0.59</v>
      </c>
      <c r="R29" s="67">
        <v>0.6</v>
      </c>
      <c r="S29" s="67">
        <v>0.49</v>
      </c>
      <c r="T29" s="67">
        <v>0.48</v>
      </c>
      <c r="U29" s="67">
        <v>0.47</v>
      </c>
      <c r="V29" s="67">
        <v>0.46</v>
      </c>
      <c r="W29" s="67">
        <v>0.44</v>
      </c>
      <c r="X29" s="67">
        <v>0.36</v>
      </c>
      <c r="Y29" s="67">
        <v>0.28999999999999998</v>
      </c>
      <c r="Z29" s="67">
        <v>0.22</v>
      </c>
      <c r="AA29" s="67">
        <v>0.16</v>
      </c>
      <c r="AB29" s="67">
        <v>0.13</v>
      </c>
      <c r="AC29" s="37">
        <v>6.9</v>
      </c>
      <c r="AD29" s="37"/>
      <c r="AE29" s="37"/>
    </row>
    <row r="30" spans="1:31">
      <c r="A30" s="37"/>
      <c r="B30" s="37"/>
      <c r="C30" s="37"/>
      <c r="D30" s="37" t="s">
        <v>147</v>
      </c>
      <c r="E30" s="67">
        <v>7.0000000000000007E-2</v>
      </c>
      <c r="F30" s="67">
        <v>7.0000000000000007E-2</v>
      </c>
      <c r="G30" s="67">
        <v>7.0000000000000007E-2</v>
      </c>
      <c r="H30" s="67">
        <v>0.06</v>
      </c>
      <c r="I30" s="67">
        <v>0.06</v>
      </c>
      <c r="J30" s="67">
        <v>0.06</v>
      </c>
      <c r="K30" s="67">
        <v>7.0000000000000007E-2</v>
      </c>
      <c r="L30" s="67">
        <v>0.1</v>
      </c>
      <c r="M30" s="67">
        <v>0.12</v>
      </c>
      <c r="N30" s="67">
        <v>0.14000000000000001</v>
      </c>
      <c r="O30" s="67">
        <v>0.28999999999999998</v>
      </c>
      <c r="P30" s="67">
        <v>0.31</v>
      </c>
      <c r="Q30" s="67">
        <v>0.36</v>
      </c>
      <c r="R30" s="67">
        <v>0.36</v>
      </c>
      <c r="S30" s="67">
        <v>0.34</v>
      </c>
      <c r="T30" s="67">
        <v>0.35</v>
      </c>
      <c r="U30" s="67">
        <v>0.37</v>
      </c>
      <c r="V30" s="67">
        <v>0.34</v>
      </c>
      <c r="W30" s="67">
        <v>0.25</v>
      </c>
      <c r="X30" s="67">
        <v>0.27</v>
      </c>
      <c r="Y30" s="67">
        <v>0.21</v>
      </c>
      <c r="Z30" s="67">
        <v>0.16</v>
      </c>
      <c r="AA30" s="67">
        <v>0.1</v>
      </c>
      <c r="AB30" s="67">
        <v>0.06</v>
      </c>
      <c r="AC30" s="37">
        <v>4.59</v>
      </c>
      <c r="AD30" s="37"/>
      <c r="AE30" s="37"/>
    </row>
    <row r="31" spans="1:31">
      <c r="A31" s="37" t="s">
        <v>137</v>
      </c>
      <c r="B31" s="37" t="s">
        <v>125</v>
      </c>
      <c r="C31" s="37" t="s">
        <v>121</v>
      </c>
      <c r="D31" s="37" t="s">
        <v>138</v>
      </c>
      <c r="E31" s="67">
        <v>0</v>
      </c>
      <c r="F31" s="67">
        <v>0</v>
      </c>
      <c r="G31" s="67">
        <v>0</v>
      </c>
      <c r="H31" s="67">
        <v>0</v>
      </c>
      <c r="I31" s="67">
        <v>0</v>
      </c>
      <c r="J31" s="67">
        <v>0</v>
      </c>
      <c r="K31" s="67">
        <v>1</v>
      </c>
      <c r="L31" s="67">
        <v>1</v>
      </c>
      <c r="M31" s="67">
        <v>1</v>
      </c>
      <c r="N31" s="67">
        <v>1</v>
      </c>
      <c r="O31" s="67">
        <v>1</v>
      </c>
      <c r="P31" s="67">
        <v>1</v>
      </c>
      <c r="Q31" s="67">
        <v>1</v>
      </c>
      <c r="R31" s="67">
        <v>1</v>
      </c>
      <c r="S31" s="67">
        <v>1</v>
      </c>
      <c r="T31" s="67">
        <v>1</v>
      </c>
      <c r="U31" s="67">
        <v>1</v>
      </c>
      <c r="V31" s="67">
        <v>1</v>
      </c>
      <c r="W31" s="67">
        <v>1</v>
      </c>
      <c r="X31" s="67">
        <v>1</v>
      </c>
      <c r="Y31" s="67">
        <v>1</v>
      </c>
      <c r="Z31" s="67">
        <v>0</v>
      </c>
      <c r="AA31" s="67">
        <v>0</v>
      </c>
      <c r="AB31" s="67">
        <v>0</v>
      </c>
      <c r="AC31" s="37">
        <v>15</v>
      </c>
      <c r="AD31" s="37">
        <v>102</v>
      </c>
      <c r="AE31" s="37">
        <v>5318.57</v>
      </c>
    </row>
    <row r="32" spans="1:31">
      <c r="A32" s="37"/>
      <c r="B32" s="37"/>
      <c r="C32" s="37"/>
      <c r="D32" s="37" t="s">
        <v>146</v>
      </c>
      <c r="E32" s="67">
        <v>0</v>
      </c>
      <c r="F32" s="67">
        <v>0</v>
      </c>
      <c r="G32" s="67">
        <v>0</v>
      </c>
      <c r="H32" s="67">
        <v>0</v>
      </c>
      <c r="I32" s="67">
        <v>0</v>
      </c>
      <c r="J32" s="67">
        <v>0</v>
      </c>
      <c r="K32" s="67">
        <v>1</v>
      </c>
      <c r="L32" s="67">
        <v>1</v>
      </c>
      <c r="M32" s="67">
        <v>1</v>
      </c>
      <c r="N32" s="67">
        <v>1</v>
      </c>
      <c r="O32" s="67">
        <v>1</v>
      </c>
      <c r="P32" s="67">
        <v>1</v>
      </c>
      <c r="Q32" s="67">
        <v>1</v>
      </c>
      <c r="R32" s="67">
        <v>1</v>
      </c>
      <c r="S32" s="67">
        <v>1</v>
      </c>
      <c r="T32" s="67">
        <v>1</v>
      </c>
      <c r="U32" s="67">
        <v>1</v>
      </c>
      <c r="V32" s="67">
        <v>1</v>
      </c>
      <c r="W32" s="67">
        <v>1</v>
      </c>
      <c r="X32" s="67">
        <v>1</v>
      </c>
      <c r="Y32" s="67">
        <v>1</v>
      </c>
      <c r="Z32" s="67">
        <v>1</v>
      </c>
      <c r="AA32" s="67">
        <v>0</v>
      </c>
      <c r="AB32" s="67">
        <v>0</v>
      </c>
      <c r="AC32" s="37">
        <v>16</v>
      </c>
      <c r="AD32" s="37"/>
      <c r="AE32" s="37"/>
    </row>
    <row r="33" spans="1:31">
      <c r="A33" s="37"/>
      <c r="B33" s="37"/>
      <c r="C33" s="37"/>
      <c r="D33" s="37" t="s">
        <v>147</v>
      </c>
      <c r="E33" s="67">
        <v>0</v>
      </c>
      <c r="F33" s="67">
        <v>0</v>
      </c>
      <c r="G33" s="67">
        <v>0</v>
      </c>
      <c r="H33" s="67">
        <v>0</v>
      </c>
      <c r="I33" s="67">
        <v>0</v>
      </c>
      <c r="J33" s="67">
        <v>0</v>
      </c>
      <c r="K33" s="67">
        <v>0</v>
      </c>
      <c r="L33" s="67">
        <v>0</v>
      </c>
      <c r="M33" s="67">
        <v>1</v>
      </c>
      <c r="N33" s="67">
        <v>1</v>
      </c>
      <c r="O33" s="67">
        <v>1</v>
      </c>
      <c r="P33" s="67">
        <v>1</v>
      </c>
      <c r="Q33" s="67">
        <v>1</v>
      </c>
      <c r="R33" s="67">
        <v>1</v>
      </c>
      <c r="S33" s="67">
        <v>1</v>
      </c>
      <c r="T33" s="67">
        <v>1</v>
      </c>
      <c r="U33" s="67">
        <v>1</v>
      </c>
      <c r="V33" s="67">
        <v>1</v>
      </c>
      <c r="W33" s="67">
        <v>1</v>
      </c>
      <c r="X33" s="67">
        <v>0</v>
      </c>
      <c r="Y33" s="67">
        <v>0</v>
      </c>
      <c r="Z33" s="67">
        <v>0</v>
      </c>
      <c r="AA33" s="67">
        <v>0</v>
      </c>
      <c r="AB33" s="67">
        <v>0</v>
      </c>
      <c r="AC33" s="37">
        <v>11</v>
      </c>
      <c r="AD33" s="37"/>
      <c r="AE33" s="37"/>
    </row>
    <row r="34" spans="1:31">
      <c r="A34" s="37" t="s">
        <v>124</v>
      </c>
      <c r="B34" s="37" t="s">
        <v>120</v>
      </c>
      <c r="C34" s="37" t="s">
        <v>121</v>
      </c>
      <c r="D34" s="37" t="s">
        <v>122</v>
      </c>
      <c r="E34" s="67">
        <v>1</v>
      </c>
      <c r="F34" s="67">
        <v>1</v>
      </c>
      <c r="G34" s="67">
        <v>1</v>
      </c>
      <c r="H34" s="67">
        <v>1</v>
      </c>
      <c r="I34" s="67">
        <v>1</v>
      </c>
      <c r="J34" s="67">
        <v>1</v>
      </c>
      <c r="K34" s="67">
        <v>1</v>
      </c>
      <c r="L34" s="67">
        <v>1</v>
      </c>
      <c r="M34" s="67">
        <v>1</v>
      </c>
      <c r="N34" s="67">
        <v>1</v>
      </c>
      <c r="O34" s="67">
        <v>1</v>
      </c>
      <c r="P34" s="67">
        <v>1</v>
      </c>
      <c r="Q34" s="67">
        <v>1</v>
      </c>
      <c r="R34" s="67">
        <v>1</v>
      </c>
      <c r="S34" s="67">
        <v>1</v>
      </c>
      <c r="T34" s="67">
        <v>1</v>
      </c>
      <c r="U34" s="67">
        <v>1</v>
      </c>
      <c r="V34" s="67">
        <v>1</v>
      </c>
      <c r="W34" s="67">
        <v>1</v>
      </c>
      <c r="X34" s="67">
        <v>1</v>
      </c>
      <c r="Y34" s="67">
        <v>1</v>
      </c>
      <c r="Z34" s="67">
        <v>1</v>
      </c>
      <c r="AA34" s="67">
        <v>1</v>
      </c>
      <c r="AB34" s="67">
        <v>1</v>
      </c>
      <c r="AC34" s="37">
        <v>24</v>
      </c>
      <c r="AD34" s="37">
        <v>168</v>
      </c>
      <c r="AE34" s="37">
        <v>8760</v>
      </c>
    </row>
    <row r="35" spans="1:31">
      <c r="A35" s="37" t="s">
        <v>126</v>
      </c>
      <c r="B35" s="37" t="s">
        <v>120</v>
      </c>
      <c r="C35" s="37" t="s">
        <v>121</v>
      </c>
      <c r="D35" s="37" t="s">
        <v>122</v>
      </c>
      <c r="E35" s="67">
        <v>0</v>
      </c>
      <c r="F35" s="67">
        <v>0</v>
      </c>
      <c r="G35" s="67">
        <v>0</v>
      </c>
      <c r="H35" s="67">
        <v>0</v>
      </c>
      <c r="I35" s="67">
        <v>0</v>
      </c>
      <c r="J35" s="67">
        <v>0</v>
      </c>
      <c r="K35" s="67">
        <v>0</v>
      </c>
      <c r="L35" s="67">
        <v>0</v>
      </c>
      <c r="M35" s="67">
        <v>0</v>
      </c>
      <c r="N35" s="67">
        <v>0</v>
      </c>
      <c r="O35" s="67">
        <v>0</v>
      </c>
      <c r="P35" s="67">
        <v>0</v>
      </c>
      <c r="Q35" s="67">
        <v>0</v>
      </c>
      <c r="R35" s="67">
        <v>0</v>
      </c>
      <c r="S35" s="67">
        <v>0</v>
      </c>
      <c r="T35" s="67">
        <v>0</v>
      </c>
      <c r="U35" s="67">
        <v>0</v>
      </c>
      <c r="V35" s="67">
        <v>0</v>
      </c>
      <c r="W35" s="67">
        <v>0</v>
      </c>
      <c r="X35" s="67">
        <v>0</v>
      </c>
      <c r="Y35" s="67">
        <v>0</v>
      </c>
      <c r="Z35" s="67">
        <v>0</v>
      </c>
      <c r="AA35" s="67">
        <v>0</v>
      </c>
      <c r="AB35" s="67">
        <v>0</v>
      </c>
      <c r="AC35" s="37">
        <v>0</v>
      </c>
      <c r="AD35" s="37">
        <v>0</v>
      </c>
      <c r="AE35" s="37">
        <v>0</v>
      </c>
    </row>
    <row r="36" spans="1:31">
      <c r="A36" s="37" t="s">
        <v>139</v>
      </c>
      <c r="B36" s="37" t="s">
        <v>125</v>
      </c>
      <c r="C36" s="37" t="s">
        <v>121</v>
      </c>
      <c r="D36" s="37" t="s">
        <v>138</v>
      </c>
      <c r="E36" s="67">
        <v>0</v>
      </c>
      <c r="F36" s="67">
        <v>0</v>
      </c>
      <c r="G36" s="67">
        <v>0</v>
      </c>
      <c r="H36" s="67">
        <v>0</v>
      </c>
      <c r="I36" s="67">
        <v>0</v>
      </c>
      <c r="J36" s="67">
        <v>0</v>
      </c>
      <c r="K36" s="67">
        <v>1</v>
      </c>
      <c r="L36" s="67">
        <v>1</v>
      </c>
      <c r="M36" s="67">
        <v>1</v>
      </c>
      <c r="N36" s="67">
        <v>1</v>
      </c>
      <c r="O36" s="67">
        <v>1</v>
      </c>
      <c r="P36" s="67">
        <v>1</v>
      </c>
      <c r="Q36" s="67">
        <v>1</v>
      </c>
      <c r="R36" s="67">
        <v>1</v>
      </c>
      <c r="S36" s="67">
        <v>1</v>
      </c>
      <c r="T36" s="67">
        <v>1</v>
      </c>
      <c r="U36" s="67">
        <v>1</v>
      </c>
      <c r="V36" s="67">
        <v>1</v>
      </c>
      <c r="W36" s="67">
        <v>1</v>
      </c>
      <c r="X36" s="67">
        <v>1</v>
      </c>
      <c r="Y36" s="67">
        <v>1</v>
      </c>
      <c r="Z36" s="67">
        <v>0</v>
      </c>
      <c r="AA36" s="67">
        <v>0</v>
      </c>
      <c r="AB36" s="67">
        <v>0</v>
      </c>
      <c r="AC36" s="37">
        <v>15</v>
      </c>
      <c r="AD36" s="37">
        <v>102</v>
      </c>
      <c r="AE36" s="37">
        <v>5318.57</v>
      </c>
    </row>
    <row r="37" spans="1:31">
      <c r="A37" s="37"/>
      <c r="B37" s="37"/>
      <c r="C37" s="37"/>
      <c r="D37" s="37" t="s">
        <v>146</v>
      </c>
      <c r="E37" s="67">
        <v>0</v>
      </c>
      <c r="F37" s="67">
        <v>0</v>
      </c>
      <c r="G37" s="67">
        <v>0</v>
      </c>
      <c r="H37" s="67">
        <v>0</v>
      </c>
      <c r="I37" s="67">
        <v>0</v>
      </c>
      <c r="J37" s="67">
        <v>0</v>
      </c>
      <c r="K37" s="67">
        <v>1</v>
      </c>
      <c r="L37" s="67">
        <v>1</v>
      </c>
      <c r="M37" s="67">
        <v>1</v>
      </c>
      <c r="N37" s="67">
        <v>1</v>
      </c>
      <c r="O37" s="67">
        <v>1</v>
      </c>
      <c r="P37" s="67">
        <v>1</v>
      </c>
      <c r="Q37" s="67">
        <v>1</v>
      </c>
      <c r="R37" s="67">
        <v>1</v>
      </c>
      <c r="S37" s="67">
        <v>1</v>
      </c>
      <c r="T37" s="67">
        <v>1</v>
      </c>
      <c r="U37" s="67">
        <v>1</v>
      </c>
      <c r="V37" s="67">
        <v>1</v>
      </c>
      <c r="W37" s="67">
        <v>1</v>
      </c>
      <c r="X37" s="67">
        <v>1</v>
      </c>
      <c r="Y37" s="67">
        <v>1</v>
      </c>
      <c r="Z37" s="67">
        <v>1</v>
      </c>
      <c r="AA37" s="67">
        <v>0</v>
      </c>
      <c r="AB37" s="67">
        <v>0</v>
      </c>
      <c r="AC37" s="37">
        <v>16</v>
      </c>
      <c r="AD37" s="37"/>
      <c r="AE37" s="37"/>
    </row>
    <row r="38" spans="1:31">
      <c r="A38" s="37"/>
      <c r="B38" s="37"/>
      <c r="C38" s="37"/>
      <c r="D38" s="37" t="s">
        <v>147</v>
      </c>
      <c r="E38" s="67">
        <v>0</v>
      </c>
      <c r="F38" s="67">
        <v>0</v>
      </c>
      <c r="G38" s="67">
        <v>0</v>
      </c>
      <c r="H38" s="67">
        <v>0</v>
      </c>
      <c r="I38" s="67">
        <v>0</v>
      </c>
      <c r="J38" s="67">
        <v>0</v>
      </c>
      <c r="K38" s="67">
        <v>0</v>
      </c>
      <c r="L38" s="67">
        <v>0</v>
      </c>
      <c r="M38" s="67">
        <v>1</v>
      </c>
      <c r="N38" s="67">
        <v>1</v>
      </c>
      <c r="O38" s="67">
        <v>1</v>
      </c>
      <c r="P38" s="67">
        <v>1</v>
      </c>
      <c r="Q38" s="67">
        <v>1</v>
      </c>
      <c r="R38" s="67">
        <v>1</v>
      </c>
      <c r="S38" s="67">
        <v>1</v>
      </c>
      <c r="T38" s="67">
        <v>1</v>
      </c>
      <c r="U38" s="67">
        <v>1</v>
      </c>
      <c r="V38" s="67">
        <v>1</v>
      </c>
      <c r="W38" s="67">
        <v>1</v>
      </c>
      <c r="X38" s="67">
        <v>0</v>
      </c>
      <c r="Y38" s="67">
        <v>0</v>
      </c>
      <c r="Z38" s="67">
        <v>0</v>
      </c>
      <c r="AA38" s="67">
        <v>0</v>
      </c>
      <c r="AB38" s="67">
        <v>0</v>
      </c>
      <c r="AC38" s="37">
        <v>11</v>
      </c>
      <c r="AD38" s="37"/>
      <c r="AE38" s="37"/>
    </row>
    <row r="39" spans="1:31">
      <c r="A39" s="37" t="s">
        <v>133</v>
      </c>
      <c r="B39" s="37" t="s">
        <v>125</v>
      </c>
      <c r="C39" s="37" t="s">
        <v>121</v>
      </c>
      <c r="D39" s="37" t="s">
        <v>122</v>
      </c>
      <c r="E39" s="67">
        <v>1</v>
      </c>
      <c r="F39" s="67">
        <v>1</v>
      </c>
      <c r="G39" s="67">
        <v>1</v>
      </c>
      <c r="H39" s="67">
        <v>1</v>
      </c>
      <c r="I39" s="67">
        <v>1</v>
      </c>
      <c r="J39" s="67">
        <v>1</v>
      </c>
      <c r="K39" s="67">
        <v>1</v>
      </c>
      <c r="L39" s="67">
        <v>1</v>
      </c>
      <c r="M39" s="67">
        <v>1</v>
      </c>
      <c r="N39" s="67">
        <v>1</v>
      </c>
      <c r="O39" s="67">
        <v>1</v>
      </c>
      <c r="P39" s="67">
        <v>1</v>
      </c>
      <c r="Q39" s="67">
        <v>1</v>
      </c>
      <c r="R39" s="67">
        <v>1</v>
      </c>
      <c r="S39" s="67">
        <v>1</v>
      </c>
      <c r="T39" s="67">
        <v>1</v>
      </c>
      <c r="U39" s="67">
        <v>1</v>
      </c>
      <c r="V39" s="67">
        <v>1</v>
      </c>
      <c r="W39" s="67">
        <v>1</v>
      </c>
      <c r="X39" s="67">
        <v>1</v>
      </c>
      <c r="Y39" s="67">
        <v>1</v>
      </c>
      <c r="Z39" s="67">
        <v>1</v>
      </c>
      <c r="AA39" s="67">
        <v>1</v>
      </c>
      <c r="AB39" s="67">
        <v>1</v>
      </c>
      <c r="AC39" s="37">
        <v>24</v>
      </c>
      <c r="AD39" s="37">
        <v>168</v>
      </c>
      <c r="AE39" s="37">
        <v>8760</v>
      </c>
    </row>
    <row r="40" spans="1:31">
      <c r="A40" s="37" t="s">
        <v>134</v>
      </c>
      <c r="B40" s="37" t="s">
        <v>120</v>
      </c>
      <c r="C40" s="37" t="s">
        <v>121</v>
      </c>
      <c r="D40" s="37" t="s">
        <v>122</v>
      </c>
      <c r="E40" s="67">
        <v>1</v>
      </c>
      <c r="F40" s="67">
        <v>1</v>
      </c>
      <c r="G40" s="67">
        <v>1</v>
      </c>
      <c r="H40" s="67">
        <v>1</v>
      </c>
      <c r="I40" s="67">
        <v>1</v>
      </c>
      <c r="J40" s="67">
        <v>1</v>
      </c>
      <c r="K40" s="67">
        <v>1</v>
      </c>
      <c r="L40" s="67">
        <v>1</v>
      </c>
      <c r="M40" s="67">
        <v>1</v>
      </c>
      <c r="N40" s="67">
        <v>1</v>
      </c>
      <c r="O40" s="67">
        <v>1</v>
      </c>
      <c r="P40" s="67">
        <v>1</v>
      </c>
      <c r="Q40" s="67">
        <v>1</v>
      </c>
      <c r="R40" s="67">
        <v>1</v>
      </c>
      <c r="S40" s="67">
        <v>1</v>
      </c>
      <c r="T40" s="67">
        <v>1</v>
      </c>
      <c r="U40" s="67">
        <v>1</v>
      </c>
      <c r="V40" s="67">
        <v>1</v>
      </c>
      <c r="W40" s="67">
        <v>1</v>
      </c>
      <c r="X40" s="67">
        <v>1</v>
      </c>
      <c r="Y40" s="67">
        <v>1</v>
      </c>
      <c r="Z40" s="67">
        <v>1</v>
      </c>
      <c r="AA40" s="67">
        <v>1</v>
      </c>
      <c r="AB40" s="67">
        <v>1</v>
      </c>
      <c r="AC40" s="37">
        <v>24</v>
      </c>
      <c r="AD40" s="37">
        <v>168</v>
      </c>
      <c r="AE40" s="37">
        <v>8760</v>
      </c>
    </row>
    <row r="41" spans="1:31">
      <c r="A41" s="37" t="s">
        <v>200</v>
      </c>
      <c r="B41" s="37" t="s">
        <v>120</v>
      </c>
      <c r="C41" s="37" t="s">
        <v>121</v>
      </c>
      <c r="D41" s="37" t="s">
        <v>122</v>
      </c>
      <c r="E41" s="67">
        <v>1</v>
      </c>
      <c r="F41" s="67">
        <v>1</v>
      </c>
      <c r="G41" s="67">
        <v>1</v>
      </c>
      <c r="H41" s="67">
        <v>1</v>
      </c>
      <c r="I41" s="67">
        <v>1</v>
      </c>
      <c r="J41" s="67">
        <v>1</v>
      </c>
      <c r="K41" s="67">
        <v>1</v>
      </c>
      <c r="L41" s="67">
        <v>1</v>
      </c>
      <c r="M41" s="67">
        <v>1</v>
      </c>
      <c r="N41" s="67">
        <v>1</v>
      </c>
      <c r="O41" s="67">
        <v>1</v>
      </c>
      <c r="P41" s="67">
        <v>1</v>
      </c>
      <c r="Q41" s="67">
        <v>1</v>
      </c>
      <c r="R41" s="67">
        <v>1</v>
      </c>
      <c r="S41" s="67">
        <v>1</v>
      </c>
      <c r="T41" s="67">
        <v>1</v>
      </c>
      <c r="U41" s="67">
        <v>1</v>
      </c>
      <c r="V41" s="67">
        <v>1</v>
      </c>
      <c r="W41" s="67">
        <v>1</v>
      </c>
      <c r="X41" s="67">
        <v>1</v>
      </c>
      <c r="Y41" s="67">
        <v>1</v>
      </c>
      <c r="Z41" s="67">
        <v>1</v>
      </c>
      <c r="AA41" s="67">
        <v>1</v>
      </c>
      <c r="AB41" s="67">
        <v>1</v>
      </c>
      <c r="AC41" s="37">
        <v>24</v>
      </c>
      <c r="AD41" s="37">
        <v>168</v>
      </c>
      <c r="AE41" s="37">
        <v>8760</v>
      </c>
    </row>
    <row r="42" spans="1:31">
      <c r="A42" s="37" t="s">
        <v>201</v>
      </c>
      <c r="B42" s="37" t="s">
        <v>120</v>
      </c>
      <c r="C42" s="37" t="s">
        <v>121</v>
      </c>
      <c r="D42" s="37" t="s">
        <v>122</v>
      </c>
      <c r="E42" s="67">
        <v>1</v>
      </c>
      <c r="F42" s="67">
        <v>1</v>
      </c>
      <c r="G42" s="67">
        <v>1</v>
      </c>
      <c r="H42" s="67">
        <v>1</v>
      </c>
      <c r="I42" s="67">
        <v>1</v>
      </c>
      <c r="J42" s="67">
        <v>1</v>
      </c>
      <c r="K42" s="67">
        <v>1</v>
      </c>
      <c r="L42" s="67">
        <v>1</v>
      </c>
      <c r="M42" s="67">
        <v>1</v>
      </c>
      <c r="N42" s="67">
        <v>1</v>
      </c>
      <c r="O42" s="67">
        <v>1</v>
      </c>
      <c r="P42" s="67">
        <v>1</v>
      </c>
      <c r="Q42" s="67">
        <v>1</v>
      </c>
      <c r="R42" s="67">
        <v>1</v>
      </c>
      <c r="S42" s="67">
        <v>1</v>
      </c>
      <c r="T42" s="67">
        <v>1</v>
      </c>
      <c r="U42" s="67">
        <v>1</v>
      </c>
      <c r="V42" s="67">
        <v>1</v>
      </c>
      <c r="W42" s="67">
        <v>1</v>
      </c>
      <c r="X42" s="67">
        <v>1</v>
      </c>
      <c r="Y42" s="67">
        <v>1</v>
      </c>
      <c r="Z42" s="67">
        <v>1</v>
      </c>
      <c r="AA42" s="67">
        <v>1</v>
      </c>
      <c r="AB42" s="67">
        <v>1</v>
      </c>
      <c r="AC42" s="37">
        <v>24</v>
      </c>
      <c r="AD42" s="37">
        <v>168</v>
      </c>
      <c r="AE42" s="37">
        <v>8760</v>
      </c>
    </row>
    <row r="43" spans="1:31">
      <c r="A43" s="37" t="s">
        <v>98</v>
      </c>
      <c r="B43" s="37" t="s">
        <v>123</v>
      </c>
      <c r="C43" s="37" t="s">
        <v>121</v>
      </c>
      <c r="D43" s="37" t="s">
        <v>142</v>
      </c>
      <c r="E43" s="67">
        <v>15.6</v>
      </c>
      <c r="F43" s="67">
        <v>15.6</v>
      </c>
      <c r="G43" s="67">
        <v>15.6</v>
      </c>
      <c r="H43" s="67">
        <v>15.6</v>
      </c>
      <c r="I43" s="67">
        <v>15.6</v>
      </c>
      <c r="J43" s="67">
        <v>15.6</v>
      </c>
      <c r="K43" s="67">
        <v>21</v>
      </c>
      <c r="L43" s="67">
        <v>21</v>
      </c>
      <c r="M43" s="67">
        <v>21</v>
      </c>
      <c r="N43" s="67">
        <v>21</v>
      </c>
      <c r="O43" s="67">
        <v>21</v>
      </c>
      <c r="P43" s="67">
        <v>21</v>
      </c>
      <c r="Q43" s="67">
        <v>21</v>
      </c>
      <c r="R43" s="67">
        <v>21</v>
      </c>
      <c r="S43" s="67">
        <v>21</v>
      </c>
      <c r="T43" s="67">
        <v>21</v>
      </c>
      <c r="U43" s="67">
        <v>21</v>
      </c>
      <c r="V43" s="67">
        <v>21</v>
      </c>
      <c r="W43" s="67">
        <v>21</v>
      </c>
      <c r="X43" s="67">
        <v>21</v>
      </c>
      <c r="Y43" s="67">
        <v>21</v>
      </c>
      <c r="Z43" s="67">
        <v>15.6</v>
      </c>
      <c r="AA43" s="67">
        <v>15.6</v>
      </c>
      <c r="AB43" s="67">
        <v>15.6</v>
      </c>
      <c r="AC43" s="37">
        <v>455.4</v>
      </c>
      <c r="AD43" s="37">
        <v>3171.6</v>
      </c>
      <c r="AE43" s="37">
        <v>165376.29</v>
      </c>
    </row>
    <row r="44" spans="1:31">
      <c r="A44" s="37"/>
      <c r="B44" s="37"/>
      <c r="C44" s="37"/>
      <c r="D44" s="37" t="s">
        <v>140</v>
      </c>
      <c r="E44" s="67">
        <v>15.6</v>
      </c>
      <c r="F44" s="67">
        <v>15.6</v>
      </c>
      <c r="G44" s="67">
        <v>15.6</v>
      </c>
      <c r="H44" s="67">
        <v>15.6</v>
      </c>
      <c r="I44" s="67">
        <v>15.6</v>
      </c>
      <c r="J44" s="67">
        <v>15.6</v>
      </c>
      <c r="K44" s="67">
        <v>15.6</v>
      </c>
      <c r="L44" s="67">
        <v>15.6</v>
      </c>
      <c r="M44" s="67">
        <v>15.6</v>
      </c>
      <c r="N44" s="67">
        <v>15.6</v>
      </c>
      <c r="O44" s="67">
        <v>15.6</v>
      </c>
      <c r="P44" s="67">
        <v>15.6</v>
      </c>
      <c r="Q44" s="67">
        <v>15.6</v>
      </c>
      <c r="R44" s="67">
        <v>15.6</v>
      </c>
      <c r="S44" s="67">
        <v>15.6</v>
      </c>
      <c r="T44" s="67">
        <v>15.6</v>
      </c>
      <c r="U44" s="67">
        <v>15.6</v>
      </c>
      <c r="V44" s="67">
        <v>15.6</v>
      </c>
      <c r="W44" s="67">
        <v>15.6</v>
      </c>
      <c r="X44" s="67">
        <v>15.6</v>
      </c>
      <c r="Y44" s="67">
        <v>15.6</v>
      </c>
      <c r="Z44" s="67">
        <v>15.6</v>
      </c>
      <c r="AA44" s="67">
        <v>15.6</v>
      </c>
      <c r="AB44" s="67">
        <v>15.6</v>
      </c>
      <c r="AC44" s="37">
        <v>374.4</v>
      </c>
      <c r="AD44" s="37"/>
      <c r="AE44" s="37"/>
    </row>
    <row r="45" spans="1:31">
      <c r="A45" s="37"/>
      <c r="B45" s="37"/>
      <c r="C45" s="37"/>
      <c r="D45" s="37" t="s">
        <v>141</v>
      </c>
      <c r="E45" s="67">
        <v>21</v>
      </c>
      <c r="F45" s="67">
        <v>21</v>
      </c>
      <c r="G45" s="67">
        <v>21</v>
      </c>
      <c r="H45" s="67">
        <v>21</v>
      </c>
      <c r="I45" s="67">
        <v>21</v>
      </c>
      <c r="J45" s="67">
        <v>21</v>
      </c>
      <c r="K45" s="67">
        <v>21</v>
      </c>
      <c r="L45" s="67">
        <v>21</v>
      </c>
      <c r="M45" s="67">
        <v>21</v>
      </c>
      <c r="N45" s="67">
        <v>21</v>
      </c>
      <c r="O45" s="67">
        <v>21</v>
      </c>
      <c r="P45" s="67">
        <v>21</v>
      </c>
      <c r="Q45" s="67">
        <v>21</v>
      </c>
      <c r="R45" s="67">
        <v>21</v>
      </c>
      <c r="S45" s="67">
        <v>21</v>
      </c>
      <c r="T45" s="67">
        <v>21</v>
      </c>
      <c r="U45" s="67">
        <v>21</v>
      </c>
      <c r="V45" s="67">
        <v>21</v>
      </c>
      <c r="W45" s="67">
        <v>21</v>
      </c>
      <c r="X45" s="67">
        <v>21</v>
      </c>
      <c r="Y45" s="67">
        <v>21</v>
      </c>
      <c r="Z45" s="67">
        <v>21</v>
      </c>
      <c r="AA45" s="67">
        <v>21</v>
      </c>
      <c r="AB45" s="67">
        <v>21</v>
      </c>
      <c r="AC45" s="37">
        <v>504</v>
      </c>
      <c r="AD45" s="37"/>
      <c r="AE45" s="37"/>
    </row>
    <row r="46" spans="1:31">
      <c r="A46" s="37"/>
      <c r="B46" s="37"/>
      <c r="C46" s="37"/>
      <c r="D46" s="37" t="s">
        <v>150</v>
      </c>
      <c r="E46" s="67">
        <v>15.6</v>
      </c>
      <c r="F46" s="67">
        <v>15.6</v>
      </c>
      <c r="G46" s="67">
        <v>15.6</v>
      </c>
      <c r="H46" s="67">
        <v>15.6</v>
      </c>
      <c r="I46" s="67">
        <v>15.6</v>
      </c>
      <c r="J46" s="67">
        <v>15.6</v>
      </c>
      <c r="K46" s="67">
        <v>21</v>
      </c>
      <c r="L46" s="67">
        <v>21</v>
      </c>
      <c r="M46" s="67">
        <v>21</v>
      </c>
      <c r="N46" s="67">
        <v>21</v>
      </c>
      <c r="O46" s="67">
        <v>21</v>
      </c>
      <c r="P46" s="67">
        <v>21</v>
      </c>
      <c r="Q46" s="67">
        <v>21</v>
      </c>
      <c r="R46" s="67">
        <v>21</v>
      </c>
      <c r="S46" s="67">
        <v>21</v>
      </c>
      <c r="T46" s="67">
        <v>21</v>
      </c>
      <c r="U46" s="67">
        <v>21</v>
      </c>
      <c r="V46" s="67">
        <v>21</v>
      </c>
      <c r="W46" s="67">
        <v>21</v>
      </c>
      <c r="X46" s="67">
        <v>21</v>
      </c>
      <c r="Y46" s="67">
        <v>21</v>
      </c>
      <c r="Z46" s="67">
        <v>21</v>
      </c>
      <c r="AA46" s="67">
        <v>15.6</v>
      </c>
      <c r="AB46" s="67">
        <v>15.6</v>
      </c>
      <c r="AC46" s="37">
        <v>460.8</v>
      </c>
      <c r="AD46" s="37"/>
      <c r="AE46" s="37"/>
    </row>
    <row r="47" spans="1:31">
      <c r="A47" s="37"/>
      <c r="B47" s="37"/>
      <c r="C47" s="37"/>
      <c r="D47" s="37" t="s">
        <v>147</v>
      </c>
      <c r="E47" s="67">
        <v>15.6</v>
      </c>
      <c r="F47" s="67">
        <v>15.6</v>
      </c>
      <c r="G47" s="67">
        <v>15.6</v>
      </c>
      <c r="H47" s="67">
        <v>15.6</v>
      </c>
      <c r="I47" s="67">
        <v>15.6</v>
      </c>
      <c r="J47" s="67">
        <v>15.6</v>
      </c>
      <c r="K47" s="67">
        <v>15.6</v>
      </c>
      <c r="L47" s="67">
        <v>15.6</v>
      </c>
      <c r="M47" s="67">
        <v>21</v>
      </c>
      <c r="N47" s="67">
        <v>21</v>
      </c>
      <c r="O47" s="67">
        <v>21</v>
      </c>
      <c r="P47" s="67">
        <v>21</v>
      </c>
      <c r="Q47" s="67">
        <v>21</v>
      </c>
      <c r="R47" s="67">
        <v>21</v>
      </c>
      <c r="S47" s="67">
        <v>21</v>
      </c>
      <c r="T47" s="67">
        <v>21</v>
      </c>
      <c r="U47" s="67">
        <v>21</v>
      </c>
      <c r="V47" s="67">
        <v>21</v>
      </c>
      <c r="W47" s="67">
        <v>21</v>
      </c>
      <c r="X47" s="67">
        <v>15.6</v>
      </c>
      <c r="Y47" s="67">
        <v>15.6</v>
      </c>
      <c r="Z47" s="67">
        <v>15.6</v>
      </c>
      <c r="AA47" s="67">
        <v>15.6</v>
      </c>
      <c r="AB47" s="67">
        <v>15.6</v>
      </c>
      <c r="AC47" s="37">
        <v>433.8</v>
      </c>
      <c r="AD47" s="37"/>
      <c r="AE47" s="37"/>
    </row>
    <row r="48" spans="1:31">
      <c r="A48" s="37" t="s">
        <v>99</v>
      </c>
      <c r="B48" s="37" t="s">
        <v>123</v>
      </c>
      <c r="C48" s="37" t="s">
        <v>121</v>
      </c>
      <c r="D48" s="37" t="s">
        <v>138</v>
      </c>
      <c r="E48" s="67">
        <v>30</v>
      </c>
      <c r="F48" s="67">
        <v>30</v>
      </c>
      <c r="G48" s="67">
        <v>30</v>
      </c>
      <c r="H48" s="67">
        <v>30</v>
      </c>
      <c r="I48" s="67">
        <v>30</v>
      </c>
      <c r="J48" s="67">
        <v>30</v>
      </c>
      <c r="K48" s="67">
        <v>24</v>
      </c>
      <c r="L48" s="67">
        <v>24</v>
      </c>
      <c r="M48" s="67">
        <v>24</v>
      </c>
      <c r="N48" s="67">
        <v>24</v>
      </c>
      <c r="O48" s="67">
        <v>24</v>
      </c>
      <c r="P48" s="67">
        <v>24</v>
      </c>
      <c r="Q48" s="67">
        <v>24</v>
      </c>
      <c r="R48" s="67">
        <v>24</v>
      </c>
      <c r="S48" s="67">
        <v>24</v>
      </c>
      <c r="T48" s="67">
        <v>24</v>
      </c>
      <c r="U48" s="67">
        <v>24</v>
      </c>
      <c r="V48" s="67">
        <v>24</v>
      </c>
      <c r="W48" s="67">
        <v>24</v>
      </c>
      <c r="X48" s="67">
        <v>24</v>
      </c>
      <c r="Y48" s="67">
        <v>24</v>
      </c>
      <c r="Z48" s="67">
        <v>30</v>
      </c>
      <c r="AA48" s="67">
        <v>30</v>
      </c>
      <c r="AB48" s="67">
        <v>30</v>
      </c>
      <c r="AC48" s="37">
        <v>630</v>
      </c>
      <c r="AD48" s="37">
        <v>4428</v>
      </c>
      <c r="AE48" s="37">
        <v>230888.57</v>
      </c>
    </row>
    <row r="49" spans="1:31">
      <c r="A49" s="37"/>
      <c r="B49" s="37"/>
      <c r="C49" s="37"/>
      <c r="D49" s="37" t="s">
        <v>150</v>
      </c>
      <c r="E49" s="67">
        <v>30</v>
      </c>
      <c r="F49" s="67">
        <v>30</v>
      </c>
      <c r="G49" s="67">
        <v>30</v>
      </c>
      <c r="H49" s="67">
        <v>30</v>
      </c>
      <c r="I49" s="67">
        <v>30</v>
      </c>
      <c r="J49" s="67">
        <v>30</v>
      </c>
      <c r="K49" s="67">
        <v>24</v>
      </c>
      <c r="L49" s="67">
        <v>24</v>
      </c>
      <c r="M49" s="67">
        <v>24</v>
      </c>
      <c r="N49" s="67">
        <v>24</v>
      </c>
      <c r="O49" s="67">
        <v>24</v>
      </c>
      <c r="P49" s="67">
        <v>24</v>
      </c>
      <c r="Q49" s="67">
        <v>24</v>
      </c>
      <c r="R49" s="67">
        <v>24</v>
      </c>
      <c r="S49" s="67">
        <v>24</v>
      </c>
      <c r="T49" s="67">
        <v>24</v>
      </c>
      <c r="U49" s="67">
        <v>24</v>
      </c>
      <c r="V49" s="67">
        <v>24</v>
      </c>
      <c r="W49" s="67">
        <v>24</v>
      </c>
      <c r="X49" s="67">
        <v>24</v>
      </c>
      <c r="Y49" s="67">
        <v>24</v>
      </c>
      <c r="Z49" s="67">
        <v>24</v>
      </c>
      <c r="AA49" s="67">
        <v>30</v>
      </c>
      <c r="AB49" s="67">
        <v>30</v>
      </c>
      <c r="AC49" s="37">
        <v>624</v>
      </c>
      <c r="AD49" s="37"/>
      <c r="AE49" s="37"/>
    </row>
    <row r="50" spans="1:31">
      <c r="A50" s="37"/>
      <c r="B50" s="37"/>
      <c r="C50" s="37"/>
      <c r="D50" s="37" t="s">
        <v>141</v>
      </c>
      <c r="E50" s="67">
        <v>30</v>
      </c>
      <c r="F50" s="67">
        <v>30</v>
      </c>
      <c r="G50" s="67">
        <v>30</v>
      </c>
      <c r="H50" s="67">
        <v>30</v>
      </c>
      <c r="I50" s="67">
        <v>30</v>
      </c>
      <c r="J50" s="67">
        <v>30</v>
      </c>
      <c r="K50" s="67">
        <v>30</v>
      </c>
      <c r="L50" s="67">
        <v>30</v>
      </c>
      <c r="M50" s="67">
        <v>30</v>
      </c>
      <c r="N50" s="67">
        <v>30</v>
      </c>
      <c r="O50" s="67">
        <v>30</v>
      </c>
      <c r="P50" s="67">
        <v>30</v>
      </c>
      <c r="Q50" s="67">
        <v>30</v>
      </c>
      <c r="R50" s="67">
        <v>30</v>
      </c>
      <c r="S50" s="67">
        <v>30</v>
      </c>
      <c r="T50" s="67">
        <v>30</v>
      </c>
      <c r="U50" s="67">
        <v>30</v>
      </c>
      <c r="V50" s="67">
        <v>30</v>
      </c>
      <c r="W50" s="67">
        <v>30</v>
      </c>
      <c r="X50" s="67">
        <v>30</v>
      </c>
      <c r="Y50" s="67">
        <v>30</v>
      </c>
      <c r="Z50" s="67">
        <v>30</v>
      </c>
      <c r="AA50" s="67">
        <v>30</v>
      </c>
      <c r="AB50" s="67">
        <v>30</v>
      </c>
      <c r="AC50" s="37">
        <v>720</v>
      </c>
      <c r="AD50" s="37"/>
      <c r="AE50" s="37"/>
    </row>
    <row r="51" spans="1:31">
      <c r="A51" s="37"/>
      <c r="B51" s="37"/>
      <c r="C51" s="37"/>
      <c r="D51" s="37" t="s">
        <v>147</v>
      </c>
      <c r="E51" s="67">
        <v>30</v>
      </c>
      <c r="F51" s="67">
        <v>30</v>
      </c>
      <c r="G51" s="67">
        <v>30</v>
      </c>
      <c r="H51" s="67">
        <v>30</v>
      </c>
      <c r="I51" s="67">
        <v>30</v>
      </c>
      <c r="J51" s="67">
        <v>30</v>
      </c>
      <c r="K51" s="67">
        <v>30</v>
      </c>
      <c r="L51" s="67">
        <v>30</v>
      </c>
      <c r="M51" s="67">
        <v>24</v>
      </c>
      <c r="N51" s="67">
        <v>24</v>
      </c>
      <c r="O51" s="67">
        <v>24</v>
      </c>
      <c r="P51" s="67">
        <v>24</v>
      </c>
      <c r="Q51" s="67">
        <v>24</v>
      </c>
      <c r="R51" s="67">
        <v>24</v>
      </c>
      <c r="S51" s="67">
        <v>24</v>
      </c>
      <c r="T51" s="67">
        <v>24</v>
      </c>
      <c r="U51" s="67">
        <v>24</v>
      </c>
      <c r="V51" s="67">
        <v>24</v>
      </c>
      <c r="W51" s="67">
        <v>24</v>
      </c>
      <c r="X51" s="67">
        <v>30</v>
      </c>
      <c r="Y51" s="67">
        <v>30</v>
      </c>
      <c r="Z51" s="67">
        <v>30</v>
      </c>
      <c r="AA51" s="67">
        <v>30</v>
      </c>
      <c r="AB51" s="67">
        <v>30</v>
      </c>
      <c r="AC51" s="37">
        <v>654</v>
      </c>
      <c r="AD51" s="37"/>
      <c r="AE51" s="37"/>
    </row>
    <row r="52" spans="1:31">
      <c r="A52" s="37" t="s">
        <v>202</v>
      </c>
      <c r="B52" s="37" t="s">
        <v>203</v>
      </c>
      <c r="C52" s="37" t="s">
        <v>121</v>
      </c>
      <c r="D52" s="37" t="s">
        <v>138</v>
      </c>
      <c r="E52" s="67">
        <v>50</v>
      </c>
      <c r="F52" s="67">
        <v>50</v>
      </c>
      <c r="G52" s="67">
        <v>50</v>
      </c>
      <c r="H52" s="67">
        <v>50</v>
      </c>
      <c r="I52" s="67">
        <v>50</v>
      </c>
      <c r="J52" s="67">
        <v>50</v>
      </c>
      <c r="K52" s="67">
        <v>50</v>
      </c>
      <c r="L52" s="67">
        <v>50</v>
      </c>
      <c r="M52" s="67">
        <v>50</v>
      </c>
      <c r="N52" s="67">
        <v>50</v>
      </c>
      <c r="O52" s="67">
        <v>50</v>
      </c>
      <c r="P52" s="67">
        <v>50</v>
      </c>
      <c r="Q52" s="67">
        <v>50</v>
      </c>
      <c r="R52" s="67">
        <v>50</v>
      </c>
      <c r="S52" s="67">
        <v>50</v>
      </c>
      <c r="T52" s="67">
        <v>50</v>
      </c>
      <c r="U52" s="67">
        <v>50</v>
      </c>
      <c r="V52" s="67">
        <v>50</v>
      </c>
      <c r="W52" s="67">
        <v>50</v>
      </c>
      <c r="X52" s="67">
        <v>50</v>
      </c>
      <c r="Y52" s="67">
        <v>50</v>
      </c>
      <c r="Z52" s="67">
        <v>50</v>
      </c>
      <c r="AA52" s="67">
        <v>50</v>
      </c>
      <c r="AB52" s="67">
        <v>50</v>
      </c>
      <c r="AC52" s="37">
        <v>1200</v>
      </c>
      <c r="AD52" s="37">
        <v>8400</v>
      </c>
      <c r="AE52" s="37">
        <v>438000</v>
      </c>
    </row>
    <row r="53" spans="1:31">
      <c r="A53" s="37"/>
      <c r="B53" s="37"/>
      <c r="C53" s="37"/>
      <c r="D53" s="37" t="s">
        <v>146</v>
      </c>
      <c r="E53" s="67">
        <v>50</v>
      </c>
      <c r="F53" s="67">
        <v>50</v>
      </c>
      <c r="G53" s="67">
        <v>50</v>
      </c>
      <c r="H53" s="67">
        <v>50</v>
      </c>
      <c r="I53" s="67">
        <v>50</v>
      </c>
      <c r="J53" s="67">
        <v>50</v>
      </c>
      <c r="K53" s="67">
        <v>50</v>
      </c>
      <c r="L53" s="67">
        <v>50</v>
      </c>
      <c r="M53" s="67">
        <v>50</v>
      </c>
      <c r="N53" s="67">
        <v>50</v>
      </c>
      <c r="O53" s="67">
        <v>50</v>
      </c>
      <c r="P53" s="67">
        <v>50</v>
      </c>
      <c r="Q53" s="67">
        <v>50</v>
      </c>
      <c r="R53" s="67">
        <v>50</v>
      </c>
      <c r="S53" s="67">
        <v>50</v>
      </c>
      <c r="T53" s="67">
        <v>50</v>
      </c>
      <c r="U53" s="67">
        <v>50</v>
      </c>
      <c r="V53" s="67">
        <v>50</v>
      </c>
      <c r="W53" s="67">
        <v>50</v>
      </c>
      <c r="X53" s="67">
        <v>50</v>
      </c>
      <c r="Y53" s="67">
        <v>50</v>
      </c>
      <c r="Z53" s="67">
        <v>50</v>
      </c>
      <c r="AA53" s="67">
        <v>50</v>
      </c>
      <c r="AB53" s="67">
        <v>50</v>
      </c>
      <c r="AC53" s="37">
        <v>1200</v>
      </c>
      <c r="AD53" s="37"/>
      <c r="AE53" s="37"/>
    </row>
    <row r="54" spans="1:31">
      <c r="A54" s="37"/>
      <c r="B54" s="37"/>
      <c r="C54" s="37"/>
      <c r="D54" s="37" t="s">
        <v>147</v>
      </c>
      <c r="E54" s="67">
        <v>50</v>
      </c>
      <c r="F54" s="67">
        <v>50</v>
      </c>
      <c r="G54" s="67">
        <v>50</v>
      </c>
      <c r="H54" s="67">
        <v>50</v>
      </c>
      <c r="I54" s="67">
        <v>50</v>
      </c>
      <c r="J54" s="67">
        <v>50</v>
      </c>
      <c r="K54" s="67">
        <v>50</v>
      </c>
      <c r="L54" s="67">
        <v>50</v>
      </c>
      <c r="M54" s="67">
        <v>50</v>
      </c>
      <c r="N54" s="67">
        <v>50</v>
      </c>
      <c r="O54" s="67">
        <v>50</v>
      </c>
      <c r="P54" s="67">
        <v>50</v>
      </c>
      <c r="Q54" s="67">
        <v>50</v>
      </c>
      <c r="R54" s="67">
        <v>50</v>
      </c>
      <c r="S54" s="67">
        <v>50</v>
      </c>
      <c r="T54" s="67">
        <v>50</v>
      </c>
      <c r="U54" s="67">
        <v>50</v>
      </c>
      <c r="V54" s="67">
        <v>50</v>
      </c>
      <c r="W54" s="67">
        <v>50</v>
      </c>
      <c r="X54" s="67">
        <v>50</v>
      </c>
      <c r="Y54" s="67">
        <v>50</v>
      </c>
      <c r="Z54" s="67">
        <v>50</v>
      </c>
      <c r="AA54" s="67">
        <v>50</v>
      </c>
      <c r="AB54" s="67">
        <v>50</v>
      </c>
      <c r="AC54" s="37">
        <v>1200</v>
      </c>
      <c r="AD54" s="37"/>
      <c r="AE54" s="37"/>
    </row>
    <row r="55" spans="1:31">
      <c r="A55" s="37" t="s">
        <v>650</v>
      </c>
      <c r="B55" s="37" t="s">
        <v>203</v>
      </c>
      <c r="C55" s="37" t="s">
        <v>121</v>
      </c>
      <c r="D55" s="37" t="s">
        <v>122</v>
      </c>
      <c r="E55" s="67">
        <v>30</v>
      </c>
      <c r="F55" s="67">
        <v>30</v>
      </c>
      <c r="G55" s="67">
        <v>30</v>
      </c>
      <c r="H55" s="67">
        <v>30</v>
      </c>
      <c r="I55" s="67">
        <v>30</v>
      </c>
      <c r="J55" s="67">
        <v>30</v>
      </c>
      <c r="K55" s="67">
        <v>30</v>
      </c>
      <c r="L55" s="67">
        <v>30</v>
      </c>
      <c r="M55" s="67">
        <v>30</v>
      </c>
      <c r="N55" s="67">
        <v>30</v>
      </c>
      <c r="O55" s="67">
        <v>30</v>
      </c>
      <c r="P55" s="67">
        <v>30</v>
      </c>
      <c r="Q55" s="67">
        <v>30</v>
      </c>
      <c r="R55" s="67">
        <v>30</v>
      </c>
      <c r="S55" s="67">
        <v>30</v>
      </c>
      <c r="T55" s="67">
        <v>30</v>
      </c>
      <c r="U55" s="67">
        <v>30</v>
      </c>
      <c r="V55" s="67">
        <v>30</v>
      </c>
      <c r="W55" s="67">
        <v>30</v>
      </c>
      <c r="X55" s="67">
        <v>30</v>
      </c>
      <c r="Y55" s="67">
        <v>30</v>
      </c>
      <c r="Z55" s="67">
        <v>30</v>
      </c>
      <c r="AA55" s="67">
        <v>30</v>
      </c>
      <c r="AB55" s="67">
        <v>30</v>
      </c>
      <c r="AC55" s="37">
        <v>720</v>
      </c>
      <c r="AD55" s="37">
        <v>5040</v>
      </c>
      <c r="AE55" s="37">
        <v>262800</v>
      </c>
    </row>
    <row r="56" spans="1:31">
      <c r="A56" s="37" t="s">
        <v>651</v>
      </c>
      <c r="B56" s="37" t="s">
        <v>203</v>
      </c>
      <c r="C56" s="37" t="s">
        <v>121</v>
      </c>
      <c r="D56" s="37" t="s">
        <v>122</v>
      </c>
      <c r="E56" s="67">
        <v>60</v>
      </c>
      <c r="F56" s="67">
        <v>60</v>
      </c>
      <c r="G56" s="67">
        <v>60</v>
      </c>
      <c r="H56" s="67">
        <v>60</v>
      </c>
      <c r="I56" s="67">
        <v>60</v>
      </c>
      <c r="J56" s="67">
        <v>60</v>
      </c>
      <c r="K56" s="67">
        <v>60</v>
      </c>
      <c r="L56" s="67">
        <v>60</v>
      </c>
      <c r="M56" s="67">
        <v>60</v>
      </c>
      <c r="N56" s="67">
        <v>60</v>
      </c>
      <c r="O56" s="67">
        <v>60</v>
      </c>
      <c r="P56" s="67">
        <v>60</v>
      </c>
      <c r="Q56" s="67">
        <v>60</v>
      </c>
      <c r="R56" s="67">
        <v>60</v>
      </c>
      <c r="S56" s="67">
        <v>60</v>
      </c>
      <c r="T56" s="67">
        <v>60</v>
      </c>
      <c r="U56" s="67">
        <v>60</v>
      </c>
      <c r="V56" s="67">
        <v>60</v>
      </c>
      <c r="W56" s="67">
        <v>60</v>
      </c>
      <c r="X56" s="67">
        <v>60</v>
      </c>
      <c r="Y56" s="67">
        <v>60</v>
      </c>
      <c r="Z56" s="67">
        <v>60</v>
      </c>
      <c r="AA56" s="67">
        <v>60</v>
      </c>
      <c r="AB56" s="67">
        <v>60</v>
      </c>
      <c r="AC56" s="37">
        <v>1440</v>
      </c>
      <c r="AD56" s="37">
        <v>10080</v>
      </c>
      <c r="AE56" s="37">
        <v>525600</v>
      </c>
    </row>
    <row r="57" spans="1:31">
      <c r="A57" s="37" t="s">
        <v>144</v>
      </c>
      <c r="B57" s="37" t="s">
        <v>120</v>
      </c>
      <c r="C57" s="37" t="s">
        <v>121</v>
      </c>
      <c r="D57" s="37" t="s">
        <v>138</v>
      </c>
      <c r="E57" s="67">
        <v>0</v>
      </c>
      <c r="F57" s="67">
        <v>0</v>
      </c>
      <c r="G57" s="67">
        <v>0</v>
      </c>
      <c r="H57" s="67">
        <v>0</v>
      </c>
      <c r="I57" s="67">
        <v>0</v>
      </c>
      <c r="J57" s="67">
        <v>0</v>
      </c>
      <c r="K57" s="67">
        <v>1</v>
      </c>
      <c r="L57" s="67">
        <v>1</v>
      </c>
      <c r="M57" s="67">
        <v>1</v>
      </c>
      <c r="N57" s="67">
        <v>1</v>
      </c>
      <c r="O57" s="67">
        <v>1</v>
      </c>
      <c r="P57" s="67">
        <v>1</v>
      </c>
      <c r="Q57" s="67">
        <v>1</v>
      </c>
      <c r="R57" s="67">
        <v>1</v>
      </c>
      <c r="S57" s="67">
        <v>1</v>
      </c>
      <c r="T57" s="67">
        <v>1</v>
      </c>
      <c r="U57" s="67">
        <v>1</v>
      </c>
      <c r="V57" s="67">
        <v>1</v>
      </c>
      <c r="W57" s="67">
        <v>1</v>
      </c>
      <c r="X57" s="67">
        <v>1</v>
      </c>
      <c r="Y57" s="67">
        <v>1</v>
      </c>
      <c r="Z57" s="67">
        <v>0</v>
      </c>
      <c r="AA57" s="67">
        <v>0</v>
      </c>
      <c r="AB57" s="67">
        <v>0</v>
      </c>
      <c r="AC57" s="37">
        <v>15</v>
      </c>
      <c r="AD57" s="37">
        <v>102</v>
      </c>
      <c r="AE57" s="37">
        <v>5318.57</v>
      </c>
    </row>
    <row r="58" spans="1:31">
      <c r="A58" s="37"/>
      <c r="B58" s="37"/>
      <c r="C58" s="37"/>
      <c r="D58" s="37" t="s">
        <v>150</v>
      </c>
      <c r="E58" s="67">
        <v>0</v>
      </c>
      <c r="F58" s="67">
        <v>0</v>
      </c>
      <c r="G58" s="67">
        <v>0</v>
      </c>
      <c r="H58" s="67">
        <v>0</v>
      </c>
      <c r="I58" s="67">
        <v>0</v>
      </c>
      <c r="J58" s="67">
        <v>0</v>
      </c>
      <c r="K58" s="67">
        <v>1</v>
      </c>
      <c r="L58" s="67">
        <v>1</v>
      </c>
      <c r="M58" s="67">
        <v>1</v>
      </c>
      <c r="N58" s="67">
        <v>1</v>
      </c>
      <c r="O58" s="67">
        <v>1</v>
      </c>
      <c r="P58" s="67">
        <v>1</v>
      </c>
      <c r="Q58" s="67">
        <v>1</v>
      </c>
      <c r="R58" s="67">
        <v>1</v>
      </c>
      <c r="S58" s="67">
        <v>1</v>
      </c>
      <c r="T58" s="67">
        <v>1</v>
      </c>
      <c r="U58" s="67">
        <v>1</v>
      </c>
      <c r="V58" s="67">
        <v>1</v>
      </c>
      <c r="W58" s="67">
        <v>1</v>
      </c>
      <c r="X58" s="67">
        <v>1</v>
      </c>
      <c r="Y58" s="67">
        <v>1</v>
      </c>
      <c r="Z58" s="67">
        <v>1</v>
      </c>
      <c r="AA58" s="67">
        <v>0</v>
      </c>
      <c r="AB58" s="67">
        <v>0</v>
      </c>
      <c r="AC58" s="37">
        <v>16</v>
      </c>
      <c r="AD58" s="37"/>
      <c r="AE58" s="37"/>
    </row>
    <row r="59" spans="1:31">
      <c r="A59" s="37"/>
      <c r="B59" s="37"/>
      <c r="C59" s="37"/>
      <c r="D59" s="37" t="s">
        <v>141</v>
      </c>
      <c r="E59" s="67">
        <v>1</v>
      </c>
      <c r="F59" s="67">
        <v>1</v>
      </c>
      <c r="G59" s="67">
        <v>1</v>
      </c>
      <c r="H59" s="67">
        <v>1</v>
      </c>
      <c r="I59" s="67">
        <v>1</v>
      </c>
      <c r="J59" s="67">
        <v>1</v>
      </c>
      <c r="K59" s="67">
        <v>1</v>
      </c>
      <c r="L59" s="67">
        <v>1</v>
      </c>
      <c r="M59" s="67">
        <v>1</v>
      </c>
      <c r="N59" s="67">
        <v>1</v>
      </c>
      <c r="O59" s="67">
        <v>1</v>
      </c>
      <c r="P59" s="67">
        <v>1</v>
      </c>
      <c r="Q59" s="67">
        <v>1</v>
      </c>
      <c r="R59" s="67">
        <v>1</v>
      </c>
      <c r="S59" s="67">
        <v>1</v>
      </c>
      <c r="T59" s="67">
        <v>1</v>
      </c>
      <c r="U59" s="67">
        <v>1</v>
      </c>
      <c r="V59" s="67">
        <v>1</v>
      </c>
      <c r="W59" s="67">
        <v>1</v>
      </c>
      <c r="X59" s="67">
        <v>1</v>
      </c>
      <c r="Y59" s="67">
        <v>1</v>
      </c>
      <c r="Z59" s="67">
        <v>1</v>
      </c>
      <c r="AA59" s="67">
        <v>1</v>
      </c>
      <c r="AB59" s="67">
        <v>1</v>
      </c>
      <c r="AC59" s="37">
        <v>24</v>
      </c>
      <c r="AD59" s="37"/>
      <c r="AE59" s="37"/>
    </row>
    <row r="60" spans="1:31">
      <c r="A60" s="37"/>
      <c r="B60" s="37"/>
      <c r="C60" s="37"/>
      <c r="D60" s="37" t="s">
        <v>147</v>
      </c>
      <c r="E60" s="67">
        <v>0</v>
      </c>
      <c r="F60" s="67">
        <v>0</v>
      </c>
      <c r="G60" s="67">
        <v>0</v>
      </c>
      <c r="H60" s="67">
        <v>0</v>
      </c>
      <c r="I60" s="67">
        <v>0</v>
      </c>
      <c r="J60" s="67">
        <v>0</v>
      </c>
      <c r="K60" s="67">
        <v>0</v>
      </c>
      <c r="L60" s="67">
        <v>0</v>
      </c>
      <c r="M60" s="67">
        <v>1</v>
      </c>
      <c r="N60" s="67">
        <v>1</v>
      </c>
      <c r="O60" s="67">
        <v>1</v>
      </c>
      <c r="P60" s="67">
        <v>1</v>
      </c>
      <c r="Q60" s="67">
        <v>1</v>
      </c>
      <c r="R60" s="67">
        <v>1</v>
      </c>
      <c r="S60" s="67">
        <v>1</v>
      </c>
      <c r="T60" s="67">
        <v>1</v>
      </c>
      <c r="U60" s="67">
        <v>1</v>
      </c>
      <c r="V60" s="67">
        <v>1</v>
      </c>
      <c r="W60" s="67">
        <v>1</v>
      </c>
      <c r="X60" s="67">
        <v>0</v>
      </c>
      <c r="Y60" s="67">
        <v>0</v>
      </c>
      <c r="Z60" s="67">
        <v>0</v>
      </c>
      <c r="AA60" s="67">
        <v>0</v>
      </c>
      <c r="AB60" s="67">
        <v>0</v>
      </c>
      <c r="AC60" s="37">
        <v>11</v>
      </c>
      <c r="AD60" s="37"/>
      <c r="AE60" s="37"/>
    </row>
    <row r="61" spans="1:31">
      <c r="A61" s="37" t="s">
        <v>143</v>
      </c>
      <c r="B61" s="37" t="s">
        <v>120</v>
      </c>
      <c r="C61" s="37" t="s">
        <v>121</v>
      </c>
      <c r="D61" s="37" t="s">
        <v>122</v>
      </c>
      <c r="E61" s="67">
        <v>1</v>
      </c>
      <c r="F61" s="67">
        <v>1</v>
      </c>
      <c r="G61" s="67">
        <v>1</v>
      </c>
      <c r="H61" s="67">
        <v>1</v>
      </c>
      <c r="I61" s="67">
        <v>1</v>
      </c>
      <c r="J61" s="67">
        <v>1</v>
      </c>
      <c r="K61" s="67">
        <v>1</v>
      </c>
      <c r="L61" s="67">
        <v>1</v>
      </c>
      <c r="M61" s="67">
        <v>1</v>
      </c>
      <c r="N61" s="67">
        <v>1</v>
      </c>
      <c r="O61" s="67">
        <v>1</v>
      </c>
      <c r="P61" s="67">
        <v>1</v>
      </c>
      <c r="Q61" s="67">
        <v>1</v>
      </c>
      <c r="R61" s="67">
        <v>1</v>
      </c>
      <c r="S61" s="67">
        <v>1</v>
      </c>
      <c r="T61" s="67">
        <v>1</v>
      </c>
      <c r="U61" s="67">
        <v>1</v>
      </c>
      <c r="V61" s="67">
        <v>1</v>
      </c>
      <c r="W61" s="67">
        <v>1</v>
      </c>
      <c r="X61" s="67">
        <v>1</v>
      </c>
      <c r="Y61" s="67">
        <v>1</v>
      </c>
      <c r="Z61" s="67">
        <v>1</v>
      </c>
      <c r="AA61" s="67">
        <v>1</v>
      </c>
      <c r="AB61" s="67">
        <v>1</v>
      </c>
      <c r="AC61" s="37">
        <v>24</v>
      </c>
      <c r="AD61" s="37">
        <v>168</v>
      </c>
      <c r="AE61" s="37">
        <v>8760</v>
      </c>
    </row>
    <row r="62" spans="1:31">
      <c r="A62" s="37" t="s">
        <v>135</v>
      </c>
      <c r="B62" s="37" t="s">
        <v>136</v>
      </c>
      <c r="C62" s="37" t="s">
        <v>121</v>
      </c>
      <c r="D62" s="37" t="s">
        <v>122</v>
      </c>
      <c r="E62" s="67">
        <v>4</v>
      </c>
      <c r="F62" s="67">
        <v>4</v>
      </c>
      <c r="G62" s="67">
        <v>4</v>
      </c>
      <c r="H62" s="67">
        <v>4</v>
      </c>
      <c r="I62" s="67">
        <v>4</v>
      </c>
      <c r="J62" s="67">
        <v>4</v>
      </c>
      <c r="K62" s="67">
        <v>4</v>
      </c>
      <c r="L62" s="67">
        <v>4</v>
      </c>
      <c r="M62" s="67">
        <v>4</v>
      </c>
      <c r="N62" s="67">
        <v>4</v>
      </c>
      <c r="O62" s="67">
        <v>4</v>
      </c>
      <c r="P62" s="67">
        <v>4</v>
      </c>
      <c r="Q62" s="67">
        <v>4</v>
      </c>
      <c r="R62" s="67">
        <v>4</v>
      </c>
      <c r="S62" s="67">
        <v>4</v>
      </c>
      <c r="T62" s="67">
        <v>4</v>
      </c>
      <c r="U62" s="67">
        <v>4</v>
      </c>
      <c r="V62" s="67">
        <v>4</v>
      </c>
      <c r="W62" s="67">
        <v>4</v>
      </c>
      <c r="X62" s="67">
        <v>4</v>
      </c>
      <c r="Y62" s="67">
        <v>4</v>
      </c>
      <c r="Z62" s="67">
        <v>4</v>
      </c>
      <c r="AA62" s="67">
        <v>4</v>
      </c>
      <c r="AB62" s="67">
        <v>4</v>
      </c>
      <c r="AC62" s="37">
        <v>96</v>
      </c>
      <c r="AD62" s="37">
        <v>672</v>
      </c>
      <c r="AE62" s="37">
        <v>35040</v>
      </c>
    </row>
    <row r="63" spans="1:31">
      <c r="A63" s="37" t="s">
        <v>204</v>
      </c>
      <c r="B63" s="37" t="s">
        <v>123</v>
      </c>
      <c r="C63" s="37" t="s">
        <v>205</v>
      </c>
      <c r="D63" s="37" t="s">
        <v>122</v>
      </c>
      <c r="E63" s="67">
        <v>13</v>
      </c>
      <c r="F63" s="67">
        <v>13</v>
      </c>
      <c r="G63" s="67">
        <v>13</v>
      </c>
      <c r="H63" s="67">
        <v>13</v>
      </c>
      <c r="I63" s="67">
        <v>13</v>
      </c>
      <c r="J63" s="67">
        <v>13</v>
      </c>
      <c r="K63" s="67">
        <v>13</v>
      </c>
      <c r="L63" s="67">
        <v>13</v>
      </c>
      <c r="M63" s="67">
        <v>13</v>
      </c>
      <c r="N63" s="67">
        <v>13</v>
      </c>
      <c r="O63" s="67">
        <v>13</v>
      </c>
      <c r="P63" s="67">
        <v>13</v>
      </c>
      <c r="Q63" s="67">
        <v>13</v>
      </c>
      <c r="R63" s="67">
        <v>13</v>
      </c>
      <c r="S63" s="67">
        <v>13</v>
      </c>
      <c r="T63" s="67">
        <v>13</v>
      </c>
      <c r="U63" s="67">
        <v>13</v>
      </c>
      <c r="V63" s="67">
        <v>13</v>
      </c>
      <c r="W63" s="67">
        <v>13</v>
      </c>
      <c r="X63" s="67">
        <v>13</v>
      </c>
      <c r="Y63" s="67">
        <v>13</v>
      </c>
      <c r="Z63" s="67">
        <v>13</v>
      </c>
      <c r="AA63" s="67">
        <v>13</v>
      </c>
      <c r="AB63" s="67">
        <v>13</v>
      </c>
      <c r="AC63" s="37">
        <v>312</v>
      </c>
      <c r="AD63" s="37">
        <v>2184</v>
      </c>
      <c r="AE63" s="37">
        <v>113880</v>
      </c>
    </row>
    <row r="64" spans="1:31">
      <c r="A64" s="37"/>
      <c r="B64" s="37"/>
      <c r="C64" s="37" t="s">
        <v>206</v>
      </c>
      <c r="D64" s="37" t="s">
        <v>122</v>
      </c>
      <c r="E64" s="67">
        <v>13</v>
      </c>
      <c r="F64" s="67">
        <v>13</v>
      </c>
      <c r="G64" s="67">
        <v>13</v>
      </c>
      <c r="H64" s="67">
        <v>13</v>
      </c>
      <c r="I64" s="67">
        <v>13</v>
      </c>
      <c r="J64" s="67">
        <v>13</v>
      </c>
      <c r="K64" s="67">
        <v>13</v>
      </c>
      <c r="L64" s="67">
        <v>13</v>
      </c>
      <c r="M64" s="67">
        <v>13</v>
      </c>
      <c r="N64" s="67">
        <v>13</v>
      </c>
      <c r="O64" s="67">
        <v>13</v>
      </c>
      <c r="P64" s="67">
        <v>13</v>
      </c>
      <c r="Q64" s="67">
        <v>13</v>
      </c>
      <c r="R64" s="67">
        <v>13</v>
      </c>
      <c r="S64" s="67">
        <v>13</v>
      </c>
      <c r="T64" s="67">
        <v>13</v>
      </c>
      <c r="U64" s="67">
        <v>13</v>
      </c>
      <c r="V64" s="67">
        <v>13</v>
      </c>
      <c r="W64" s="67">
        <v>13</v>
      </c>
      <c r="X64" s="67">
        <v>13</v>
      </c>
      <c r="Y64" s="67">
        <v>13</v>
      </c>
      <c r="Z64" s="67">
        <v>13</v>
      </c>
      <c r="AA64" s="67">
        <v>13</v>
      </c>
      <c r="AB64" s="67">
        <v>13</v>
      </c>
      <c r="AC64" s="37">
        <v>312</v>
      </c>
      <c r="AD64" s="37">
        <v>2184</v>
      </c>
      <c r="AE64" s="37"/>
    </row>
    <row r="65" spans="1:31">
      <c r="A65" s="37"/>
      <c r="B65" s="37"/>
      <c r="C65" s="37" t="s">
        <v>121</v>
      </c>
      <c r="D65" s="37" t="s">
        <v>122</v>
      </c>
      <c r="E65" s="67">
        <v>13</v>
      </c>
      <c r="F65" s="67">
        <v>13</v>
      </c>
      <c r="G65" s="67">
        <v>13</v>
      </c>
      <c r="H65" s="67">
        <v>13</v>
      </c>
      <c r="I65" s="67">
        <v>13</v>
      </c>
      <c r="J65" s="67">
        <v>13</v>
      </c>
      <c r="K65" s="67">
        <v>13</v>
      </c>
      <c r="L65" s="67">
        <v>13</v>
      </c>
      <c r="M65" s="67">
        <v>13</v>
      </c>
      <c r="N65" s="67">
        <v>13</v>
      </c>
      <c r="O65" s="67">
        <v>13</v>
      </c>
      <c r="P65" s="67">
        <v>13</v>
      </c>
      <c r="Q65" s="67">
        <v>13</v>
      </c>
      <c r="R65" s="67">
        <v>13</v>
      </c>
      <c r="S65" s="67">
        <v>13</v>
      </c>
      <c r="T65" s="67">
        <v>13</v>
      </c>
      <c r="U65" s="67">
        <v>13</v>
      </c>
      <c r="V65" s="67">
        <v>13</v>
      </c>
      <c r="W65" s="67">
        <v>13</v>
      </c>
      <c r="X65" s="67">
        <v>13</v>
      </c>
      <c r="Y65" s="67">
        <v>13</v>
      </c>
      <c r="Z65" s="67">
        <v>13</v>
      </c>
      <c r="AA65" s="67">
        <v>13</v>
      </c>
      <c r="AB65" s="67">
        <v>13</v>
      </c>
      <c r="AC65" s="37">
        <v>312</v>
      </c>
      <c r="AD65" s="37">
        <v>2184</v>
      </c>
      <c r="AE65" s="37"/>
    </row>
    <row r="66" spans="1:31">
      <c r="A66" s="37" t="s">
        <v>207</v>
      </c>
      <c r="B66" s="37" t="s">
        <v>123</v>
      </c>
      <c r="C66" s="37" t="s">
        <v>121</v>
      </c>
      <c r="D66" s="37" t="s">
        <v>122</v>
      </c>
      <c r="E66" s="67">
        <v>6.7</v>
      </c>
      <c r="F66" s="67">
        <v>6.7</v>
      </c>
      <c r="G66" s="67">
        <v>6.7</v>
      </c>
      <c r="H66" s="67">
        <v>6.7</v>
      </c>
      <c r="I66" s="67">
        <v>6.7</v>
      </c>
      <c r="J66" s="67">
        <v>6.7</v>
      </c>
      <c r="K66" s="67">
        <v>6.7</v>
      </c>
      <c r="L66" s="67">
        <v>6.7</v>
      </c>
      <c r="M66" s="67">
        <v>6.7</v>
      </c>
      <c r="N66" s="67">
        <v>6.7</v>
      </c>
      <c r="O66" s="67">
        <v>6.7</v>
      </c>
      <c r="P66" s="67">
        <v>6.7</v>
      </c>
      <c r="Q66" s="67">
        <v>6.7</v>
      </c>
      <c r="R66" s="67">
        <v>6.7</v>
      </c>
      <c r="S66" s="67">
        <v>6.7</v>
      </c>
      <c r="T66" s="67">
        <v>6.7</v>
      </c>
      <c r="U66" s="67">
        <v>6.7</v>
      </c>
      <c r="V66" s="67">
        <v>6.7</v>
      </c>
      <c r="W66" s="67">
        <v>6.7</v>
      </c>
      <c r="X66" s="67">
        <v>6.7</v>
      </c>
      <c r="Y66" s="67">
        <v>6.7</v>
      </c>
      <c r="Z66" s="67">
        <v>6.7</v>
      </c>
      <c r="AA66" s="67">
        <v>6.7</v>
      </c>
      <c r="AB66" s="67">
        <v>6.7</v>
      </c>
      <c r="AC66" s="37">
        <v>160.80000000000001</v>
      </c>
      <c r="AD66" s="37">
        <v>1125.5999999999999</v>
      </c>
      <c r="AE66" s="37">
        <v>58692</v>
      </c>
    </row>
    <row r="67" spans="1:31">
      <c r="A67" s="37" t="s">
        <v>208</v>
      </c>
      <c r="B67" s="37" t="s">
        <v>123</v>
      </c>
      <c r="C67" s="37" t="s">
        <v>121</v>
      </c>
      <c r="D67" s="37" t="s">
        <v>122</v>
      </c>
      <c r="E67" s="67">
        <v>60</v>
      </c>
      <c r="F67" s="67">
        <v>60</v>
      </c>
      <c r="G67" s="67">
        <v>60</v>
      </c>
      <c r="H67" s="67">
        <v>60</v>
      </c>
      <c r="I67" s="67">
        <v>60</v>
      </c>
      <c r="J67" s="67">
        <v>60</v>
      </c>
      <c r="K67" s="67">
        <v>60</v>
      </c>
      <c r="L67" s="67">
        <v>60</v>
      </c>
      <c r="M67" s="67">
        <v>60</v>
      </c>
      <c r="N67" s="67">
        <v>60</v>
      </c>
      <c r="O67" s="67">
        <v>60</v>
      </c>
      <c r="P67" s="67">
        <v>60</v>
      </c>
      <c r="Q67" s="67">
        <v>60</v>
      </c>
      <c r="R67" s="67">
        <v>60</v>
      </c>
      <c r="S67" s="67">
        <v>60</v>
      </c>
      <c r="T67" s="67">
        <v>60</v>
      </c>
      <c r="U67" s="67">
        <v>60</v>
      </c>
      <c r="V67" s="67">
        <v>60</v>
      </c>
      <c r="W67" s="67">
        <v>60</v>
      </c>
      <c r="X67" s="67">
        <v>60</v>
      </c>
      <c r="Y67" s="67">
        <v>60</v>
      </c>
      <c r="Z67" s="67">
        <v>60</v>
      </c>
      <c r="AA67" s="67">
        <v>60</v>
      </c>
      <c r="AB67" s="67">
        <v>60</v>
      </c>
      <c r="AC67" s="37">
        <v>1440</v>
      </c>
      <c r="AD67" s="37">
        <v>10080</v>
      </c>
      <c r="AE67" s="37">
        <v>525600</v>
      </c>
    </row>
    <row r="68" spans="1:31">
      <c r="A68" s="37" t="s">
        <v>209</v>
      </c>
      <c r="B68" s="37" t="s">
        <v>123</v>
      </c>
      <c r="C68" s="37" t="s">
        <v>121</v>
      </c>
      <c r="D68" s="37" t="s">
        <v>122</v>
      </c>
      <c r="E68" s="67">
        <v>16</v>
      </c>
      <c r="F68" s="67">
        <v>16</v>
      </c>
      <c r="G68" s="67">
        <v>16</v>
      </c>
      <c r="H68" s="67">
        <v>16</v>
      </c>
      <c r="I68" s="67">
        <v>16</v>
      </c>
      <c r="J68" s="67">
        <v>16</v>
      </c>
      <c r="K68" s="67">
        <v>16</v>
      </c>
      <c r="L68" s="67">
        <v>16</v>
      </c>
      <c r="M68" s="67">
        <v>16</v>
      </c>
      <c r="N68" s="67">
        <v>16</v>
      </c>
      <c r="O68" s="67">
        <v>16</v>
      </c>
      <c r="P68" s="67">
        <v>16</v>
      </c>
      <c r="Q68" s="67">
        <v>16</v>
      </c>
      <c r="R68" s="67">
        <v>16</v>
      </c>
      <c r="S68" s="67">
        <v>16</v>
      </c>
      <c r="T68" s="67">
        <v>16</v>
      </c>
      <c r="U68" s="67">
        <v>16</v>
      </c>
      <c r="V68" s="67">
        <v>16</v>
      </c>
      <c r="W68" s="67">
        <v>16</v>
      </c>
      <c r="X68" s="67">
        <v>16</v>
      </c>
      <c r="Y68" s="67">
        <v>16</v>
      </c>
      <c r="Z68" s="67">
        <v>16</v>
      </c>
      <c r="AA68" s="67">
        <v>16</v>
      </c>
      <c r="AB68" s="67">
        <v>16</v>
      </c>
      <c r="AC68" s="37">
        <v>384</v>
      </c>
      <c r="AD68" s="37">
        <v>2688</v>
      </c>
      <c r="AE68" s="37">
        <v>140160</v>
      </c>
    </row>
    <row r="69" spans="1:31">
      <c r="A69" s="37" t="s">
        <v>145</v>
      </c>
      <c r="B69" s="37" t="s">
        <v>129</v>
      </c>
      <c r="C69" s="37" t="s">
        <v>121</v>
      </c>
      <c r="D69" s="37" t="s">
        <v>122</v>
      </c>
      <c r="E69" s="67">
        <v>120</v>
      </c>
      <c r="F69" s="67">
        <v>120</v>
      </c>
      <c r="G69" s="67">
        <v>120</v>
      </c>
      <c r="H69" s="67">
        <v>120</v>
      </c>
      <c r="I69" s="67">
        <v>120</v>
      </c>
      <c r="J69" s="67">
        <v>120</v>
      </c>
      <c r="K69" s="67">
        <v>120</v>
      </c>
      <c r="L69" s="67">
        <v>120</v>
      </c>
      <c r="M69" s="67">
        <v>120</v>
      </c>
      <c r="N69" s="67">
        <v>120</v>
      </c>
      <c r="O69" s="67">
        <v>120</v>
      </c>
      <c r="P69" s="67">
        <v>120</v>
      </c>
      <c r="Q69" s="67">
        <v>120</v>
      </c>
      <c r="R69" s="67">
        <v>120</v>
      </c>
      <c r="S69" s="67">
        <v>120</v>
      </c>
      <c r="T69" s="67">
        <v>120</v>
      </c>
      <c r="U69" s="67">
        <v>120</v>
      </c>
      <c r="V69" s="67">
        <v>120</v>
      </c>
      <c r="W69" s="67">
        <v>120</v>
      </c>
      <c r="X69" s="67">
        <v>120</v>
      </c>
      <c r="Y69" s="67">
        <v>120</v>
      </c>
      <c r="Z69" s="67">
        <v>120</v>
      </c>
      <c r="AA69" s="67">
        <v>120</v>
      </c>
      <c r="AB69" s="67">
        <v>120</v>
      </c>
      <c r="AC69" s="37">
        <v>2880</v>
      </c>
      <c r="AD69" s="37">
        <v>20160</v>
      </c>
      <c r="AE69" s="37">
        <v>1051200</v>
      </c>
    </row>
    <row r="70" spans="1:31">
      <c r="A70" s="37" t="s">
        <v>127</v>
      </c>
      <c r="B70" s="37" t="s">
        <v>120</v>
      </c>
      <c r="C70" s="37" t="s">
        <v>121</v>
      </c>
      <c r="D70" s="37" t="s">
        <v>122</v>
      </c>
      <c r="E70" s="67">
        <v>0</v>
      </c>
      <c r="F70" s="67">
        <v>0</v>
      </c>
      <c r="G70" s="67">
        <v>0</v>
      </c>
      <c r="H70" s="67">
        <v>0</v>
      </c>
      <c r="I70" s="67">
        <v>0</v>
      </c>
      <c r="J70" s="67">
        <v>0</v>
      </c>
      <c r="K70" s="67">
        <v>0</v>
      </c>
      <c r="L70" s="67">
        <v>0</v>
      </c>
      <c r="M70" s="67">
        <v>0</v>
      </c>
      <c r="N70" s="67">
        <v>0</v>
      </c>
      <c r="O70" s="67">
        <v>0</v>
      </c>
      <c r="P70" s="67">
        <v>0</v>
      </c>
      <c r="Q70" s="67">
        <v>0</v>
      </c>
      <c r="R70" s="67">
        <v>0</v>
      </c>
      <c r="S70" s="67">
        <v>0</v>
      </c>
      <c r="T70" s="67">
        <v>0</v>
      </c>
      <c r="U70" s="67">
        <v>0</v>
      </c>
      <c r="V70" s="67">
        <v>0</v>
      </c>
      <c r="W70" s="67">
        <v>0</v>
      </c>
      <c r="X70" s="67">
        <v>0</v>
      </c>
      <c r="Y70" s="67">
        <v>0</v>
      </c>
      <c r="Z70" s="67">
        <v>0</v>
      </c>
      <c r="AA70" s="67">
        <v>0</v>
      </c>
      <c r="AB70" s="67">
        <v>0</v>
      </c>
      <c r="AC70" s="37">
        <v>0</v>
      </c>
      <c r="AD70" s="37">
        <v>0</v>
      </c>
      <c r="AE70" s="37">
        <v>0</v>
      </c>
    </row>
    <row r="71" spans="1:31">
      <c r="A71" s="37" t="s">
        <v>128</v>
      </c>
      <c r="B71" s="37" t="s">
        <v>129</v>
      </c>
      <c r="C71" s="37" t="s">
        <v>121</v>
      </c>
      <c r="D71" s="37" t="s">
        <v>122</v>
      </c>
      <c r="E71" s="67">
        <v>0.2</v>
      </c>
      <c r="F71" s="67">
        <v>0.2</v>
      </c>
      <c r="G71" s="67">
        <v>0.2</v>
      </c>
      <c r="H71" s="67">
        <v>0.2</v>
      </c>
      <c r="I71" s="67">
        <v>0.2</v>
      </c>
      <c r="J71" s="67">
        <v>0.2</v>
      </c>
      <c r="K71" s="67">
        <v>0.2</v>
      </c>
      <c r="L71" s="67">
        <v>0.2</v>
      </c>
      <c r="M71" s="67">
        <v>0.2</v>
      </c>
      <c r="N71" s="67">
        <v>0.2</v>
      </c>
      <c r="O71" s="67">
        <v>0.2</v>
      </c>
      <c r="P71" s="67">
        <v>0.2</v>
      </c>
      <c r="Q71" s="67">
        <v>0.2</v>
      </c>
      <c r="R71" s="67">
        <v>0.2</v>
      </c>
      <c r="S71" s="67">
        <v>0.2</v>
      </c>
      <c r="T71" s="67">
        <v>0.2</v>
      </c>
      <c r="U71" s="67">
        <v>0.2</v>
      </c>
      <c r="V71" s="67">
        <v>0.2</v>
      </c>
      <c r="W71" s="67">
        <v>0.2</v>
      </c>
      <c r="X71" s="67">
        <v>0.2</v>
      </c>
      <c r="Y71" s="67">
        <v>0.2</v>
      </c>
      <c r="Z71" s="67">
        <v>0.2</v>
      </c>
      <c r="AA71" s="67">
        <v>0.2</v>
      </c>
      <c r="AB71" s="67">
        <v>0.2</v>
      </c>
      <c r="AC71" s="37">
        <v>4.8</v>
      </c>
      <c r="AD71" s="37">
        <v>33.6</v>
      </c>
      <c r="AE71" s="37">
        <v>1752</v>
      </c>
    </row>
    <row r="72" spans="1:31">
      <c r="A72" s="37" t="s">
        <v>130</v>
      </c>
      <c r="B72" s="37" t="s">
        <v>129</v>
      </c>
      <c r="C72" s="37" t="s">
        <v>131</v>
      </c>
      <c r="D72" s="37" t="s">
        <v>122</v>
      </c>
      <c r="E72" s="67">
        <v>1</v>
      </c>
      <c r="F72" s="67">
        <v>1</v>
      </c>
      <c r="G72" s="67">
        <v>1</v>
      </c>
      <c r="H72" s="67">
        <v>1</v>
      </c>
      <c r="I72" s="67">
        <v>1</v>
      </c>
      <c r="J72" s="67">
        <v>1</v>
      </c>
      <c r="K72" s="67">
        <v>1</v>
      </c>
      <c r="L72" s="67">
        <v>1</v>
      </c>
      <c r="M72" s="67">
        <v>1</v>
      </c>
      <c r="N72" s="67">
        <v>1</v>
      </c>
      <c r="O72" s="67">
        <v>1</v>
      </c>
      <c r="P72" s="67">
        <v>1</v>
      </c>
      <c r="Q72" s="67">
        <v>1</v>
      </c>
      <c r="R72" s="67">
        <v>1</v>
      </c>
      <c r="S72" s="67">
        <v>1</v>
      </c>
      <c r="T72" s="67">
        <v>1</v>
      </c>
      <c r="U72" s="67">
        <v>1</v>
      </c>
      <c r="V72" s="67">
        <v>1</v>
      </c>
      <c r="W72" s="67">
        <v>1</v>
      </c>
      <c r="X72" s="67">
        <v>1</v>
      </c>
      <c r="Y72" s="67">
        <v>1</v>
      </c>
      <c r="Z72" s="67">
        <v>1</v>
      </c>
      <c r="AA72" s="67">
        <v>1</v>
      </c>
      <c r="AB72" s="67">
        <v>1</v>
      </c>
      <c r="AC72" s="37">
        <v>24</v>
      </c>
      <c r="AD72" s="37">
        <v>168</v>
      </c>
      <c r="AE72" s="37">
        <v>6924</v>
      </c>
    </row>
    <row r="73" spans="1:31">
      <c r="C73" s="36" t="s">
        <v>132</v>
      </c>
      <c r="D73" s="36" t="s">
        <v>122</v>
      </c>
      <c r="E73" s="68">
        <v>0.5</v>
      </c>
      <c r="F73" s="68">
        <v>0.5</v>
      </c>
      <c r="G73" s="68">
        <v>0.5</v>
      </c>
      <c r="H73" s="68">
        <v>0.5</v>
      </c>
      <c r="I73" s="68">
        <v>0.5</v>
      </c>
      <c r="J73" s="68">
        <v>0.5</v>
      </c>
      <c r="K73" s="68">
        <v>0.5</v>
      </c>
      <c r="L73" s="68">
        <v>0.5</v>
      </c>
      <c r="M73" s="68">
        <v>0.5</v>
      </c>
      <c r="N73" s="68">
        <v>0.5</v>
      </c>
      <c r="O73" s="68">
        <v>0.5</v>
      </c>
      <c r="P73" s="68">
        <v>0.5</v>
      </c>
      <c r="Q73" s="68">
        <v>0.5</v>
      </c>
      <c r="R73" s="68">
        <v>0.5</v>
      </c>
      <c r="S73" s="68">
        <v>0.5</v>
      </c>
      <c r="T73" s="68">
        <v>0.5</v>
      </c>
      <c r="U73" s="68">
        <v>0.5</v>
      </c>
      <c r="V73" s="68">
        <v>0.5</v>
      </c>
      <c r="W73" s="68">
        <v>0.5</v>
      </c>
      <c r="X73" s="68">
        <v>0.5</v>
      </c>
      <c r="Y73" s="68">
        <v>0.5</v>
      </c>
      <c r="Z73" s="68">
        <v>0.5</v>
      </c>
      <c r="AA73" s="68">
        <v>0.5</v>
      </c>
      <c r="AB73" s="68">
        <v>0.5</v>
      </c>
      <c r="AC73" s="36">
        <v>12</v>
      </c>
      <c r="AD73" s="36">
        <v>84</v>
      </c>
    </row>
    <row r="74" spans="1:31">
      <c r="C74" s="36" t="s">
        <v>121</v>
      </c>
      <c r="D74" s="36" t="s">
        <v>122</v>
      </c>
      <c r="E74" s="36">
        <v>1</v>
      </c>
      <c r="F74" s="36">
        <v>1</v>
      </c>
      <c r="G74" s="36">
        <v>1</v>
      </c>
      <c r="H74" s="36">
        <v>1</v>
      </c>
      <c r="I74" s="36">
        <v>1</v>
      </c>
      <c r="J74" s="36">
        <v>1</v>
      </c>
      <c r="K74" s="36">
        <v>1</v>
      </c>
      <c r="L74" s="36">
        <v>1</v>
      </c>
      <c r="M74" s="36">
        <v>1</v>
      </c>
      <c r="N74" s="36">
        <v>1</v>
      </c>
      <c r="O74" s="36">
        <v>1</v>
      </c>
      <c r="P74" s="36">
        <v>1</v>
      </c>
      <c r="Q74" s="36">
        <v>1</v>
      </c>
      <c r="R74" s="36">
        <v>1</v>
      </c>
      <c r="S74" s="36">
        <v>1</v>
      </c>
      <c r="T74" s="36">
        <v>1</v>
      </c>
      <c r="U74" s="36">
        <v>1</v>
      </c>
      <c r="V74" s="36">
        <v>1</v>
      </c>
      <c r="W74" s="36">
        <v>1</v>
      </c>
      <c r="X74" s="36">
        <v>1</v>
      </c>
      <c r="Y74" s="36">
        <v>1</v>
      </c>
      <c r="Z74" s="36">
        <v>1</v>
      </c>
      <c r="AA74" s="36">
        <v>1</v>
      </c>
      <c r="AB74" s="36">
        <v>1</v>
      </c>
      <c r="AC74" s="36">
        <v>24</v>
      </c>
      <c r="AD74" s="36">
        <v>168</v>
      </c>
    </row>
    <row r="75" spans="1:31">
      <c r="A75" s="30" t="s">
        <v>210</v>
      </c>
      <c r="B75" s="36" t="s">
        <v>129</v>
      </c>
      <c r="C75" s="36" t="s">
        <v>121</v>
      </c>
      <c r="D75" s="36" t="s">
        <v>122</v>
      </c>
      <c r="E75" s="36">
        <v>0</v>
      </c>
      <c r="F75" s="36">
        <v>0</v>
      </c>
      <c r="G75" s="36">
        <v>0</v>
      </c>
      <c r="H75" s="36">
        <v>0</v>
      </c>
      <c r="I75" s="36">
        <v>0</v>
      </c>
      <c r="J75" s="36">
        <v>0</v>
      </c>
      <c r="K75" s="36">
        <v>0</v>
      </c>
      <c r="L75" s="36">
        <v>0</v>
      </c>
      <c r="M75" s="36">
        <v>0</v>
      </c>
      <c r="N75" s="36">
        <v>0</v>
      </c>
      <c r="O75" s="36">
        <v>0</v>
      </c>
      <c r="P75" s="36">
        <v>0</v>
      </c>
      <c r="Q75" s="36">
        <v>0</v>
      </c>
      <c r="R75" s="36">
        <v>0</v>
      </c>
      <c r="S75" s="36">
        <v>0</v>
      </c>
      <c r="T75" s="36">
        <v>0</v>
      </c>
      <c r="U75" s="36">
        <v>0</v>
      </c>
      <c r="V75" s="36">
        <v>0</v>
      </c>
      <c r="W75" s="36">
        <v>0</v>
      </c>
      <c r="X75" s="36">
        <v>0</v>
      </c>
      <c r="Y75" s="36">
        <v>0</v>
      </c>
      <c r="Z75" s="36">
        <v>0</v>
      </c>
      <c r="AA75" s="36">
        <v>0</v>
      </c>
      <c r="AB75" s="36">
        <v>0</v>
      </c>
      <c r="AC75" s="36">
        <v>0</v>
      </c>
      <c r="AD75" s="36">
        <v>0</v>
      </c>
      <c r="AE75" s="36">
        <v>0</v>
      </c>
    </row>
    <row r="76" spans="1:31">
      <c r="A76" s="36" t="s">
        <v>271</v>
      </c>
      <c r="B76" s="36" t="s">
        <v>123</v>
      </c>
      <c r="C76" s="36" t="s">
        <v>121</v>
      </c>
      <c r="D76" s="36" t="s">
        <v>122</v>
      </c>
      <c r="E76" s="38">
        <v>100</v>
      </c>
      <c r="F76" s="38">
        <v>100</v>
      </c>
      <c r="G76" s="38">
        <v>100</v>
      </c>
      <c r="H76" s="38">
        <v>100</v>
      </c>
      <c r="I76" s="38">
        <v>100</v>
      </c>
      <c r="J76" s="38">
        <v>100</v>
      </c>
      <c r="K76" s="38">
        <v>100</v>
      </c>
      <c r="L76" s="38">
        <v>100</v>
      </c>
      <c r="M76" s="38">
        <v>100</v>
      </c>
      <c r="N76" s="38">
        <v>100</v>
      </c>
      <c r="O76" s="38">
        <v>100</v>
      </c>
      <c r="P76" s="38">
        <v>100</v>
      </c>
      <c r="Q76" s="38">
        <v>100</v>
      </c>
      <c r="R76" s="38">
        <v>100</v>
      </c>
      <c r="S76" s="38">
        <v>100</v>
      </c>
      <c r="T76" s="38">
        <v>100</v>
      </c>
      <c r="U76" s="38">
        <v>100</v>
      </c>
      <c r="V76" s="38">
        <v>100</v>
      </c>
      <c r="W76" s="38">
        <v>100</v>
      </c>
      <c r="X76" s="38">
        <v>100</v>
      </c>
      <c r="Y76" s="38">
        <v>100</v>
      </c>
      <c r="Z76" s="38">
        <v>100</v>
      </c>
      <c r="AA76" s="38">
        <v>100</v>
      </c>
      <c r="AB76" s="38">
        <v>100</v>
      </c>
      <c r="AC76" s="36">
        <v>2400</v>
      </c>
      <c r="AD76" s="36">
        <v>16800</v>
      </c>
      <c r="AE76" s="36">
        <v>876000</v>
      </c>
    </row>
    <row r="77" spans="1:31">
      <c r="E77" s="38"/>
      <c r="F77" s="38"/>
      <c r="G77" s="38"/>
      <c r="H77" s="38"/>
      <c r="I77" s="38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  <c r="Z77" s="38"/>
      <c r="AA77" s="38"/>
      <c r="AB77" s="38"/>
    </row>
    <row r="78" spans="1:31">
      <c r="E78" s="38"/>
      <c r="F78" s="38"/>
      <c r="G78" s="38"/>
      <c r="H78" s="38"/>
      <c r="I78" s="38"/>
      <c r="J78" s="38"/>
      <c r="K78" s="38"/>
      <c r="L78" s="38"/>
      <c r="M78" s="38"/>
      <c r="N78" s="38"/>
      <c r="O78" s="38"/>
      <c r="P78" s="38"/>
      <c r="Q78" s="38"/>
      <c r="R78" s="38"/>
      <c r="S78" s="38"/>
      <c r="T78" s="38"/>
      <c r="U78" s="38"/>
      <c r="V78" s="38"/>
      <c r="W78" s="38"/>
      <c r="X78" s="38"/>
      <c r="Y78" s="38"/>
      <c r="Z78" s="38"/>
      <c r="AA78" s="38"/>
      <c r="AB78" s="38"/>
    </row>
    <row r="79" spans="1:31">
      <c r="E79" s="38"/>
      <c r="F79" s="38"/>
      <c r="G79" s="38"/>
      <c r="H79" s="38"/>
      <c r="I79" s="38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  <c r="Y79" s="38"/>
      <c r="Z79" s="38"/>
      <c r="AA79" s="38"/>
      <c r="AB79" s="38"/>
    </row>
    <row r="80" spans="1:31">
      <c r="E80" s="38"/>
      <c r="F80" s="38"/>
      <c r="G80" s="38"/>
      <c r="H80" s="38"/>
      <c r="I80" s="38"/>
      <c r="J80" s="38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38"/>
      <c r="Z80" s="38"/>
      <c r="AA80" s="38"/>
      <c r="AB80" s="38"/>
    </row>
    <row r="81" spans="5:28">
      <c r="E81" s="38"/>
      <c r="F81" s="38"/>
      <c r="G81" s="38"/>
      <c r="H81" s="38"/>
      <c r="I81" s="38"/>
      <c r="J81" s="38"/>
      <c r="K81" s="38"/>
      <c r="L81" s="38"/>
      <c r="M81" s="38"/>
      <c r="N81" s="38"/>
      <c r="O81" s="38"/>
      <c r="P81" s="38"/>
      <c r="Q81" s="38"/>
      <c r="R81" s="38"/>
      <c r="S81" s="38"/>
      <c r="T81" s="38"/>
      <c r="U81" s="38"/>
      <c r="V81" s="38"/>
      <c r="W81" s="38"/>
      <c r="X81" s="38"/>
      <c r="Y81" s="38"/>
      <c r="Z81" s="38"/>
      <c r="AA81" s="38"/>
      <c r="AB81" s="38"/>
    </row>
    <row r="82" spans="5:28">
      <c r="E82" s="38"/>
      <c r="F82" s="38"/>
      <c r="G82" s="38"/>
      <c r="H82" s="38"/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  <c r="Z82" s="38"/>
      <c r="AA82" s="38"/>
      <c r="AB82" s="38"/>
    </row>
    <row r="83" spans="5:28">
      <c r="E83" s="38"/>
      <c r="F83" s="38"/>
      <c r="G83" s="38"/>
      <c r="H83" s="38"/>
      <c r="I83" s="38"/>
      <c r="J83" s="38"/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38"/>
      <c r="Z83" s="38"/>
      <c r="AA83" s="38"/>
      <c r="AB83" s="38"/>
    </row>
  </sheetData>
  <phoneticPr fontId="2" type="noConversion"/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4"/>
  <dimension ref="A1:R667"/>
  <sheetViews>
    <sheetView workbookViewId="0">
      <pane xSplit="2" ySplit="2" topLeftCell="J223" activePane="bottomRight" state="frozen"/>
      <selection pane="topRight" activeCell="C1" sqref="C1"/>
      <selection pane="bottomLeft" activeCell="A2" sqref="A2"/>
      <selection pane="bottomRight" activeCell="F57" sqref="F57"/>
    </sheetView>
  </sheetViews>
  <sheetFormatPr defaultRowHeight="11.25"/>
  <cols>
    <col min="1" max="1" width="2.5" style="58" customWidth="1"/>
    <col min="2" max="2" width="37.6640625" style="57" bestFit="1" customWidth="1"/>
    <col min="3" max="18" width="17" style="47" customWidth="1"/>
    <col min="19" max="16384" width="9.33203125" style="47"/>
  </cols>
  <sheetData>
    <row r="1" spans="1:18" ht="20.25">
      <c r="A1" s="44" t="s">
        <v>157</v>
      </c>
      <c r="B1" s="45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</row>
    <row r="2" spans="1:18" s="50" customFormat="1">
      <c r="A2" s="86"/>
      <c r="B2" s="86"/>
      <c r="C2" s="49" t="s">
        <v>100</v>
      </c>
      <c r="D2" s="49" t="s">
        <v>101</v>
      </c>
      <c r="E2" s="49" t="s">
        <v>102</v>
      </c>
      <c r="F2" s="49" t="s">
        <v>103</v>
      </c>
      <c r="G2" s="49" t="s">
        <v>104</v>
      </c>
      <c r="H2" s="49" t="s">
        <v>105</v>
      </c>
      <c r="I2" s="49" t="s">
        <v>106</v>
      </c>
      <c r="J2" s="49" t="s">
        <v>107</v>
      </c>
      <c r="K2" s="49" t="s">
        <v>108</v>
      </c>
      <c r="L2" s="49" t="s">
        <v>109</v>
      </c>
      <c r="M2" s="49" t="s">
        <v>359</v>
      </c>
      <c r="N2" s="49" t="s">
        <v>110</v>
      </c>
      <c r="O2" s="49" t="s">
        <v>111</v>
      </c>
      <c r="P2" s="49" t="s">
        <v>112</v>
      </c>
      <c r="Q2" s="49" t="s">
        <v>113</v>
      </c>
      <c r="R2" s="49" t="s">
        <v>114</v>
      </c>
    </row>
    <row r="3" spans="1:18">
      <c r="A3" s="51" t="s">
        <v>7</v>
      </c>
      <c r="B3" s="45"/>
      <c r="C3" s="50"/>
    </row>
    <row r="4" spans="1:18">
      <c r="A4" s="48"/>
      <c r="B4" s="52" t="s">
        <v>9</v>
      </c>
      <c r="C4" s="53" t="s">
        <v>10</v>
      </c>
      <c r="D4" s="54" t="s">
        <v>11</v>
      </c>
      <c r="E4" s="54" t="s">
        <v>12</v>
      </c>
      <c r="F4" s="54" t="s">
        <v>13</v>
      </c>
      <c r="G4" s="54" t="s">
        <v>14</v>
      </c>
      <c r="H4" s="54" t="s">
        <v>14</v>
      </c>
      <c r="I4" s="54" t="s">
        <v>15</v>
      </c>
      <c r="J4" s="54" t="s">
        <v>16</v>
      </c>
      <c r="K4" s="54" t="s">
        <v>17</v>
      </c>
      <c r="L4" s="54" t="s">
        <v>18</v>
      </c>
      <c r="M4" s="54" t="s">
        <v>19</v>
      </c>
      <c r="N4" s="54" t="s">
        <v>20</v>
      </c>
      <c r="O4" s="54" t="s">
        <v>21</v>
      </c>
      <c r="P4" s="54" t="s">
        <v>22</v>
      </c>
      <c r="Q4" s="54" t="s">
        <v>23</v>
      </c>
      <c r="R4" s="54" t="s">
        <v>24</v>
      </c>
    </row>
    <row r="5" spans="1:18">
      <c r="A5" s="48"/>
      <c r="B5" s="52" t="s">
        <v>25</v>
      </c>
      <c r="C5" s="53" t="s">
        <v>26</v>
      </c>
      <c r="D5" s="54" t="s">
        <v>26</v>
      </c>
      <c r="E5" s="54" t="s">
        <v>26</v>
      </c>
      <c r="F5" s="54" t="s">
        <v>26</v>
      </c>
      <c r="G5" s="54" t="s">
        <v>26</v>
      </c>
      <c r="H5" s="54" t="s">
        <v>26</v>
      </c>
      <c r="I5" s="54" t="s">
        <v>26</v>
      </c>
      <c r="J5" s="54" t="s">
        <v>26</v>
      </c>
      <c r="K5" s="54" t="s">
        <v>26</v>
      </c>
      <c r="L5" s="54" t="s">
        <v>26</v>
      </c>
      <c r="M5" s="54" t="s">
        <v>26</v>
      </c>
      <c r="N5" s="54" t="s">
        <v>26</v>
      </c>
      <c r="O5" s="54" t="s">
        <v>26</v>
      </c>
      <c r="P5" s="54" t="s">
        <v>26</v>
      </c>
      <c r="Q5" s="54" t="s">
        <v>26</v>
      </c>
      <c r="R5" s="54" t="s">
        <v>26</v>
      </c>
    </row>
    <row r="6" spans="1:18">
      <c r="A6" s="48"/>
      <c r="B6" s="52" t="s">
        <v>28</v>
      </c>
      <c r="C6" s="53"/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</row>
    <row r="7" spans="1:18">
      <c r="A7" s="51" t="s">
        <v>39</v>
      </c>
      <c r="B7" s="45"/>
      <c r="C7" s="50"/>
    </row>
    <row r="8" spans="1:18">
      <c r="A8" s="48"/>
      <c r="B8" s="51" t="s">
        <v>40</v>
      </c>
      <c r="C8" s="50"/>
    </row>
    <row r="9" spans="1:18">
      <c r="A9" s="48"/>
      <c r="B9" s="52" t="s">
        <v>41</v>
      </c>
      <c r="C9" s="53" t="str">
        <f>BuildingSummary!$C26</f>
        <v>Mass wall</v>
      </c>
      <c r="D9" s="53" t="str">
        <f>BuildingSummary!$C26</f>
        <v>Mass wall</v>
      </c>
      <c r="E9" s="53" t="str">
        <f>BuildingSummary!$C26</f>
        <v>Mass wall</v>
      </c>
      <c r="F9" s="53" t="str">
        <f>BuildingSummary!$C26</f>
        <v>Mass wall</v>
      </c>
      <c r="G9" s="53" t="str">
        <f>BuildingSummary!$C26</f>
        <v>Mass wall</v>
      </c>
      <c r="H9" s="53" t="str">
        <f>BuildingSummary!$C26</f>
        <v>Mass wall</v>
      </c>
      <c r="I9" s="53" t="str">
        <f>BuildingSummary!$C26</f>
        <v>Mass wall</v>
      </c>
      <c r="J9" s="53" t="str">
        <f>BuildingSummary!$C26</f>
        <v>Mass wall</v>
      </c>
      <c r="K9" s="53" t="str">
        <f>BuildingSummary!$C26</f>
        <v>Mass wall</v>
      </c>
      <c r="L9" s="53" t="str">
        <f>BuildingSummary!$C26</f>
        <v>Mass wall</v>
      </c>
      <c r="M9" s="53" t="str">
        <f>BuildingSummary!$C26</f>
        <v>Mass wall</v>
      </c>
      <c r="N9" s="53" t="str">
        <f>BuildingSummary!$C26</f>
        <v>Mass wall</v>
      </c>
      <c r="O9" s="53" t="str">
        <f>BuildingSummary!$C26</f>
        <v>Mass wall</v>
      </c>
      <c r="P9" s="53" t="str">
        <f>BuildingSummary!$C26</f>
        <v>Mass wall</v>
      </c>
      <c r="Q9" s="53" t="str">
        <f>BuildingSummary!$C26</f>
        <v>Mass wall</v>
      </c>
      <c r="R9" s="53" t="str">
        <f>BuildingSummary!$C26</f>
        <v>Mass wall</v>
      </c>
    </row>
    <row r="10" spans="1:18">
      <c r="A10" s="48"/>
      <c r="B10" s="52" t="s">
        <v>246</v>
      </c>
      <c r="C10" s="53">
        <f>1/Miami!$D$41</f>
        <v>0.38314176245210729</v>
      </c>
      <c r="D10" s="53">
        <f>1/Houston!$D$41</f>
        <v>0.38314176245210729</v>
      </c>
      <c r="E10" s="53">
        <f>1/Phoenix!$D$41</f>
        <v>0.38314176245210729</v>
      </c>
      <c r="F10" s="53">
        <f>1/Atlanta!$D$41</f>
        <v>1.1682242990654206</v>
      </c>
      <c r="G10" s="53">
        <f>1/LosAngeles!$D$41</f>
        <v>1.1682242990654206</v>
      </c>
      <c r="H10" s="53">
        <f>1/LasVegas!$D$41</f>
        <v>1.1682242990654206</v>
      </c>
      <c r="I10" s="53">
        <f>1/SanFrancisco!$D$41</f>
        <v>1.1682242990654206</v>
      </c>
      <c r="J10" s="53">
        <f>1/Baltimore!$D$41</f>
        <v>1.1682242990654206</v>
      </c>
      <c r="K10" s="53">
        <f>1/Albuquerque!$D$41</f>
        <v>1.1682242990654206</v>
      </c>
      <c r="L10" s="53">
        <f>1/Seattle!$D$41</f>
        <v>1.1682242990654206</v>
      </c>
      <c r="M10" s="53">
        <f>1/Chicago!$D$41</f>
        <v>1.4326647564469914</v>
      </c>
      <c r="N10" s="53">
        <f>1/Boulder!$D$41</f>
        <v>1.4326647564469914</v>
      </c>
      <c r="O10" s="53">
        <f>1/Minneapolis!$D$41</f>
        <v>1.6920473773265652</v>
      </c>
      <c r="P10" s="53">
        <f>1/Helena!$D$41</f>
        <v>1.6920473773265652</v>
      </c>
      <c r="Q10" s="53">
        <f>1/Duluth!$D$41</f>
        <v>1.953125</v>
      </c>
      <c r="R10" s="53">
        <f>1/Fairbanks!$D$41</f>
        <v>2.2026431718061672</v>
      </c>
    </row>
    <row r="11" spans="1:18">
      <c r="A11" s="48"/>
      <c r="B11" s="51" t="s">
        <v>43</v>
      </c>
      <c r="C11" s="50"/>
    </row>
    <row r="12" spans="1:18">
      <c r="A12" s="48"/>
      <c r="B12" s="55" t="s">
        <v>41</v>
      </c>
      <c r="C12" s="53" t="s">
        <v>360</v>
      </c>
      <c r="D12" s="53" t="s">
        <v>360</v>
      </c>
      <c r="E12" s="53" t="s">
        <v>360</v>
      </c>
      <c r="F12" s="53" t="s">
        <v>360</v>
      </c>
      <c r="G12" s="53" t="s">
        <v>360</v>
      </c>
      <c r="H12" s="53" t="s">
        <v>360</v>
      </c>
      <c r="I12" s="53" t="s">
        <v>360</v>
      </c>
      <c r="J12" s="53" t="s">
        <v>360</v>
      </c>
      <c r="K12" s="53" t="s">
        <v>360</v>
      </c>
      <c r="L12" s="53" t="s">
        <v>360</v>
      </c>
      <c r="M12" s="53" t="s">
        <v>360</v>
      </c>
      <c r="N12" s="53" t="s">
        <v>360</v>
      </c>
      <c r="O12" s="53" t="s">
        <v>360</v>
      </c>
      <c r="P12" s="53" t="s">
        <v>360</v>
      </c>
      <c r="Q12" s="53" t="s">
        <v>360</v>
      </c>
      <c r="R12" s="53" t="s">
        <v>360</v>
      </c>
    </row>
    <row r="13" spans="1:18">
      <c r="A13" s="48"/>
      <c r="B13" s="52" t="s">
        <v>246</v>
      </c>
      <c r="C13" s="53">
        <f>1/Miami!$D$45</f>
        <v>2.801120448179272</v>
      </c>
      <c r="D13" s="53">
        <f>1/Houston!$D$45</f>
        <v>2.801120448179272</v>
      </c>
      <c r="E13" s="53">
        <f>1/Phoenix!$D$45</f>
        <v>2.801120448179272</v>
      </c>
      <c r="F13" s="53">
        <f>1/Atlanta!$D$45</f>
        <v>2.801120448179272</v>
      </c>
      <c r="G13" s="53">
        <f>1/LosAngeles!$D$45</f>
        <v>2.801120448179272</v>
      </c>
      <c r="H13" s="53">
        <f>1/LasVegas!$D$45</f>
        <v>2.801120448179272</v>
      </c>
      <c r="I13" s="53">
        <f>1/SanFrancisco!$D$45</f>
        <v>2.801120448179272</v>
      </c>
      <c r="J13" s="53">
        <f>1/Baltimore!$D$45</f>
        <v>2.801120448179272</v>
      </c>
      <c r="K13" s="53">
        <f>1/Albuquerque!$D$45</f>
        <v>2.801120448179272</v>
      </c>
      <c r="L13" s="53">
        <f>1/Seattle!$D$45</f>
        <v>2.801120448179272</v>
      </c>
      <c r="M13" s="53">
        <f>1/Chicago!$D$45</f>
        <v>2.801120448179272</v>
      </c>
      <c r="N13" s="53">
        <f>1/Boulder!$D$45</f>
        <v>2.801120448179272</v>
      </c>
      <c r="O13" s="53">
        <f>1/Minneapolis!$D$45</f>
        <v>2.801120448179272</v>
      </c>
      <c r="P13" s="53">
        <f>1/Helena!$D$45</f>
        <v>2.801120448179272</v>
      </c>
      <c r="Q13" s="53">
        <f>1/Duluth!$D$45</f>
        <v>2.801120448179272</v>
      </c>
      <c r="R13" s="53">
        <f>1/Fairbanks!$D$45</f>
        <v>3.6630036630036629</v>
      </c>
    </row>
    <row r="14" spans="1:18">
      <c r="A14" s="48"/>
      <c r="B14" s="51" t="s">
        <v>45</v>
      </c>
      <c r="C14" s="50"/>
    </row>
    <row r="15" spans="1:18">
      <c r="A15" s="48"/>
      <c r="B15" s="52" t="s">
        <v>247</v>
      </c>
      <c r="C15" s="53">
        <f>Miami!$E$63</f>
        <v>6.49</v>
      </c>
      <c r="D15" s="53">
        <f>Houston!$E$63</f>
        <v>6.49</v>
      </c>
      <c r="E15" s="53">
        <f>Phoenix!$E$63</f>
        <v>6.49</v>
      </c>
      <c r="F15" s="53">
        <f>Atlanta!$E$63</f>
        <v>3.18</v>
      </c>
      <c r="G15" s="53">
        <f>LosAngeles!$E$63</f>
        <v>3.18</v>
      </c>
      <c r="H15" s="53">
        <f>LasVegas!$E$63</f>
        <v>3.18</v>
      </c>
      <c r="I15" s="53">
        <f>SanFrancisco!$E$63</f>
        <v>6.49</v>
      </c>
      <c r="J15" s="53">
        <f>Baltimore!$E$63</f>
        <v>3.18</v>
      </c>
      <c r="K15" s="53">
        <f>Albuquerque!$E$63</f>
        <v>3.18</v>
      </c>
      <c r="L15" s="53">
        <f>Seattle!$E$63</f>
        <v>3.18</v>
      </c>
      <c r="M15" s="53">
        <f>Chicago!$E$63</f>
        <v>3.18</v>
      </c>
      <c r="N15" s="53">
        <f>Boulder!$E$63</f>
        <v>3.18</v>
      </c>
      <c r="O15" s="53">
        <f>Minneapolis!$E$63</f>
        <v>3.18</v>
      </c>
      <c r="P15" s="53">
        <f>Helena!$E$63</f>
        <v>3.18</v>
      </c>
      <c r="Q15" s="53">
        <f>Duluth!$E$63</f>
        <v>3.18</v>
      </c>
      <c r="R15" s="53">
        <f>Fairbanks!$E$63</f>
        <v>2.58</v>
      </c>
    </row>
    <row r="16" spans="1:18">
      <c r="A16" s="48"/>
      <c r="B16" s="52" t="s">
        <v>46</v>
      </c>
      <c r="C16" s="53">
        <f>Miami!$F$63</f>
        <v>0.25</v>
      </c>
      <c r="D16" s="53">
        <f>Houston!$F$63</f>
        <v>0.25</v>
      </c>
      <c r="E16" s="53">
        <f>Phoenix!$F$63</f>
        <v>0.25</v>
      </c>
      <c r="F16" s="53">
        <f>Atlanta!$F$63</f>
        <v>0.26200000000000001</v>
      </c>
      <c r="G16" s="53">
        <f>LosAngeles!$F$63</f>
        <v>0.26200000000000001</v>
      </c>
      <c r="H16" s="53">
        <f>LasVegas!$F$63</f>
        <v>0.26200000000000001</v>
      </c>
      <c r="I16" s="53">
        <f>SanFrancisco!$F$63</f>
        <v>0.39100000000000001</v>
      </c>
      <c r="J16" s="53">
        <f>Baltimore!$F$63</f>
        <v>0.40200000000000002</v>
      </c>
      <c r="K16" s="53">
        <f>Albuquerque!$F$63</f>
        <v>0.40200000000000002</v>
      </c>
      <c r="L16" s="53">
        <f>Seattle!$F$63</f>
        <v>0.40200000000000002</v>
      </c>
      <c r="M16" s="53">
        <f>Chicago!$F$63</f>
        <v>0.40200000000000002</v>
      </c>
      <c r="N16" s="53">
        <f>Boulder!$F$63</f>
        <v>0.40200000000000002</v>
      </c>
      <c r="O16" s="53">
        <f>Minneapolis!$F$63</f>
        <v>0.40200000000000002</v>
      </c>
      <c r="P16" s="53">
        <f>Helena!$F$63</f>
        <v>0.40200000000000002</v>
      </c>
      <c r="Q16" s="53">
        <f>Duluth!$F$63</f>
        <v>0.501</v>
      </c>
      <c r="R16" s="53">
        <f>Fairbanks!$F$63</f>
        <v>0.504</v>
      </c>
    </row>
    <row r="17" spans="1:18">
      <c r="A17" s="48"/>
      <c r="B17" s="52" t="s">
        <v>47</v>
      </c>
      <c r="C17" s="53">
        <f>Miami!$G$63</f>
        <v>0.25</v>
      </c>
      <c r="D17" s="53">
        <f>Houston!$G$63</f>
        <v>0.25</v>
      </c>
      <c r="E17" s="53">
        <f>Phoenix!$G$63</f>
        <v>0.25</v>
      </c>
      <c r="F17" s="53">
        <f>Atlanta!$G$63</f>
        <v>0.318</v>
      </c>
      <c r="G17" s="53">
        <f>LosAngeles!$G$63</f>
        <v>0.318</v>
      </c>
      <c r="H17" s="53">
        <f>LasVegas!$G$63</f>
        <v>0.318</v>
      </c>
      <c r="I17" s="53">
        <f>SanFrancisco!$G$63</f>
        <v>0.39</v>
      </c>
      <c r="J17" s="53">
        <f>Baltimore!$G$63</f>
        <v>0.495</v>
      </c>
      <c r="K17" s="53">
        <f>Albuquerque!$G$63</f>
        <v>0.495</v>
      </c>
      <c r="L17" s="53">
        <f>Seattle!$G$63</f>
        <v>0.495</v>
      </c>
      <c r="M17" s="53">
        <f>Chicago!$G$63</f>
        <v>0.495</v>
      </c>
      <c r="N17" s="53">
        <f>Boulder!$G$63</f>
        <v>0.495</v>
      </c>
      <c r="O17" s="53">
        <f>Minneapolis!$G$63</f>
        <v>0.495</v>
      </c>
      <c r="P17" s="53">
        <f>Helena!$G$63</f>
        <v>0.495</v>
      </c>
      <c r="Q17" s="53">
        <f>Duluth!$G$63</f>
        <v>0.49</v>
      </c>
      <c r="R17" s="53">
        <f>Fairbanks!$G$63</f>
        <v>0.49</v>
      </c>
    </row>
    <row r="18" spans="1:18">
      <c r="A18" s="48"/>
      <c r="B18" s="51" t="s">
        <v>48</v>
      </c>
      <c r="C18" s="50"/>
    </row>
    <row r="19" spans="1:18">
      <c r="A19" s="48"/>
      <c r="B19" s="52" t="s">
        <v>247</v>
      </c>
      <c r="C19" s="53" t="s">
        <v>243</v>
      </c>
      <c r="D19" s="53" t="s">
        <v>243</v>
      </c>
      <c r="E19" s="53" t="s">
        <v>243</v>
      </c>
      <c r="F19" s="53" t="s">
        <v>243</v>
      </c>
      <c r="G19" s="53" t="s">
        <v>243</v>
      </c>
      <c r="H19" s="53" t="s">
        <v>243</v>
      </c>
      <c r="I19" s="53" t="s">
        <v>243</v>
      </c>
      <c r="J19" s="53" t="s">
        <v>243</v>
      </c>
      <c r="K19" s="53" t="s">
        <v>243</v>
      </c>
      <c r="L19" s="53" t="s">
        <v>243</v>
      </c>
      <c r="M19" s="53" t="s">
        <v>243</v>
      </c>
      <c r="N19" s="53" t="s">
        <v>243</v>
      </c>
      <c r="O19" s="53" t="s">
        <v>243</v>
      </c>
      <c r="P19" s="53" t="s">
        <v>243</v>
      </c>
      <c r="Q19" s="53" t="s">
        <v>243</v>
      </c>
      <c r="R19" s="53" t="s">
        <v>243</v>
      </c>
    </row>
    <row r="20" spans="1:18">
      <c r="A20" s="48"/>
      <c r="B20" s="52" t="s">
        <v>46</v>
      </c>
      <c r="C20" s="53" t="s">
        <v>243</v>
      </c>
      <c r="D20" s="53" t="s">
        <v>243</v>
      </c>
      <c r="E20" s="53" t="s">
        <v>243</v>
      </c>
      <c r="F20" s="53" t="s">
        <v>243</v>
      </c>
      <c r="G20" s="53" t="s">
        <v>243</v>
      </c>
      <c r="H20" s="53" t="s">
        <v>243</v>
      </c>
      <c r="I20" s="53" t="s">
        <v>243</v>
      </c>
      <c r="J20" s="53" t="s">
        <v>243</v>
      </c>
      <c r="K20" s="53" t="s">
        <v>243</v>
      </c>
      <c r="L20" s="53" t="s">
        <v>243</v>
      </c>
      <c r="M20" s="53" t="s">
        <v>243</v>
      </c>
      <c r="N20" s="53" t="s">
        <v>243</v>
      </c>
      <c r="O20" s="53" t="s">
        <v>243</v>
      </c>
      <c r="P20" s="53" t="s">
        <v>243</v>
      </c>
      <c r="Q20" s="53" t="s">
        <v>243</v>
      </c>
      <c r="R20" s="53" t="s">
        <v>243</v>
      </c>
    </row>
    <row r="21" spans="1:18">
      <c r="A21" s="48"/>
      <c r="B21" s="52" t="s">
        <v>47</v>
      </c>
      <c r="C21" s="53" t="s">
        <v>243</v>
      </c>
      <c r="D21" s="53" t="s">
        <v>243</v>
      </c>
      <c r="E21" s="53" t="s">
        <v>243</v>
      </c>
      <c r="F21" s="53" t="s">
        <v>243</v>
      </c>
      <c r="G21" s="53" t="s">
        <v>243</v>
      </c>
      <c r="H21" s="53" t="s">
        <v>243</v>
      </c>
      <c r="I21" s="53" t="s">
        <v>243</v>
      </c>
      <c r="J21" s="53" t="s">
        <v>243</v>
      </c>
      <c r="K21" s="53" t="s">
        <v>243</v>
      </c>
      <c r="L21" s="53" t="s">
        <v>243</v>
      </c>
      <c r="M21" s="53" t="s">
        <v>243</v>
      </c>
      <c r="N21" s="53" t="s">
        <v>243</v>
      </c>
      <c r="O21" s="53" t="s">
        <v>243</v>
      </c>
      <c r="P21" s="53" t="s">
        <v>243</v>
      </c>
      <c r="Q21" s="53" t="s">
        <v>243</v>
      </c>
      <c r="R21" s="53" t="s">
        <v>243</v>
      </c>
    </row>
    <row r="22" spans="1:18">
      <c r="A22" s="48"/>
      <c r="B22" s="51" t="s">
        <v>49</v>
      </c>
      <c r="C22" s="50"/>
    </row>
    <row r="23" spans="1:18">
      <c r="A23" s="48"/>
      <c r="B23" s="52" t="s">
        <v>50</v>
      </c>
      <c r="C23" s="53" t="str">
        <f>BuildingSummary!$C46</f>
        <v>Mass Floor</v>
      </c>
      <c r="D23" s="53" t="str">
        <f>BuildingSummary!$C46</f>
        <v>Mass Floor</v>
      </c>
      <c r="E23" s="53" t="str">
        <f>BuildingSummary!$C46</f>
        <v>Mass Floor</v>
      </c>
      <c r="F23" s="53" t="str">
        <f>BuildingSummary!$C46</f>
        <v>Mass Floor</v>
      </c>
      <c r="G23" s="53" t="str">
        <f>BuildingSummary!$C46</f>
        <v>Mass Floor</v>
      </c>
      <c r="H23" s="53" t="str">
        <f>BuildingSummary!$C46</f>
        <v>Mass Floor</v>
      </c>
      <c r="I23" s="53" t="str">
        <f>BuildingSummary!$C46</f>
        <v>Mass Floor</v>
      </c>
      <c r="J23" s="53" t="str">
        <f>BuildingSummary!$C46</f>
        <v>Mass Floor</v>
      </c>
      <c r="K23" s="53" t="str">
        <f>BuildingSummary!$C46</f>
        <v>Mass Floor</v>
      </c>
      <c r="L23" s="53" t="str">
        <f>BuildingSummary!$C46</f>
        <v>Mass Floor</v>
      </c>
      <c r="M23" s="53" t="str">
        <f>BuildingSummary!$C46</f>
        <v>Mass Floor</v>
      </c>
      <c r="N23" s="53" t="str">
        <f>BuildingSummary!$C46</f>
        <v>Mass Floor</v>
      </c>
      <c r="O23" s="53" t="str">
        <f>BuildingSummary!$C46</f>
        <v>Mass Floor</v>
      </c>
      <c r="P23" s="53" t="str">
        <f>BuildingSummary!$C46</f>
        <v>Mass Floor</v>
      </c>
      <c r="Q23" s="53" t="str">
        <f>BuildingSummary!$C46</f>
        <v>Mass Floor</v>
      </c>
      <c r="R23" s="53" t="str">
        <f>BuildingSummary!$C46</f>
        <v>Mass Floor</v>
      </c>
    </row>
    <row r="24" spans="1:18">
      <c r="A24" s="48"/>
      <c r="B24" s="52" t="s">
        <v>52</v>
      </c>
      <c r="C24" s="53" t="str">
        <f>BuildingSummary!$C47</f>
        <v>4 in slab-on-grade</v>
      </c>
      <c r="D24" s="53" t="str">
        <f>BuildingSummary!$C47</f>
        <v>4 in slab-on-grade</v>
      </c>
      <c r="E24" s="53" t="str">
        <f>BuildingSummary!$C47</f>
        <v>4 in slab-on-grade</v>
      </c>
      <c r="F24" s="53" t="str">
        <f>BuildingSummary!$C47</f>
        <v>4 in slab-on-grade</v>
      </c>
      <c r="G24" s="53" t="str">
        <f>BuildingSummary!$C47</f>
        <v>4 in slab-on-grade</v>
      </c>
      <c r="H24" s="53" t="str">
        <f>BuildingSummary!$C47</f>
        <v>4 in slab-on-grade</v>
      </c>
      <c r="I24" s="53" t="str">
        <f>BuildingSummary!$C47</f>
        <v>4 in slab-on-grade</v>
      </c>
      <c r="J24" s="53" t="str">
        <f>BuildingSummary!$C47</f>
        <v>4 in slab-on-grade</v>
      </c>
      <c r="K24" s="53" t="str">
        <f>BuildingSummary!$C47</f>
        <v>4 in slab-on-grade</v>
      </c>
      <c r="L24" s="53" t="str">
        <f>BuildingSummary!$C47</f>
        <v>4 in slab-on-grade</v>
      </c>
      <c r="M24" s="53" t="str">
        <f>BuildingSummary!$C47</f>
        <v>4 in slab-on-grade</v>
      </c>
      <c r="N24" s="53" t="str">
        <f>BuildingSummary!$C47</f>
        <v>4 in slab-on-grade</v>
      </c>
      <c r="O24" s="53" t="str">
        <f>BuildingSummary!$C47</f>
        <v>4 in slab-on-grade</v>
      </c>
      <c r="P24" s="53" t="str">
        <f>BuildingSummary!$C47</f>
        <v>4 in slab-on-grade</v>
      </c>
      <c r="Q24" s="53" t="str">
        <f>BuildingSummary!$C47</f>
        <v>4 in slab-on-grade</v>
      </c>
      <c r="R24" s="53" t="str">
        <f>BuildingSummary!$C47</f>
        <v>4 in slab-on-grade</v>
      </c>
    </row>
    <row r="25" spans="1:18">
      <c r="A25" s="48"/>
      <c r="B25" s="52" t="s">
        <v>246</v>
      </c>
      <c r="C25" s="53">
        <f>1/Miami!$D$44</f>
        <v>0.32051282051282048</v>
      </c>
      <c r="D25" s="53">
        <f>1/Houston!$D$44</f>
        <v>0.32051282051282048</v>
      </c>
      <c r="E25" s="53">
        <f>1/Phoenix!$D$44</f>
        <v>0.32051282051282048</v>
      </c>
      <c r="F25" s="53">
        <f>1/Atlanta!$D$44</f>
        <v>0.32051282051282048</v>
      </c>
      <c r="G25" s="53">
        <f>1/LosAngeles!$D$44</f>
        <v>0.32051282051282048</v>
      </c>
      <c r="H25" s="53">
        <f>1/LasVegas!$D$44</f>
        <v>0.32051282051282048</v>
      </c>
      <c r="I25" s="53">
        <f>1/SanFrancisco!$D$44</f>
        <v>0.32051282051282048</v>
      </c>
      <c r="J25" s="53">
        <f>1/Baltimore!$D$44</f>
        <v>0.32051282051282048</v>
      </c>
      <c r="K25" s="53">
        <f>1/Albuquerque!$D$44</f>
        <v>0.32051282051282048</v>
      </c>
      <c r="L25" s="53">
        <f>1/Seattle!$D$44</f>
        <v>0.32051282051282048</v>
      </c>
      <c r="M25" s="53">
        <f>1/Chicago!$D$44</f>
        <v>0.32051282051282048</v>
      </c>
      <c r="N25" s="53">
        <f>1/Boulder!$D$44</f>
        <v>0.32051282051282048</v>
      </c>
      <c r="O25" s="53">
        <f>1/Minneapolis!$D$44</f>
        <v>0.32051282051282048</v>
      </c>
      <c r="P25" s="53">
        <f>1/Helena!$D$44</f>
        <v>0.32051282051282048</v>
      </c>
      <c r="Q25" s="53">
        <f>1/Duluth!$D$44</f>
        <v>0.32051282051282048</v>
      </c>
      <c r="R25" s="53">
        <f>1/Fairbanks!$D$44</f>
        <v>0.32051282051282048</v>
      </c>
    </row>
    <row r="26" spans="1:18">
      <c r="A26" s="51" t="s">
        <v>58</v>
      </c>
      <c r="B26" s="45"/>
      <c r="C26" s="50"/>
    </row>
    <row r="27" spans="1:18">
      <c r="A27" s="48"/>
      <c r="B27" s="51" t="s">
        <v>63</v>
      </c>
      <c r="C27" s="50"/>
    </row>
    <row r="28" spans="1:18">
      <c r="A28" s="48"/>
      <c r="B28" s="52" t="s">
        <v>251</v>
      </c>
      <c r="C28" s="53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</row>
    <row r="29" spans="1:18">
      <c r="A29" s="48"/>
      <c r="B29" s="52" t="str">
        <f>Miami!A74</f>
        <v>PSZ-AC:1_UNITARY_PACKAGE_COOLCOIL</v>
      </c>
      <c r="C29" s="53">
        <f>10^(-3)*Miami!$C$74</f>
        <v>43.64114</v>
      </c>
      <c r="D29" s="53">
        <f>10^(-3)*Houston!$C$74</f>
        <v>40.688459999999999</v>
      </c>
      <c r="E29" s="53">
        <f>10^(-3)*Phoenix!$C$74</f>
        <v>40.26003</v>
      </c>
      <c r="F29" s="53">
        <f>10^(-3)*Atlanta!$C$74</f>
        <v>31.33351</v>
      </c>
      <c r="G29" s="53">
        <f>10^(-3)*LosAngeles!$C$74</f>
        <v>17.6126</v>
      </c>
      <c r="H29" s="53">
        <f>10^(-3)*LasVegas!$C$74</f>
        <v>22.891960000000001</v>
      </c>
      <c r="I29" s="53">
        <f>10^(-3)*SanFrancisco!$C$74</f>
        <v>11.449209999999999</v>
      </c>
      <c r="J29" s="53">
        <f>10^(-3)*Baltimore!$C$74</f>
        <v>28.662520000000001</v>
      </c>
      <c r="K29" s="53">
        <f>10^(-3)*Albuquerque!$C$74</f>
        <v>21.626300000000001</v>
      </c>
      <c r="L29" s="53">
        <f>10^(-3)*Seattle!$C$74</f>
        <v>16.0168</v>
      </c>
      <c r="M29" s="53">
        <f>10^(-3)*Chicago!$C$74</f>
        <v>35.368879999999997</v>
      </c>
      <c r="N29" s="53">
        <f>10^(-3)*Boulder!$C$74</f>
        <v>26.44538</v>
      </c>
      <c r="O29" s="53">
        <f>10^(-3)*Minneapolis!$C$74</f>
        <v>36.651470000000003</v>
      </c>
      <c r="P29" s="53">
        <f>10^(-3)*Helena!$C$74</f>
        <v>30.092200000000002</v>
      </c>
      <c r="Q29" s="53">
        <f>10^(-3)*Duluth!$C$74</f>
        <v>34.111470000000004</v>
      </c>
      <c r="R29" s="53">
        <f>10^(-3)*Fairbanks!$C$74</f>
        <v>34.823690000000006</v>
      </c>
    </row>
    <row r="30" spans="1:18">
      <c r="A30" s="48"/>
      <c r="B30" s="52" t="str">
        <f>Miami!A75</f>
        <v>PSZ-AC:2_UNITARY_PACKAGE_COOLCOIL</v>
      </c>
      <c r="C30" s="53">
        <f>10^(-3)*Miami!$C$75</f>
        <v>194.58270000000002</v>
      </c>
      <c r="D30" s="53">
        <f>10^(-3)*Houston!$C$75</f>
        <v>193.42240000000001</v>
      </c>
      <c r="E30" s="53">
        <f>10^(-3)*Phoenix!$C$75</f>
        <v>158.40942999999999</v>
      </c>
      <c r="F30" s="53">
        <f>10^(-3)*Atlanta!$C$75</f>
        <v>169.53326999999999</v>
      </c>
      <c r="G30" s="53">
        <f>10^(-3)*LosAngeles!$C$75</f>
        <v>110.57243</v>
      </c>
      <c r="H30" s="53">
        <f>10^(-3)*LasVegas!$C$75</f>
        <v>105.95277</v>
      </c>
      <c r="I30" s="53">
        <f>10^(-3)*SanFrancisco!$C$75</f>
        <v>55.356430000000003</v>
      </c>
      <c r="J30" s="53">
        <f>10^(-3)*Baltimore!$C$75</f>
        <v>156.66585000000001</v>
      </c>
      <c r="K30" s="53">
        <f>10^(-3)*Albuquerque!$C$75</f>
        <v>98.88094000000001</v>
      </c>
      <c r="L30" s="53">
        <f>10^(-3)*Seattle!$C$75</f>
        <v>68.38591000000001</v>
      </c>
      <c r="M30" s="53">
        <f>10^(-3)*Chicago!$C$75</f>
        <v>144.70749000000001</v>
      </c>
      <c r="N30" s="53">
        <f>10^(-3)*Boulder!$C$75</f>
        <v>80.456800000000001</v>
      </c>
      <c r="O30" s="53">
        <f>10^(-3)*Minneapolis!$C$75</f>
        <v>142.36670000000001</v>
      </c>
      <c r="P30" s="53">
        <f>10^(-3)*Helena!$C$75</f>
        <v>76.052179999999993</v>
      </c>
      <c r="Q30" s="53">
        <f>10^(-3)*Duluth!$C$75</f>
        <v>95.768350000000012</v>
      </c>
      <c r="R30" s="53">
        <f>10^(-3)*Fairbanks!$C$75</f>
        <v>87.240080000000006</v>
      </c>
    </row>
    <row r="31" spans="1:18">
      <c r="A31" s="48"/>
      <c r="B31" s="52" t="str">
        <f>Miami!A76</f>
        <v>PSZ-AC:3_UNITARY_PACKAGE_COOLCOIL</v>
      </c>
      <c r="C31" s="53">
        <f>10^(-3)*Miami!$C$76</f>
        <v>26.799330000000001</v>
      </c>
      <c r="D31" s="53">
        <f>10^(-3)*Houston!$C$76</f>
        <v>25.256330000000002</v>
      </c>
      <c r="E31" s="53">
        <f>10^(-3)*Phoenix!$C$76</f>
        <v>23.77692</v>
      </c>
      <c r="F31" s="53">
        <f>10^(-3)*Atlanta!$C$76</f>
        <v>23.930669999999999</v>
      </c>
      <c r="G31" s="53">
        <f>10^(-3)*LosAngeles!$C$76</f>
        <v>17.339770000000001</v>
      </c>
      <c r="H31" s="53">
        <f>10^(-3)*LasVegas!$C$76</f>
        <v>20.47681</v>
      </c>
      <c r="I31" s="53">
        <f>10^(-3)*SanFrancisco!$C$76</f>
        <v>15.47259</v>
      </c>
      <c r="J31" s="53">
        <f>10^(-3)*Baltimore!$C$76</f>
        <v>23.707409999999999</v>
      </c>
      <c r="K31" s="53">
        <f>10^(-3)*Albuquerque!$C$76</f>
        <v>18.393720000000002</v>
      </c>
      <c r="L31" s="53">
        <f>10^(-3)*Seattle!$C$76</f>
        <v>17.029859999999999</v>
      </c>
      <c r="M31" s="53">
        <f>10^(-3)*Chicago!$C$76</f>
        <v>22.645050000000001</v>
      </c>
      <c r="N31" s="53">
        <f>10^(-3)*Boulder!$C$76</f>
        <v>18.778950000000002</v>
      </c>
      <c r="O31" s="53">
        <f>10^(-3)*Minneapolis!$C$76</f>
        <v>23.16506</v>
      </c>
      <c r="P31" s="53">
        <f>10^(-3)*Helena!$C$76</f>
        <v>18.574650000000002</v>
      </c>
      <c r="Q31" s="53">
        <f>10^(-3)*Duluth!$C$76</f>
        <v>18.25337</v>
      </c>
      <c r="R31" s="53">
        <f>10^(-3)*Fairbanks!$C$76</f>
        <v>17.307179999999999</v>
      </c>
    </row>
    <row r="32" spans="1:18">
      <c r="A32" s="48"/>
      <c r="B32" s="52" t="str">
        <f>Miami!A77</f>
        <v>PSZ-AC:4_UNITARY_PACKAGE_COOLCOIL</v>
      </c>
      <c r="C32" s="53">
        <f>10^(-3)*Miami!$C$77</f>
        <v>22.227959999999999</v>
      </c>
      <c r="D32" s="53">
        <f>10^(-3)*Houston!$C$77</f>
        <v>23.534099999999999</v>
      </c>
      <c r="E32" s="53">
        <f>10^(-3)*Phoenix!$C$77</f>
        <v>19.905660000000001</v>
      </c>
      <c r="F32" s="53">
        <f>10^(-3)*Atlanta!$C$77</f>
        <v>18.99822</v>
      </c>
      <c r="G32" s="53">
        <f>10^(-3)*LosAngeles!$C$77</f>
        <v>12.728070000000001</v>
      </c>
      <c r="H32" s="53">
        <f>10^(-3)*LasVegas!$C$77</f>
        <v>14.4803</v>
      </c>
      <c r="I32" s="53">
        <f>10^(-3)*SanFrancisco!$C$77</f>
        <v>12.179110000000001</v>
      </c>
      <c r="J32" s="53">
        <f>10^(-3)*Baltimore!$C$77</f>
        <v>20.298590000000001</v>
      </c>
      <c r="K32" s="53">
        <f>10^(-3)*Albuquerque!$C$77</f>
        <v>15.218780000000001</v>
      </c>
      <c r="L32" s="53">
        <f>10^(-3)*Seattle!$C$77</f>
        <v>13.69956</v>
      </c>
      <c r="M32" s="53">
        <f>10^(-3)*Chicago!$C$77</f>
        <v>19.652480000000001</v>
      </c>
      <c r="N32" s="53">
        <f>10^(-3)*Boulder!$C$77</f>
        <v>14.562340000000001</v>
      </c>
      <c r="O32" s="53">
        <f>10^(-3)*Minneapolis!$C$77</f>
        <v>18.81793</v>
      </c>
      <c r="P32" s="53">
        <f>10^(-3)*Helena!$C$77</f>
        <v>15.259780000000001</v>
      </c>
      <c r="Q32" s="53">
        <f>10^(-3)*Duluth!$C$77</f>
        <v>17.064580000000003</v>
      </c>
      <c r="R32" s="53">
        <f>10^(-3)*Fairbanks!$C$77</f>
        <v>17.307179999999999</v>
      </c>
    </row>
    <row r="33" spans="1:18">
      <c r="A33" s="48"/>
      <c r="B33" s="52" t="s">
        <v>261</v>
      </c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</row>
    <row r="34" spans="1:18">
      <c r="A34" s="48"/>
      <c r="B34" s="45" t="str">
        <f>Miami!A80</f>
        <v>FRONT_ENTRY UNIT HEATER COIL</v>
      </c>
      <c r="C34" s="53">
        <f>10^(-3)*Miami!$C$80</f>
        <v>1.1964000000000001</v>
      </c>
      <c r="D34" s="53">
        <f>10^(-3)*Houston!$C$80</f>
        <v>2.2903699999999998</v>
      </c>
      <c r="E34" s="53">
        <f>10^(-3)*Phoenix!$C$80</f>
        <v>1.80915</v>
      </c>
      <c r="F34" s="53">
        <f>10^(-3)*Atlanta!$C$80</f>
        <v>1.9065999999999999</v>
      </c>
      <c r="G34" s="53">
        <f>10^(-3)*LosAngeles!$C$80</f>
        <v>1.00508</v>
      </c>
      <c r="H34" s="53">
        <f>10^(-3)*LasVegas!$C$80</f>
        <v>1.56436</v>
      </c>
      <c r="I34" s="53">
        <f>10^(-3)*SanFrancisco!$C$80</f>
        <v>1.41995</v>
      </c>
      <c r="J34" s="53">
        <f>10^(-3)*Baltimore!$C$80</f>
        <v>2.2020300000000002</v>
      </c>
      <c r="K34" s="53">
        <f>10^(-3)*Albuquerque!$C$80</f>
        <v>1.91849</v>
      </c>
      <c r="L34" s="53">
        <f>10^(-3)*Seattle!$C$80</f>
        <v>1.7485299999999999</v>
      </c>
      <c r="M34" s="53">
        <f>10^(-3)*Chicago!$C$80</f>
        <v>2.7838400000000001</v>
      </c>
      <c r="N34" s="53">
        <f>10^(-3)*Boulder!$C$80</f>
        <v>2.4318900000000001</v>
      </c>
      <c r="O34" s="53">
        <f>10^(-3)*Minneapolis!$C$80</f>
        <v>3.0956600000000001</v>
      </c>
      <c r="P34" s="53">
        <f>10^(-3)*Helena!$C$80</f>
        <v>3.0071400000000001</v>
      </c>
      <c r="Q34" s="53">
        <f>10^(-3)*Duluth!$C$80</f>
        <v>3.2225300000000003</v>
      </c>
      <c r="R34" s="53">
        <f>10^(-3)*Fairbanks!$C$80</f>
        <v>4.0199299999999996</v>
      </c>
    </row>
    <row r="35" spans="1:18">
      <c r="A35" s="48"/>
      <c r="B35" s="45" t="str">
        <f>Miami!A81</f>
        <v>PSZ-AC:1_UNITARY_PACKAGE_HEATCOIL</v>
      </c>
      <c r="C35" s="53">
        <f>10^(-3)*Miami!$C$81</f>
        <v>19.110119999999998</v>
      </c>
      <c r="D35" s="53">
        <f>10^(-3)*Houston!$C$81</f>
        <v>38.311949999999996</v>
      </c>
      <c r="E35" s="53">
        <f>10^(-3)*Phoenix!$C$81</f>
        <v>31.158930000000002</v>
      </c>
      <c r="F35" s="53">
        <f>10^(-3)*Atlanta!$C$81</f>
        <v>33.018180000000001</v>
      </c>
      <c r="G35" s="53">
        <f>10^(-3)*LosAngeles!$C$81</f>
        <v>17.817349999999998</v>
      </c>
      <c r="H35" s="53">
        <f>10^(-3)*LasVegas!$C$81</f>
        <v>27.84018</v>
      </c>
      <c r="I35" s="53">
        <f>10^(-3)*SanFrancisco!$C$81</f>
        <v>22.028310000000001</v>
      </c>
      <c r="J35" s="53">
        <f>10^(-3)*Baltimore!$C$81</f>
        <v>38.490760000000002</v>
      </c>
      <c r="K35" s="53">
        <f>10^(-3)*Albuquerque!$C$81</f>
        <v>33.214410000000001</v>
      </c>
      <c r="L35" s="53">
        <f>10^(-3)*Seattle!$C$81</f>
        <v>30.59628</v>
      </c>
      <c r="M35" s="53">
        <f>10^(-3)*Chicago!$C$81</f>
        <v>47.641309999999997</v>
      </c>
      <c r="N35" s="53">
        <f>10^(-3)*Boulder!$C$81</f>
        <v>41.367489999999997</v>
      </c>
      <c r="O35" s="53">
        <f>10^(-3)*Minneapolis!$C$81</f>
        <v>52.381370000000004</v>
      </c>
      <c r="P35" s="53">
        <f>10^(-3)*Helena!$C$81</f>
        <v>50.684089999999998</v>
      </c>
      <c r="Q35" s="53">
        <f>10^(-3)*Duluth!$C$81</f>
        <v>53.937870000000004</v>
      </c>
      <c r="R35" s="53">
        <f>10^(-3)*Fairbanks!$C$81</f>
        <v>69.137070000000008</v>
      </c>
    </row>
    <row r="36" spans="1:18">
      <c r="A36" s="48"/>
      <c r="B36" s="45" t="str">
        <f>Miami!A82</f>
        <v>PSZ-AC:2_UNITARY_PACKAGE_HEATCOIL</v>
      </c>
      <c r="C36" s="53">
        <f>10^(-3)*Miami!$C$82</f>
        <v>92.946289999999991</v>
      </c>
      <c r="D36" s="53">
        <f>10^(-3)*Houston!$C$82</f>
        <v>122.79752000000001</v>
      </c>
      <c r="E36" s="53">
        <f>10^(-3)*Phoenix!$C$82</f>
        <v>103.52296000000001</v>
      </c>
      <c r="F36" s="53">
        <f>10^(-3)*Atlanta!$C$82</f>
        <v>133.51858999999999</v>
      </c>
      <c r="G36" s="53">
        <f>10^(-3)*LosAngeles!$C$82</f>
        <v>96.668120000000002</v>
      </c>
      <c r="H36" s="53">
        <f>10^(-3)*LasVegas!$C$82</f>
        <v>111.91103</v>
      </c>
      <c r="I36" s="53">
        <f>10^(-3)*SanFrancisco!$C$82</f>
        <v>106.85022000000001</v>
      </c>
      <c r="J36" s="53">
        <f>10^(-3)*Baltimore!$C$82</f>
        <v>156.28097</v>
      </c>
      <c r="K36" s="53">
        <f>10^(-3)*Albuquerque!$C$82</f>
        <v>130.04458</v>
      </c>
      <c r="L36" s="53">
        <f>10^(-3)*Seattle!$C$82</f>
        <v>127.42499000000001</v>
      </c>
      <c r="M36" s="53">
        <f>10^(-3)*Chicago!$C$82</f>
        <v>198.31764999999999</v>
      </c>
      <c r="N36" s="53">
        <f>10^(-3)*Boulder!$C$82</f>
        <v>167.15241</v>
      </c>
      <c r="O36" s="53">
        <f>10^(-3)*Minneapolis!$C$82</f>
        <v>222.38175000000001</v>
      </c>
      <c r="P36" s="53">
        <f>10^(-3)*Helena!$C$82</f>
        <v>211.29376999999999</v>
      </c>
      <c r="Q36" s="53">
        <f>10^(-3)*Duluth!$C$82</f>
        <v>232.05855</v>
      </c>
      <c r="R36" s="53">
        <f>10^(-3)*Fairbanks!$C$82</f>
        <v>300.70809000000003</v>
      </c>
    </row>
    <row r="37" spans="1:18">
      <c r="A37" s="48"/>
      <c r="B37" s="45" t="str">
        <f>Miami!A83</f>
        <v>PSZ-AC:3_UNITARY_PACKAGE_HEATCOIL</v>
      </c>
      <c r="C37" s="53">
        <f>10^(-3)*Miami!$C$83</f>
        <v>11.02557</v>
      </c>
      <c r="D37" s="53">
        <f>10^(-3)*Houston!$C$83</f>
        <v>21.296680000000002</v>
      </c>
      <c r="E37" s="53">
        <f>10^(-3)*Phoenix!$C$83</f>
        <v>16.866410000000002</v>
      </c>
      <c r="F37" s="53">
        <f>10^(-3)*Atlanta!$C$83</f>
        <v>19.230599999999999</v>
      </c>
      <c r="G37" s="53">
        <f>10^(-3)*LosAngeles!$C$83</f>
        <v>10.247700000000002</v>
      </c>
      <c r="H37" s="53">
        <f>10^(-3)*LasVegas!$C$83</f>
        <v>15.776790000000002</v>
      </c>
      <c r="I37" s="53">
        <f>10^(-3)*SanFrancisco!$C$83</f>
        <v>13.5792</v>
      </c>
      <c r="J37" s="53">
        <f>10^(-3)*Baltimore!$C$83</f>
        <v>22.309950000000001</v>
      </c>
      <c r="K37" s="53">
        <f>10^(-3)*Albuquerque!$C$83</f>
        <v>18.96509</v>
      </c>
      <c r="L37" s="53">
        <f>10^(-3)*Seattle!$C$83</f>
        <v>17.735890000000001</v>
      </c>
      <c r="M37" s="53">
        <f>10^(-3)*Chicago!$C$83</f>
        <v>28.045270000000002</v>
      </c>
      <c r="N37" s="53">
        <f>10^(-3)*Boulder!$C$83</f>
        <v>24.04834</v>
      </c>
      <c r="O37" s="53">
        <f>10^(-3)*Minneapolis!$C$83</f>
        <v>31.10962</v>
      </c>
      <c r="P37" s="53">
        <f>10^(-3)*Helena!$C$83</f>
        <v>29.841619999999999</v>
      </c>
      <c r="Q37" s="53">
        <f>10^(-3)*Duluth!$C$83</f>
        <v>32.279090000000004</v>
      </c>
      <c r="R37" s="53">
        <f>10^(-3)*Fairbanks!$C$83</f>
        <v>40.756779999999999</v>
      </c>
    </row>
    <row r="38" spans="1:18">
      <c r="A38" s="48"/>
      <c r="B38" s="45" t="str">
        <f>Miami!A84</f>
        <v>PSZ-AC:4_UNITARY_PACKAGE_HEATCOIL</v>
      </c>
      <c r="C38" s="53">
        <f>10^(-3)*Miami!$C$84</f>
        <v>11.027889999999999</v>
      </c>
      <c r="D38" s="53">
        <f>10^(-3)*Houston!$C$84</f>
        <v>21.296680000000002</v>
      </c>
      <c r="E38" s="53">
        <f>10^(-3)*Phoenix!$C$84</f>
        <v>16.857410000000002</v>
      </c>
      <c r="F38" s="53">
        <f>10^(-3)*Atlanta!$C$84</f>
        <v>19.230730000000001</v>
      </c>
      <c r="G38" s="53">
        <f>10^(-3)*LosAngeles!$C$84</f>
        <v>10.249709999999999</v>
      </c>
      <c r="H38" s="53">
        <f>10^(-3)*LasVegas!$C$84</f>
        <v>15.776070000000001</v>
      </c>
      <c r="I38" s="53">
        <f>10^(-3)*SanFrancisco!$C$84</f>
        <v>13.580860000000001</v>
      </c>
      <c r="J38" s="53">
        <f>10^(-3)*Baltimore!$C$84</f>
        <v>22.310869999999998</v>
      </c>
      <c r="K38" s="53">
        <f>10^(-3)*Albuquerque!$C$84</f>
        <v>18.96509</v>
      </c>
      <c r="L38" s="53">
        <f>10^(-3)*Seattle!$C$84</f>
        <v>17.735990000000001</v>
      </c>
      <c r="M38" s="53">
        <f>10^(-3)*Chicago!$C$84</f>
        <v>28.04598</v>
      </c>
      <c r="N38" s="53">
        <f>10^(-3)*Boulder!$C$84</f>
        <v>24.047000000000001</v>
      </c>
      <c r="O38" s="53">
        <f>10^(-3)*Minneapolis!$C$84</f>
        <v>31.11063</v>
      </c>
      <c r="P38" s="53">
        <f>10^(-3)*Helena!$C$84</f>
        <v>29.843400000000003</v>
      </c>
      <c r="Q38" s="53">
        <f>10^(-3)*Duluth!$C$84</f>
        <v>32.279679999999999</v>
      </c>
      <c r="R38" s="53">
        <f>10^(-3)*Fairbanks!$C$84</f>
        <v>40.756779999999999</v>
      </c>
    </row>
    <row r="39" spans="1:18">
      <c r="A39" s="48"/>
      <c r="B39" s="51" t="s">
        <v>64</v>
      </c>
      <c r="C39" s="53"/>
      <c r="D39" s="53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</row>
    <row r="40" spans="1:18">
      <c r="A40" s="48"/>
      <c r="B40" s="81" t="s">
        <v>65</v>
      </c>
      <c r="C40" s="53"/>
      <c r="D40" s="53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3"/>
    </row>
    <row r="41" spans="1:18">
      <c r="A41" s="48"/>
      <c r="B41" s="52" t="str">
        <f>Miami!A74</f>
        <v>PSZ-AC:1_UNITARY_PACKAGE_COOLCOIL</v>
      </c>
      <c r="C41" s="53">
        <f>Miami!$G$74</f>
        <v>3.25</v>
      </c>
      <c r="D41" s="53">
        <f>Houston!$G$74</f>
        <v>3.3</v>
      </c>
      <c r="E41" s="53">
        <f>Phoenix!$G$74</f>
        <v>3.47</v>
      </c>
      <c r="F41" s="53">
        <f>Atlanta!$G$74</f>
        <v>3.51</v>
      </c>
      <c r="G41" s="53">
        <f>LosAngeles!$G$74</f>
        <v>4.03</v>
      </c>
      <c r="H41" s="53">
        <f>LasVegas!$G$74</f>
        <v>3.79</v>
      </c>
      <c r="I41" s="53">
        <f>SanFrancisco!$G$74</f>
        <v>4.05</v>
      </c>
      <c r="J41" s="53">
        <f>Baltimore!$G$74</f>
        <v>3.52</v>
      </c>
      <c r="K41" s="53">
        <f>Albuquerque!$G$74</f>
        <v>3.79</v>
      </c>
      <c r="L41" s="53">
        <f>Seattle!$G$74</f>
        <v>4.04</v>
      </c>
      <c r="M41" s="53">
        <f>Chicago!$G$74</f>
        <v>3.46</v>
      </c>
      <c r="N41" s="53">
        <f>Boulder!$G$74</f>
        <v>3.75</v>
      </c>
      <c r="O41" s="53">
        <f>Minneapolis!$G$74</f>
        <v>3.49</v>
      </c>
      <c r="P41" s="53">
        <f>Helena!$G$74</f>
        <v>3.75</v>
      </c>
      <c r="Q41" s="53">
        <f>Duluth!$G$74</f>
        <v>3.58</v>
      </c>
      <c r="R41" s="53">
        <f>Fairbanks!$G$74</f>
        <v>3.74</v>
      </c>
    </row>
    <row r="42" spans="1:18">
      <c r="A42" s="48"/>
      <c r="B42" s="52" t="str">
        <f>Miami!A75</f>
        <v>PSZ-AC:2_UNITARY_PACKAGE_COOLCOIL</v>
      </c>
      <c r="C42" s="53">
        <f>Miami!$G$75</f>
        <v>3.51</v>
      </c>
      <c r="D42" s="53">
        <f>Houston!$G$75</f>
        <v>3.51</v>
      </c>
      <c r="E42" s="53">
        <f>Phoenix!$G$75</f>
        <v>3.78</v>
      </c>
      <c r="F42" s="53">
        <f>Atlanta!$G$75</f>
        <v>3.51</v>
      </c>
      <c r="G42" s="53">
        <f>LosAngeles!$G$75</f>
        <v>3.95</v>
      </c>
      <c r="H42" s="53">
        <f>LasVegas!$G$75</f>
        <v>4.0999999999999996</v>
      </c>
      <c r="I42" s="53">
        <f>SanFrancisco!$G$75</f>
        <v>3.47</v>
      </c>
      <c r="J42" s="53">
        <f>Baltimore!$G$75</f>
        <v>3.51</v>
      </c>
      <c r="K42" s="53">
        <f>Albuquerque!$G$75</f>
        <v>4.18</v>
      </c>
      <c r="L42" s="53">
        <f>Seattle!$G$75</f>
        <v>4.32</v>
      </c>
      <c r="M42" s="53">
        <f>Chicago!$G$75</f>
        <v>3.51</v>
      </c>
      <c r="N42" s="53">
        <f>Boulder!$G$75</f>
        <v>4.18</v>
      </c>
      <c r="O42" s="53">
        <f>Minneapolis!$G$75</f>
        <v>3.51</v>
      </c>
      <c r="P42" s="53">
        <f>Helena!$G$75</f>
        <v>4.18</v>
      </c>
      <c r="Q42" s="53">
        <f>Duluth!$G$75</f>
        <v>3.64</v>
      </c>
      <c r="R42" s="53">
        <f>Fairbanks!$G$75</f>
        <v>4.18</v>
      </c>
    </row>
    <row r="43" spans="1:18">
      <c r="A43" s="48"/>
      <c r="B43" s="52" t="str">
        <f>Miami!A76</f>
        <v>PSZ-AC:3_UNITARY_PACKAGE_COOLCOIL</v>
      </c>
      <c r="C43" s="53">
        <f>Miami!$G$76</f>
        <v>3.53</v>
      </c>
      <c r="D43" s="53">
        <f>Houston!$G$76</f>
        <v>3.59</v>
      </c>
      <c r="E43" s="53">
        <f>Phoenix!$G$76</f>
        <v>3.75</v>
      </c>
      <c r="F43" s="53">
        <f>Atlanta!$G$76</f>
        <v>3.59</v>
      </c>
      <c r="G43" s="53">
        <f>LosAngeles!$G$76</f>
        <v>4.04</v>
      </c>
      <c r="H43" s="53">
        <f>LasVegas!$G$76</f>
        <v>3.79</v>
      </c>
      <c r="I43" s="53">
        <f>SanFrancisco!$G$76</f>
        <v>4.03</v>
      </c>
      <c r="J43" s="53">
        <f>Baltimore!$G$76</f>
        <v>3.57</v>
      </c>
      <c r="K43" s="53">
        <f>Albuquerque!$G$76</f>
        <v>4.03</v>
      </c>
      <c r="L43" s="53">
        <f>Seattle!$G$76</f>
        <v>4.03</v>
      </c>
      <c r="M43" s="53">
        <f>Chicago!$G$76</f>
        <v>3.55</v>
      </c>
      <c r="N43" s="53">
        <f>Boulder!$G$76</f>
        <v>4.03</v>
      </c>
      <c r="O43" s="53">
        <f>Minneapolis!$G$76</f>
        <v>3.52</v>
      </c>
      <c r="P43" s="53">
        <f>Helena!$G$76</f>
        <v>4.03</v>
      </c>
      <c r="Q43" s="53">
        <f>Duluth!$G$76</f>
        <v>3.93</v>
      </c>
      <c r="R43" s="53">
        <f>Fairbanks!$G$76</f>
        <v>4.04</v>
      </c>
    </row>
    <row r="44" spans="1:18">
      <c r="A44" s="48"/>
      <c r="B44" s="52" t="str">
        <f>Miami!A77</f>
        <v>PSZ-AC:4_UNITARY_PACKAGE_COOLCOIL</v>
      </c>
      <c r="C44" s="53">
        <f>Miami!$G$77</f>
        <v>3.45</v>
      </c>
      <c r="D44" s="53">
        <f>Houston!$G$77</f>
        <v>3.52</v>
      </c>
      <c r="E44" s="53">
        <f>Phoenix!$G$77</f>
        <v>3.79</v>
      </c>
      <c r="F44" s="53">
        <f>Atlanta!$G$77</f>
        <v>3.68</v>
      </c>
      <c r="G44" s="53">
        <f>LosAngeles!$G$77</f>
        <v>4.03</v>
      </c>
      <c r="H44" s="53">
        <f>LasVegas!$G$77</f>
        <v>4.03</v>
      </c>
      <c r="I44" s="53">
        <f>SanFrancisco!$G$77</f>
        <v>4.04</v>
      </c>
      <c r="J44" s="53">
        <f>Baltimore!$G$77</f>
        <v>3.51</v>
      </c>
      <c r="K44" s="53">
        <f>Albuquerque!$G$77</f>
        <v>4.03</v>
      </c>
      <c r="L44" s="53">
        <f>Seattle!$G$77</f>
        <v>4.0199999999999996</v>
      </c>
      <c r="M44" s="53">
        <f>Chicago!$G$77</f>
        <v>3.51</v>
      </c>
      <c r="N44" s="53">
        <f>Boulder!$G$77</f>
        <v>4.03</v>
      </c>
      <c r="O44" s="53">
        <f>Minneapolis!$G$77</f>
        <v>3.76</v>
      </c>
      <c r="P44" s="53">
        <f>Helena!$G$77</f>
        <v>4.03</v>
      </c>
      <c r="Q44" s="53">
        <f>Duluth!$G$77</f>
        <v>3.85</v>
      </c>
      <c r="R44" s="53">
        <f>Fairbanks!$G$77</f>
        <v>4.04</v>
      </c>
    </row>
    <row r="45" spans="1:18">
      <c r="A45" s="48"/>
      <c r="B45" s="52" t="s">
        <v>66</v>
      </c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  <c r="Q45" s="79"/>
      <c r="R45" s="79"/>
    </row>
    <row r="46" spans="1:18">
      <c r="A46" s="48"/>
      <c r="B46" s="52" t="str">
        <f>Miami!A80</f>
        <v>FRONT_ENTRY UNIT HEATER COIL</v>
      </c>
      <c r="C46" s="53">
        <f>Miami!$D$80</f>
        <v>1</v>
      </c>
      <c r="D46" s="53">
        <f>Houston!$D$80</f>
        <v>1</v>
      </c>
      <c r="E46" s="53">
        <f>Phoenix!$D$80</f>
        <v>1</v>
      </c>
      <c r="F46" s="53">
        <f>Atlanta!$D$80</f>
        <v>1</v>
      </c>
      <c r="G46" s="53">
        <f>LosAngeles!$D$80</f>
        <v>1</v>
      </c>
      <c r="H46" s="53">
        <f>LasVegas!$D$80</f>
        <v>1</v>
      </c>
      <c r="I46" s="53">
        <f>SanFrancisco!$D$80</f>
        <v>1</v>
      </c>
      <c r="J46" s="53">
        <f>Baltimore!$D$80</f>
        <v>1</v>
      </c>
      <c r="K46" s="53">
        <f>Albuquerque!$D$80</f>
        <v>1</v>
      </c>
      <c r="L46" s="53">
        <f>Seattle!$D$80</f>
        <v>1</v>
      </c>
      <c r="M46" s="53">
        <f>Chicago!$D$80</f>
        <v>1</v>
      </c>
      <c r="N46" s="53">
        <f>Boulder!$D$80</f>
        <v>1</v>
      </c>
      <c r="O46" s="53">
        <f>Minneapolis!$D$80</f>
        <v>1</v>
      </c>
      <c r="P46" s="53">
        <f>Helena!$D$80</f>
        <v>1</v>
      </c>
      <c r="Q46" s="53">
        <f>Duluth!$D$80</f>
        <v>1</v>
      </c>
      <c r="R46" s="53">
        <f>Fairbanks!$D$80</f>
        <v>1</v>
      </c>
    </row>
    <row r="47" spans="1:18">
      <c r="A47" s="48"/>
      <c r="B47" s="52" t="str">
        <f>Miami!A81</f>
        <v>PSZ-AC:1_UNITARY_PACKAGE_HEATCOIL</v>
      </c>
      <c r="C47" s="53">
        <f>Miami!$D$81</f>
        <v>0.8</v>
      </c>
      <c r="D47" s="53">
        <f>Houston!$D$81</f>
        <v>0.8</v>
      </c>
      <c r="E47" s="53">
        <f>Phoenix!$D$81</f>
        <v>0.8</v>
      </c>
      <c r="F47" s="53">
        <f>Atlanta!$D$81</f>
        <v>0.8</v>
      </c>
      <c r="G47" s="53">
        <f>LosAngeles!$D$81</f>
        <v>0.8</v>
      </c>
      <c r="H47" s="53">
        <f>LasVegas!$D$81</f>
        <v>0.8</v>
      </c>
      <c r="I47" s="53">
        <f>SanFrancisco!$D$81</f>
        <v>0.8</v>
      </c>
      <c r="J47" s="53">
        <f>Baltimore!$D$81</f>
        <v>0.8</v>
      </c>
      <c r="K47" s="53">
        <f>Albuquerque!$D$81</f>
        <v>0.8</v>
      </c>
      <c r="L47" s="53">
        <f>Seattle!$D$81</f>
        <v>0.8</v>
      </c>
      <c r="M47" s="53">
        <f>Chicago!$D$81</f>
        <v>0.8</v>
      </c>
      <c r="N47" s="53">
        <f>Boulder!$D$81</f>
        <v>0.8</v>
      </c>
      <c r="O47" s="53">
        <f>Minneapolis!$D$81</f>
        <v>0.8</v>
      </c>
      <c r="P47" s="53">
        <f>Helena!$D$81</f>
        <v>0.8</v>
      </c>
      <c r="Q47" s="53">
        <f>Duluth!$D$81</f>
        <v>0.8</v>
      </c>
      <c r="R47" s="53">
        <f>Fairbanks!$D$81</f>
        <v>0.78</v>
      </c>
    </row>
    <row r="48" spans="1:18">
      <c r="A48" s="48"/>
      <c r="B48" s="52" t="str">
        <f>Miami!A82</f>
        <v>PSZ-AC:2_UNITARY_PACKAGE_HEATCOIL</v>
      </c>
      <c r="C48" s="53">
        <f>Miami!$D$82</f>
        <v>0.78</v>
      </c>
      <c r="D48" s="53">
        <f>Houston!$D$82</f>
        <v>0.78</v>
      </c>
      <c r="E48" s="53">
        <f>Phoenix!$D$82</f>
        <v>0.78</v>
      </c>
      <c r="F48" s="53">
        <f>Atlanta!$D$82</f>
        <v>0.78</v>
      </c>
      <c r="G48" s="53">
        <f>LosAngeles!$D$82</f>
        <v>0.78</v>
      </c>
      <c r="H48" s="53">
        <f>LasVegas!$D$82</f>
        <v>0.78</v>
      </c>
      <c r="I48" s="53">
        <f>SanFrancisco!$D$82</f>
        <v>0.78</v>
      </c>
      <c r="J48" s="53">
        <f>Baltimore!$D$82</f>
        <v>0.78</v>
      </c>
      <c r="K48" s="53">
        <f>Albuquerque!$D$82</f>
        <v>0.78</v>
      </c>
      <c r="L48" s="53">
        <f>Seattle!$D$82</f>
        <v>0.78</v>
      </c>
      <c r="M48" s="53">
        <f>Chicago!$D$82</f>
        <v>0.78</v>
      </c>
      <c r="N48" s="53">
        <f>Boulder!$D$82</f>
        <v>0.78</v>
      </c>
      <c r="O48" s="53">
        <f>Minneapolis!$D$82</f>
        <v>0.78</v>
      </c>
      <c r="P48" s="53">
        <f>Helena!$D$82</f>
        <v>0.78</v>
      </c>
      <c r="Q48" s="53">
        <f>Duluth!$D$82</f>
        <v>0.78</v>
      </c>
      <c r="R48" s="53">
        <f>Fairbanks!$D$82</f>
        <v>0.78</v>
      </c>
    </row>
    <row r="49" spans="1:18">
      <c r="A49" s="48"/>
      <c r="B49" s="52" t="str">
        <f>Miami!A83</f>
        <v>PSZ-AC:3_UNITARY_PACKAGE_HEATCOIL</v>
      </c>
      <c r="C49" s="53">
        <f>Miami!$D$83</f>
        <v>0.8</v>
      </c>
      <c r="D49" s="53">
        <f>Houston!$D$83</f>
        <v>0.8</v>
      </c>
      <c r="E49" s="53">
        <f>Phoenix!$D$83</f>
        <v>0.8</v>
      </c>
      <c r="F49" s="53">
        <f>Atlanta!$D$83</f>
        <v>0.8</v>
      </c>
      <c r="G49" s="53">
        <f>LosAngeles!$D$83</f>
        <v>0.8</v>
      </c>
      <c r="H49" s="53">
        <f>LasVegas!$D$83</f>
        <v>0.8</v>
      </c>
      <c r="I49" s="53">
        <f>SanFrancisco!$D$83</f>
        <v>0.8</v>
      </c>
      <c r="J49" s="53">
        <f>Baltimore!$D$83</f>
        <v>0.8</v>
      </c>
      <c r="K49" s="53">
        <f>Albuquerque!$D$83</f>
        <v>0.8</v>
      </c>
      <c r="L49" s="53">
        <f>Seattle!$D$83</f>
        <v>0.8</v>
      </c>
      <c r="M49" s="53">
        <f>Chicago!$D$83</f>
        <v>0.8</v>
      </c>
      <c r="N49" s="53">
        <f>Boulder!$D$83</f>
        <v>0.8</v>
      </c>
      <c r="O49" s="53">
        <f>Minneapolis!$D$83</f>
        <v>0.8</v>
      </c>
      <c r="P49" s="53">
        <f>Helena!$D$83</f>
        <v>0.8</v>
      </c>
      <c r="Q49" s="53">
        <f>Duluth!$D$83</f>
        <v>0.8</v>
      </c>
      <c r="R49" s="53">
        <f>Fairbanks!$D$83</f>
        <v>0.8</v>
      </c>
    </row>
    <row r="50" spans="1:18">
      <c r="A50" s="48"/>
      <c r="B50" s="52" t="str">
        <f>Miami!A84</f>
        <v>PSZ-AC:4_UNITARY_PACKAGE_HEATCOIL</v>
      </c>
      <c r="C50" s="53">
        <f>Miami!$D$84</f>
        <v>0.8</v>
      </c>
      <c r="D50" s="53">
        <f>Houston!$D$84</f>
        <v>0.8</v>
      </c>
      <c r="E50" s="53">
        <f>Phoenix!$D$84</f>
        <v>0.8</v>
      </c>
      <c r="F50" s="53">
        <f>Atlanta!$D$84</f>
        <v>0.8</v>
      </c>
      <c r="G50" s="53">
        <f>LosAngeles!$D$84</f>
        <v>0.8</v>
      </c>
      <c r="H50" s="53">
        <f>LasVegas!$D$84</f>
        <v>0.8</v>
      </c>
      <c r="I50" s="53">
        <f>SanFrancisco!$D$84</f>
        <v>0.8</v>
      </c>
      <c r="J50" s="53">
        <f>Baltimore!$D$84</f>
        <v>0.8</v>
      </c>
      <c r="K50" s="53">
        <f>Albuquerque!$D$84</f>
        <v>0.8</v>
      </c>
      <c r="L50" s="53">
        <f>Seattle!$D$84</f>
        <v>0.8</v>
      </c>
      <c r="M50" s="53">
        <f>Chicago!$D$84</f>
        <v>0.8</v>
      </c>
      <c r="N50" s="53">
        <f>Boulder!$D$84</f>
        <v>0.8</v>
      </c>
      <c r="O50" s="53">
        <f>Minneapolis!$D$84</f>
        <v>0.8</v>
      </c>
      <c r="P50" s="53">
        <f>Helena!$D$84</f>
        <v>0.8</v>
      </c>
      <c r="Q50" s="53">
        <f>Duluth!$D$84</f>
        <v>0.8</v>
      </c>
      <c r="R50" s="53">
        <f>Fairbanks!$D$84</f>
        <v>0.8</v>
      </c>
    </row>
    <row r="51" spans="1:18">
      <c r="A51" s="48"/>
      <c r="B51" s="51" t="s">
        <v>646</v>
      </c>
      <c r="C51" s="50"/>
      <c r="E51" s="50"/>
      <c r="F51" s="50"/>
      <c r="G51" s="50"/>
      <c r="H51" s="50"/>
      <c r="I51" s="50"/>
      <c r="J51" s="50"/>
      <c r="K51" s="50"/>
      <c r="L51" s="50"/>
      <c r="M51" s="50"/>
      <c r="N51" s="50"/>
      <c r="O51" s="50"/>
      <c r="P51" s="50"/>
      <c r="Q51" s="50"/>
      <c r="R51" s="50"/>
    </row>
    <row r="52" spans="1:18">
      <c r="A52" s="48"/>
      <c r="B52" s="52" t="str">
        <f>Miami!A88</f>
        <v>PSZ-AC:1_UNITARY_PACKAGE_FAN</v>
      </c>
      <c r="C52" s="53" t="s">
        <v>647</v>
      </c>
      <c r="D52" s="53" t="s">
        <v>647</v>
      </c>
      <c r="E52" s="53" t="s">
        <v>648</v>
      </c>
      <c r="F52" s="53" t="s">
        <v>647</v>
      </c>
      <c r="G52" s="53" t="s">
        <v>647</v>
      </c>
      <c r="H52" s="53" t="s">
        <v>648</v>
      </c>
      <c r="I52" s="53" t="s">
        <v>647</v>
      </c>
      <c r="J52" s="53" t="s">
        <v>647</v>
      </c>
      <c r="K52" s="53" t="s">
        <v>648</v>
      </c>
      <c r="L52" s="53" t="s">
        <v>647</v>
      </c>
      <c r="M52" s="53" t="s">
        <v>647</v>
      </c>
      <c r="N52" s="53" t="s">
        <v>648</v>
      </c>
      <c r="O52" s="53" t="s">
        <v>647</v>
      </c>
      <c r="P52" s="53" t="s">
        <v>648</v>
      </c>
      <c r="Q52" s="53" t="s">
        <v>647</v>
      </c>
      <c r="R52" s="53" t="s">
        <v>647</v>
      </c>
    </row>
    <row r="53" spans="1:18">
      <c r="A53" s="48"/>
      <c r="B53" s="52" t="str">
        <f>Miami!A89</f>
        <v>PSZ-AC:2_UNITARY_PACKAGE_FAN</v>
      </c>
      <c r="C53" s="53" t="s">
        <v>647</v>
      </c>
      <c r="D53" s="53" t="s">
        <v>647</v>
      </c>
      <c r="E53" s="53" t="s">
        <v>648</v>
      </c>
      <c r="F53" s="53" t="s">
        <v>647</v>
      </c>
      <c r="G53" s="53" t="s">
        <v>648</v>
      </c>
      <c r="H53" s="53" t="s">
        <v>648</v>
      </c>
      <c r="I53" s="53" t="s">
        <v>648</v>
      </c>
      <c r="J53" s="53" t="s">
        <v>647</v>
      </c>
      <c r="K53" s="53" t="s">
        <v>648</v>
      </c>
      <c r="L53" s="53" t="s">
        <v>648</v>
      </c>
      <c r="M53" s="53" t="s">
        <v>648</v>
      </c>
      <c r="N53" s="53" t="s">
        <v>648</v>
      </c>
      <c r="O53" s="53" t="s">
        <v>648</v>
      </c>
      <c r="P53" s="53" t="s">
        <v>648</v>
      </c>
      <c r="Q53" s="53" t="s">
        <v>648</v>
      </c>
      <c r="R53" s="53" t="s">
        <v>648</v>
      </c>
    </row>
    <row r="54" spans="1:18">
      <c r="A54" s="48"/>
      <c r="B54" s="52" t="str">
        <f>Miami!A90</f>
        <v>PSZ-AC:3_UNITARY_PACKAGE_FAN</v>
      </c>
      <c r="C54" s="53" t="s">
        <v>647</v>
      </c>
      <c r="D54" s="53" t="s">
        <v>647</v>
      </c>
      <c r="E54" s="53" t="s">
        <v>647</v>
      </c>
      <c r="F54" s="53" t="s">
        <v>647</v>
      </c>
      <c r="G54" s="53" t="s">
        <v>647</v>
      </c>
      <c r="H54" s="53" t="s">
        <v>648</v>
      </c>
      <c r="I54" s="53" t="s">
        <v>647</v>
      </c>
      <c r="J54" s="53" t="s">
        <v>647</v>
      </c>
      <c r="K54" s="53" t="s">
        <v>647</v>
      </c>
      <c r="L54" s="53" t="s">
        <v>647</v>
      </c>
      <c r="M54" s="53" t="s">
        <v>647</v>
      </c>
      <c r="N54" s="53" t="s">
        <v>647</v>
      </c>
      <c r="O54" s="53" t="s">
        <v>647</v>
      </c>
      <c r="P54" s="53" t="s">
        <v>647</v>
      </c>
      <c r="Q54" s="53" t="s">
        <v>647</v>
      </c>
      <c r="R54" s="53" t="s">
        <v>647</v>
      </c>
    </row>
    <row r="55" spans="1:18">
      <c r="A55" s="48"/>
      <c r="B55" s="52" t="str">
        <f>Miami!A91</f>
        <v>PSZ-AC:4_UNITARY_PACKAGE_FAN</v>
      </c>
      <c r="C55" s="53" t="s">
        <v>647</v>
      </c>
      <c r="D55" s="53" t="s">
        <v>647</v>
      </c>
      <c r="E55" s="53" t="s">
        <v>647</v>
      </c>
      <c r="F55" s="53" t="s">
        <v>647</v>
      </c>
      <c r="G55" s="53" t="s">
        <v>647</v>
      </c>
      <c r="H55" s="53" t="s">
        <v>647</v>
      </c>
      <c r="I55" s="53" t="s">
        <v>647</v>
      </c>
      <c r="J55" s="53" t="s">
        <v>647</v>
      </c>
      <c r="K55" s="53" t="s">
        <v>647</v>
      </c>
      <c r="L55" s="53" t="s">
        <v>647</v>
      </c>
      <c r="M55" s="53" t="s">
        <v>647</v>
      </c>
      <c r="N55" s="53" t="s">
        <v>647</v>
      </c>
      <c r="O55" s="53" t="s">
        <v>647</v>
      </c>
      <c r="P55" s="53" t="s">
        <v>647</v>
      </c>
      <c r="Q55" s="53" t="s">
        <v>647</v>
      </c>
      <c r="R55" s="53" t="s">
        <v>647</v>
      </c>
    </row>
    <row r="56" spans="1:18">
      <c r="A56" s="48"/>
      <c r="B56" s="51" t="s">
        <v>244</v>
      </c>
      <c r="C56" s="53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</row>
    <row r="57" spans="1:18">
      <c r="A57" s="48"/>
      <c r="B57" s="52" t="str">
        <f>Miami!A87</f>
        <v>FRONT_ENTRY UNIT HEATERFAN</v>
      </c>
      <c r="C57" s="53">
        <f>Miami!$E$87</f>
        <v>0.05</v>
      </c>
      <c r="D57" s="53">
        <f>Houston!$E$87</f>
        <v>0.1</v>
      </c>
      <c r="E57" s="53">
        <f>Phoenix!$E$87</f>
        <v>0.08</v>
      </c>
      <c r="F57" s="53">
        <f>Atlanta!$E$87</f>
        <v>0.08</v>
      </c>
      <c r="G57" s="53">
        <f>LosAngeles!$E$87</f>
        <v>0.04</v>
      </c>
      <c r="H57" s="53">
        <f>LasVegas!$E$87</f>
        <v>7.0000000000000007E-2</v>
      </c>
      <c r="I57" s="53">
        <f>SanFrancisco!$E$87</f>
        <v>0.06</v>
      </c>
      <c r="J57" s="53">
        <f>Baltimore!$E$87</f>
        <v>0.09</v>
      </c>
      <c r="K57" s="53">
        <f>Albuquerque!$E$87</f>
        <v>0.1</v>
      </c>
      <c r="L57" s="53">
        <f>Seattle!$E$87</f>
        <v>0.08</v>
      </c>
      <c r="M57" s="53">
        <f>Chicago!$E$87</f>
        <v>0.12</v>
      </c>
      <c r="N57" s="53">
        <f>Boulder!$E$87</f>
        <v>0.13</v>
      </c>
      <c r="O57" s="53">
        <f>Minneapolis!$E$87</f>
        <v>0.14000000000000001</v>
      </c>
      <c r="P57" s="53">
        <f>Helena!$E$87</f>
        <v>0.15</v>
      </c>
      <c r="Q57" s="53">
        <f>Duluth!$E$87</f>
        <v>0.15</v>
      </c>
      <c r="R57" s="53">
        <f>Fairbanks!$E$87</f>
        <v>0.18</v>
      </c>
    </row>
    <row r="58" spans="1:18">
      <c r="A58" s="48"/>
      <c r="B58" s="52" t="str">
        <f>Miami!A88</f>
        <v>PSZ-AC:1_UNITARY_PACKAGE_FAN</v>
      </c>
      <c r="C58" s="53">
        <f>Miami!$E$88</f>
        <v>1.94</v>
      </c>
      <c r="D58" s="53">
        <f>Houston!$E$88</f>
        <v>1.97</v>
      </c>
      <c r="E58" s="53">
        <f>Phoenix!$E$88</f>
        <v>2.4300000000000002</v>
      </c>
      <c r="F58" s="53">
        <f>Atlanta!$E$88</f>
        <v>1.44</v>
      </c>
      <c r="G58" s="53">
        <f>LosAngeles!$E$88</f>
        <v>1.06</v>
      </c>
      <c r="H58" s="53">
        <f>LasVegas!$E$88</f>
        <v>1.38</v>
      </c>
      <c r="I58" s="53">
        <f>SanFrancisco!$E$88</f>
        <v>0.69</v>
      </c>
      <c r="J58" s="53">
        <f>Baltimore!$E$88</f>
        <v>1.28</v>
      </c>
      <c r="K58" s="53">
        <f>Albuquerque!$E$88</f>
        <v>1.31</v>
      </c>
      <c r="L58" s="53">
        <f>Seattle!$E$88</f>
        <v>0.97</v>
      </c>
      <c r="M58" s="53">
        <f>Chicago!$E$88</f>
        <v>1.5</v>
      </c>
      <c r="N58" s="53">
        <f>Boulder!$E$88</f>
        <v>1.6</v>
      </c>
      <c r="O58" s="53">
        <f>Minneapolis!$E$88</f>
        <v>1.64</v>
      </c>
      <c r="P58" s="53">
        <f>Helena!$E$88</f>
        <v>1.82</v>
      </c>
      <c r="Q58" s="53">
        <f>Duluth!$E$88</f>
        <v>1.72</v>
      </c>
      <c r="R58" s="53">
        <f>Fairbanks!$E$88</f>
        <v>2.1</v>
      </c>
    </row>
    <row r="59" spans="1:18">
      <c r="A59" s="48"/>
      <c r="B59" s="52" t="str">
        <f>Miami!A89</f>
        <v>PSZ-AC:2_UNITARY_PACKAGE_FAN</v>
      </c>
      <c r="C59" s="53">
        <f>Miami!$E$89</f>
        <v>7.84</v>
      </c>
      <c r="D59" s="53">
        <f>Houston!$E$89</f>
        <v>7.79</v>
      </c>
      <c r="E59" s="53">
        <f>Phoenix!$E$89</f>
        <v>7.98</v>
      </c>
      <c r="F59" s="53">
        <f>Atlanta!$E$89</f>
        <v>6.83</v>
      </c>
      <c r="G59" s="53">
        <f>LosAngeles!$E$89</f>
        <v>6.02</v>
      </c>
      <c r="H59" s="53">
        <f>LasVegas!$E$89</f>
        <v>6.19</v>
      </c>
      <c r="I59" s="53">
        <f>SanFrancisco!$E$89</f>
        <v>3.34</v>
      </c>
      <c r="J59" s="53">
        <f>Baltimore!$E$89</f>
        <v>6.31</v>
      </c>
      <c r="K59" s="53">
        <f>Albuquerque!$E$89</f>
        <v>5.97</v>
      </c>
      <c r="L59" s="53">
        <f>Seattle!$E$89</f>
        <v>4.13</v>
      </c>
      <c r="M59" s="53">
        <f>Chicago!$E$89</f>
        <v>5.83</v>
      </c>
      <c r="N59" s="53">
        <f>Boulder!$E$89</f>
        <v>4.8600000000000003</v>
      </c>
      <c r="O59" s="53">
        <f>Minneapolis!$E$89</f>
        <v>5.73</v>
      </c>
      <c r="P59" s="53">
        <f>Helena!$E$89</f>
        <v>4.59</v>
      </c>
      <c r="Q59" s="53">
        <f>Duluth!$E$89</f>
        <v>4.3099999999999996</v>
      </c>
      <c r="R59" s="53">
        <f>Fairbanks!$E$89</f>
        <v>5.27</v>
      </c>
    </row>
    <row r="60" spans="1:18">
      <c r="A60" s="48"/>
      <c r="B60" s="52" t="str">
        <f>Miami!A90</f>
        <v>PSZ-AC:3_UNITARY_PACKAGE_FAN</v>
      </c>
      <c r="C60" s="53">
        <f>Miami!$E$90</f>
        <v>1.21</v>
      </c>
      <c r="D60" s="53">
        <f>Houston!$E$90</f>
        <v>1.24</v>
      </c>
      <c r="E60" s="53">
        <f>Phoenix!$E$90</f>
        <v>1.44</v>
      </c>
      <c r="F60" s="53">
        <f>Atlanta!$E$90</f>
        <v>1.17</v>
      </c>
      <c r="G60" s="53">
        <f>LosAngeles!$E$90</f>
        <v>1.05</v>
      </c>
      <c r="H60" s="53">
        <f>LasVegas!$E$90</f>
        <v>1.24</v>
      </c>
      <c r="I60" s="53">
        <f>SanFrancisco!$E$90</f>
        <v>0.93</v>
      </c>
      <c r="J60" s="53">
        <f>Baltimore!$E$90</f>
        <v>1.1299999999999999</v>
      </c>
      <c r="K60" s="53">
        <f>Albuquerque!$E$90</f>
        <v>1.1100000000000001</v>
      </c>
      <c r="L60" s="53">
        <f>Seattle!$E$90</f>
        <v>1.03</v>
      </c>
      <c r="M60" s="53">
        <f>Chicago!$E$90</f>
        <v>1.06</v>
      </c>
      <c r="N60" s="53">
        <f>Boulder!$E$90</f>
        <v>1.1299999999999999</v>
      </c>
      <c r="O60" s="53">
        <f>Minneapolis!$E$90</f>
        <v>1.04</v>
      </c>
      <c r="P60" s="53">
        <f>Helena!$E$90</f>
        <v>1.1200000000000001</v>
      </c>
      <c r="Q60" s="53">
        <f>Duluth!$E$90</f>
        <v>1.01</v>
      </c>
      <c r="R60" s="53">
        <f>Fairbanks!$E$90</f>
        <v>1.05</v>
      </c>
    </row>
    <row r="61" spans="1:18">
      <c r="A61" s="48"/>
      <c r="B61" s="52" t="str">
        <f>Miami!A91</f>
        <v>PSZ-AC:4_UNITARY_PACKAGE_FAN</v>
      </c>
      <c r="C61" s="53">
        <f>Miami!$E$91</f>
        <v>0.9</v>
      </c>
      <c r="D61" s="53">
        <f>Houston!$E$91</f>
        <v>1.05</v>
      </c>
      <c r="E61" s="53">
        <f>Phoenix!$E$91</f>
        <v>1.2</v>
      </c>
      <c r="F61" s="53">
        <f>Atlanta!$E$91</f>
        <v>0.8</v>
      </c>
      <c r="G61" s="53">
        <f>LosAngeles!$E$91</f>
        <v>0.77</v>
      </c>
      <c r="H61" s="53">
        <f>LasVegas!$E$91</f>
        <v>0.87</v>
      </c>
      <c r="I61" s="53">
        <f>SanFrancisco!$E$91</f>
        <v>0.74</v>
      </c>
      <c r="J61" s="53">
        <f>Baltimore!$E$91</f>
        <v>0.89</v>
      </c>
      <c r="K61" s="53">
        <f>Albuquerque!$E$91</f>
        <v>0.92</v>
      </c>
      <c r="L61" s="53">
        <f>Seattle!$E$91</f>
        <v>0.82</v>
      </c>
      <c r="M61" s="53">
        <f>Chicago!$E$91</f>
        <v>0.87</v>
      </c>
      <c r="N61" s="53">
        <f>Boulder!$E$91</f>
        <v>0.88</v>
      </c>
      <c r="O61" s="53">
        <f>Minneapolis!$E$91</f>
        <v>0.87</v>
      </c>
      <c r="P61" s="53">
        <f>Helena!$E$91</f>
        <v>0.92</v>
      </c>
      <c r="Q61" s="53">
        <f>Duluth!$E$91</f>
        <v>0.88</v>
      </c>
      <c r="R61" s="53">
        <f>Fairbanks!$E$91</f>
        <v>1.05</v>
      </c>
    </row>
    <row r="62" spans="1:18">
      <c r="A62" s="51" t="s">
        <v>76</v>
      </c>
      <c r="B62" s="45"/>
      <c r="C62" s="50"/>
      <c r="D62" s="50"/>
      <c r="E62" s="50"/>
      <c r="F62" s="50"/>
      <c r="G62" s="50"/>
      <c r="H62" s="50"/>
      <c r="I62" s="50"/>
      <c r="J62" s="50"/>
      <c r="K62" s="50"/>
      <c r="L62" s="50"/>
      <c r="M62" s="50"/>
      <c r="N62" s="50"/>
      <c r="O62" s="50"/>
      <c r="P62" s="50"/>
      <c r="Q62" s="50"/>
      <c r="R62" s="50"/>
    </row>
    <row r="63" spans="1:18">
      <c r="A63" s="48"/>
      <c r="B63" s="51" t="s">
        <v>77</v>
      </c>
      <c r="C63" s="50"/>
      <c r="D63" s="50"/>
      <c r="E63" s="50"/>
      <c r="F63" s="50"/>
      <c r="G63" s="50"/>
      <c r="H63" s="50"/>
      <c r="I63" s="50"/>
      <c r="J63" s="50"/>
      <c r="K63" s="50"/>
      <c r="L63" s="50"/>
      <c r="M63" s="50"/>
      <c r="N63" s="50"/>
      <c r="O63" s="50"/>
      <c r="P63" s="50"/>
      <c r="Q63" s="50"/>
      <c r="R63" s="50"/>
    </row>
    <row r="64" spans="1:18">
      <c r="A64" s="48"/>
      <c r="B64" s="52" t="s">
        <v>250</v>
      </c>
      <c r="C64" s="78">
        <f>Miami!$B$136/(Miami!$B$28*10^6/3600)</f>
        <v>8.7750210087415681E-2</v>
      </c>
      <c r="D64" s="78">
        <f>Houston!$B$136/(Houston!$B$28*10^6/3600)</f>
        <v>0.12788495008888282</v>
      </c>
      <c r="E64" s="78">
        <f>Phoenix!$B$136/(Phoenix!$B$28*10^6/3600)</f>
        <v>0.11007468952152197</v>
      </c>
      <c r="F64" s="78">
        <f>Atlanta!$B$136/(Atlanta!$B$28*10^6/3600)</f>
        <v>0.10362016044496739</v>
      </c>
      <c r="G64" s="78">
        <f>LosAngeles!$B$136/(LosAngeles!$B$28*10^6/3600)</f>
        <v>0.13319479161805201</v>
      </c>
      <c r="H64" s="78">
        <f>LasVegas!$B$136/(LasVegas!$B$28*10^6/3600)</f>
        <v>0.10111080012683649</v>
      </c>
      <c r="I64" s="78">
        <f>SanFrancisco!$B$136/(SanFrancisco!$B$28*10^6/3600)</f>
        <v>0.1507001299252608</v>
      </c>
      <c r="J64" s="78">
        <f>Baltimore!$B$136/(Baltimore!$B$28*10^6/3600)</f>
        <v>7.8631903738910727E-2</v>
      </c>
      <c r="K64" s="78">
        <f>Albuquerque!$B$136/(Albuquerque!$B$28*10^6/3600)</f>
        <v>3.7722410058337437E-2</v>
      </c>
      <c r="L64" s="78">
        <f>Seattle!$B$136/(Seattle!$B$28*10^6/3600)</f>
        <v>7.2319748646704776E-2</v>
      </c>
      <c r="M64" s="78">
        <f>Chicago!$B$136/(Chicago!$B$28*10^6/3600)</f>
        <v>5.3200697338798134E-2</v>
      </c>
      <c r="N64" s="78">
        <f>Boulder!$B$136/(Boulder!$B$28*10^6/3600)</f>
        <v>3.7761516077054427E-2</v>
      </c>
      <c r="O64" s="78">
        <f>Minneapolis!$B$136/(Minneapolis!$B$28*10^6/3600)</f>
        <v>6.3339209853590511E-2</v>
      </c>
      <c r="P64" s="78">
        <f>Helena!$B$136/(Helena!$B$28*10^6/3600)</f>
        <v>7.6647623485554525E-2</v>
      </c>
      <c r="Q64" s="78">
        <f>Duluth!$B$136/(Duluth!$B$28*10^6/3600)</f>
        <v>6.1509187483824855E-2</v>
      </c>
      <c r="R64" s="78">
        <f>Fairbanks!$B$136/(Fairbanks!$B$28*10^6/3600)</f>
        <v>9.8780816191838081E-2</v>
      </c>
    </row>
    <row r="65" spans="1:18">
      <c r="A65" s="48"/>
      <c r="B65" s="52" t="s">
        <v>248</v>
      </c>
      <c r="C65" s="53">
        <f>Miami!$B$137</f>
        <v>13.2</v>
      </c>
      <c r="D65" s="53">
        <f>Houston!$B$137</f>
        <v>16.989999999999998</v>
      </c>
      <c r="E65" s="53">
        <f>Phoenix!$B$137</f>
        <v>14.65</v>
      </c>
      <c r="F65" s="53">
        <f>Atlanta!$B$137</f>
        <v>11.73</v>
      </c>
      <c r="G65" s="53">
        <f>LosAngeles!$B$137</f>
        <v>13.82</v>
      </c>
      <c r="H65" s="53">
        <f>LasVegas!$B$137</f>
        <v>11.58</v>
      </c>
      <c r="I65" s="53">
        <f>SanFrancisco!$B$137</f>
        <v>14.19</v>
      </c>
      <c r="J65" s="53">
        <f>Baltimore!$B$137</f>
        <v>8.5500000000000007</v>
      </c>
      <c r="K65" s="53">
        <f>Albuquerque!$B$137</f>
        <v>3.99</v>
      </c>
      <c r="L65" s="53">
        <f>Seattle!$B$137</f>
        <v>6.94</v>
      </c>
      <c r="M65" s="53">
        <f>Chicago!$B$137</f>
        <v>5.58</v>
      </c>
      <c r="N65" s="53">
        <f>Boulder!$B$137</f>
        <v>3.8</v>
      </c>
      <c r="O65" s="53">
        <f>Minneapolis!$B$137</f>
        <v>6.6</v>
      </c>
      <c r="P65" s="53">
        <f>Helena!$B$137</f>
        <v>7.57</v>
      </c>
      <c r="Q65" s="53">
        <f>Duluth!$B$137</f>
        <v>6.04</v>
      </c>
      <c r="R65" s="53">
        <f>Fairbanks!$B$137</f>
        <v>9.7899999999999991</v>
      </c>
    </row>
    <row r="66" spans="1:18">
      <c r="A66" s="48"/>
      <c r="B66" s="51" t="s">
        <v>78</v>
      </c>
      <c r="C66" s="50"/>
      <c r="D66" s="50"/>
      <c r="E66" s="50"/>
      <c r="F66" s="50"/>
      <c r="G66" s="50"/>
      <c r="H66" s="50"/>
      <c r="I66" s="50"/>
      <c r="J66" s="50"/>
      <c r="K66" s="50"/>
      <c r="L66" s="50"/>
      <c r="M66" s="50"/>
      <c r="N66" s="50"/>
      <c r="O66" s="50"/>
      <c r="P66" s="50"/>
      <c r="Q66" s="50"/>
      <c r="R66" s="50"/>
    </row>
    <row r="67" spans="1:18">
      <c r="A67" s="48"/>
      <c r="B67" s="52" t="s">
        <v>262</v>
      </c>
      <c r="C67" s="78">
        <f>Miami!$C$136/(Miami!$C$28*10^3)</f>
        <v>1.1407407407407408E-2</v>
      </c>
      <c r="D67" s="78">
        <f>Houston!$C$136/(Houston!$C$28*10^3)</f>
        <v>8.0481096219243847E-3</v>
      </c>
      <c r="E67" s="78">
        <f>Phoenix!$C$136/(Phoenix!$C$28*10^3)</f>
        <v>8.0541415012942187E-3</v>
      </c>
      <c r="F67" s="78">
        <f>Atlanta!$C$136/(Atlanta!$C$28*10^3)</f>
        <v>9.4320996492232804E-3</v>
      </c>
      <c r="G67" s="78">
        <f>LosAngeles!$C$136/(LosAngeles!$C$28*10^3)</f>
        <v>8.7625127681307449E-3</v>
      </c>
      <c r="H67" s="78">
        <f>LasVegas!$C$136/(LasVegas!$C$28*10^3)</f>
        <v>7.5876153846153845E-3</v>
      </c>
      <c r="I67" s="78">
        <f>SanFrancisco!$C$136/(SanFrancisco!$C$28*10^3)</f>
        <v>8.6006713858279207E-3</v>
      </c>
      <c r="J67" s="78">
        <f>Baltimore!$C$136/(Baltimore!$C$28*10^3)</f>
        <v>9.6454330086864978E-3</v>
      </c>
      <c r="K67" s="78">
        <f>Albuquerque!$C$136/(Albuquerque!$C$28*10^3)</f>
        <v>6.8538640846333154E-3</v>
      </c>
      <c r="L67" s="78">
        <f>Seattle!$C$136/(Seattle!$C$28*10^3)</f>
        <v>8.4326907301066449E-3</v>
      </c>
      <c r="M67" s="78">
        <f>Chicago!$C$136/(Chicago!$C$28*10^3)</f>
        <v>8.2701860043703033E-3</v>
      </c>
      <c r="N67" s="78">
        <f>Boulder!$C$136/(Boulder!$C$28*10^3)</f>
        <v>6.8840183191577952E-3</v>
      </c>
      <c r="O67" s="78">
        <f>Minneapolis!$C$136/(Minneapolis!$C$28*10^3)</f>
        <v>7.9054792550514123E-3</v>
      </c>
      <c r="P67" s="78">
        <f>Helena!$C$136/(Helena!$C$28*10^3)</f>
        <v>8.0310345486144276E-3</v>
      </c>
      <c r="Q67" s="78">
        <f>Duluth!$C$136/(Duluth!$C$28*10^3)</f>
        <v>7.8917532400740592E-3</v>
      </c>
      <c r="R67" s="78">
        <f>Fairbanks!$C$136/(Fairbanks!$C$28*10^3)</f>
        <v>4.1097186510909104E-3</v>
      </c>
    </row>
    <row r="68" spans="1:18">
      <c r="A68" s="48"/>
      <c r="B68" s="52" t="s">
        <v>248</v>
      </c>
      <c r="C68" s="53">
        <f>Miami!$C$137</f>
        <v>0.01</v>
      </c>
      <c r="D68" s="53">
        <f>Houston!$C$137</f>
        <v>0.35</v>
      </c>
      <c r="E68" s="53">
        <f>Phoenix!$C$137</f>
        <v>0.33</v>
      </c>
      <c r="F68" s="53">
        <f>Atlanta!$C$137</f>
        <v>0.56999999999999995</v>
      </c>
      <c r="G68" s="53">
        <f>LosAngeles!$C$137</f>
        <v>0.15</v>
      </c>
      <c r="H68" s="53">
        <f>LasVegas!$C$137</f>
        <v>0.43</v>
      </c>
      <c r="I68" s="53">
        <f>SanFrancisco!$C$137</f>
        <v>0.51</v>
      </c>
      <c r="J68" s="53">
        <f>Baltimore!$C$137</f>
        <v>1.1200000000000001</v>
      </c>
      <c r="K68" s="53">
        <f>Albuquerque!$C$137</f>
        <v>0.67</v>
      </c>
      <c r="L68" s="53">
        <f>Seattle!$C$137</f>
        <v>0.9</v>
      </c>
      <c r="M68" s="53">
        <f>Chicago!$C$137</f>
        <v>1.35</v>
      </c>
      <c r="N68" s="53">
        <f>Boulder!$C$137</f>
        <v>1.01</v>
      </c>
      <c r="O68" s="53">
        <f>Minneapolis!$C$137</f>
        <v>1.92</v>
      </c>
      <c r="P68" s="53">
        <f>Helena!$C$137</f>
        <v>1.83</v>
      </c>
      <c r="Q68" s="53">
        <f>Duluth!$C$137</f>
        <v>2.68</v>
      </c>
      <c r="R68" s="53">
        <f>Fairbanks!$C$137</f>
        <v>2.65</v>
      </c>
    </row>
    <row r="69" spans="1:18">
      <c r="A69" s="48"/>
      <c r="B69" s="51" t="s">
        <v>79</v>
      </c>
      <c r="C69" s="50"/>
      <c r="D69" s="50"/>
      <c r="E69" s="50"/>
      <c r="F69" s="50"/>
      <c r="G69" s="50"/>
      <c r="H69" s="50"/>
      <c r="I69" s="50"/>
      <c r="J69" s="50"/>
      <c r="K69" s="50"/>
      <c r="L69" s="50"/>
      <c r="M69" s="50"/>
      <c r="N69" s="50"/>
      <c r="O69" s="50"/>
      <c r="P69" s="50"/>
      <c r="Q69" s="50"/>
      <c r="R69" s="50"/>
    </row>
    <row r="70" spans="1:18">
      <c r="A70" s="48"/>
      <c r="B70" s="52" t="s">
        <v>249</v>
      </c>
      <c r="C70" s="53">
        <f>Miami!$E$137</f>
        <v>13.21</v>
      </c>
      <c r="D70" s="53">
        <f>Houston!$E$137</f>
        <v>17.34</v>
      </c>
      <c r="E70" s="53">
        <f>Phoenix!$E$137</f>
        <v>14.98</v>
      </c>
      <c r="F70" s="53">
        <f>Atlanta!$E$137</f>
        <v>12.3</v>
      </c>
      <c r="G70" s="53">
        <f>LosAngeles!$E$137</f>
        <v>13.97</v>
      </c>
      <c r="H70" s="53">
        <f>LasVegas!$E$137</f>
        <v>12.01</v>
      </c>
      <c r="I70" s="53">
        <f>SanFrancisco!$E$137</f>
        <v>14.7</v>
      </c>
      <c r="J70" s="53">
        <f>Baltimore!$E$137</f>
        <v>9.67</v>
      </c>
      <c r="K70" s="53">
        <f>Albuquerque!$E$137</f>
        <v>4.6500000000000004</v>
      </c>
      <c r="L70" s="53">
        <f>Seattle!$E$137</f>
        <v>7.84</v>
      </c>
      <c r="M70" s="53">
        <f>Chicago!$E$137</f>
        <v>6.93</v>
      </c>
      <c r="N70" s="53">
        <f>Boulder!$E$137</f>
        <v>4.8099999999999996</v>
      </c>
      <c r="O70" s="53">
        <f>Minneapolis!$E$137</f>
        <v>8.52</v>
      </c>
      <c r="P70" s="53">
        <f>Helena!$E$137</f>
        <v>9.4</v>
      </c>
      <c r="Q70" s="53">
        <f>Duluth!$E$137</f>
        <v>8.7200000000000006</v>
      </c>
      <c r="R70" s="53">
        <f>Fairbanks!$E$137</f>
        <v>12.44</v>
      </c>
    </row>
    <row r="71" spans="1:18">
      <c r="A71" s="51" t="s">
        <v>80</v>
      </c>
      <c r="B71" s="45"/>
      <c r="C71" s="50"/>
      <c r="D71" s="50"/>
      <c r="E71" s="50"/>
      <c r="F71" s="50"/>
      <c r="G71" s="50"/>
      <c r="H71" s="50"/>
      <c r="I71" s="50"/>
      <c r="J71" s="50"/>
      <c r="K71" s="50"/>
      <c r="L71" s="50"/>
      <c r="M71" s="50"/>
      <c r="N71" s="50"/>
      <c r="O71" s="50"/>
      <c r="P71" s="50"/>
      <c r="Q71" s="50"/>
      <c r="R71" s="50"/>
    </row>
    <row r="72" spans="1:18">
      <c r="A72" s="48"/>
      <c r="B72" s="51" t="s">
        <v>252</v>
      </c>
      <c r="C72" s="50"/>
      <c r="D72" s="50"/>
      <c r="E72" s="50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0"/>
      <c r="Q72" s="50"/>
      <c r="R72" s="50"/>
    </row>
    <row r="73" spans="1:18">
      <c r="A73" s="48"/>
      <c r="B73" s="52" t="s">
        <v>73</v>
      </c>
      <c r="C73" s="54">
        <f>Miami!$B$13*10^6/3600</f>
        <v>5.5555555555555554</v>
      </c>
      <c r="D73" s="54">
        <f>Houston!$B$13*10^6/3600</f>
        <v>375</v>
      </c>
      <c r="E73" s="54">
        <f>Phoenix!$B$13*10^6/3600</f>
        <v>188.88888888888889</v>
      </c>
      <c r="F73" s="54">
        <f>Atlanta!$B$13*10^6/3600</f>
        <v>394.44444444444446</v>
      </c>
      <c r="G73" s="54">
        <f>LosAngeles!$B$13*10^6/3600</f>
        <v>77.777777777777771</v>
      </c>
      <c r="H73" s="54">
        <f>LasVegas!$B$13*10^6/3600</f>
        <v>202.77777777777777</v>
      </c>
      <c r="I73" s="54">
        <f>SanFrancisco!$B$13*10^6/3600</f>
        <v>411.11111111111109</v>
      </c>
      <c r="J73" s="54">
        <f>Baltimore!$B$13*10^6/3600</f>
        <v>750</v>
      </c>
      <c r="K73" s="54">
        <f>Albuquerque!$B$13*10^6/3600</f>
        <v>455.55555555555554</v>
      </c>
      <c r="L73" s="54">
        <f>Seattle!$B$13*10^6/3600</f>
        <v>763.88888888888891</v>
      </c>
      <c r="M73" s="54">
        <f>Chicago!$B$13*10^6/3600</f>
        <v>1180.5555555555557</v>
      </c>
      <c r="N73" s="54">
        <f>Boulder!$B$13*10^6/3600</f>
        <v>850</v>
      </c>
      <c r="O73" s="54">
        <f>Minneapolis!$B$13*10^6/3600</f>
        <v>1600</v>
      </c>
      <c r="P73" s="54">
        <f>Helena!$B$13*10^6/3600</f>
        <v>1413.8888888888889</v>
      </c>
      <c r="Q73" s="54">
        <f>Duluth!$B$13*10^6/3600</f>
        <v>2025</v>
      </c>
      <c r="R73" s="54">
        <f>Fairbanks!$B$13*10^6/3600</f>
        <v>3691.6666666666665</v>
      </c>
    </row>
    <row r="74" spans="1:18">
      <c r="A74" s="48"/>
      <c r="B74" s="52" t="s">
        <v>74</v>
      </c>
      <c r="C74" s="54">
        <f>Miami!$B$14*10^6/3600</f>
        <v>109519.44444444444</v>
      </c>
      <c r="D74" s="54">
        <f>Houston!$B$14*10^6/3600</f>
        <v>75238.888888888891</v>
      </c>
      <c r="E74" s="54">
        <f>Phoenix!$B$14*10^6/3600</f>
        <v>70938.888888888891</v>
      </c>
      <c r="F74" s="54">
        <f>Atlanta!$B$14*10^6/3600</f>
        <v>38694.444444444445</v>
      </c>
      <c r="G74" s="54">
        <f>LosAngeles!$B$14*10^6/3600</f>
        <v>15247.222222222223</v>
      </c>
      <c r="H74" s="54">
        <f>LasVegas!$B$14*10^6/3600</f>
        <v>36219.444444444438</v>
      </c>
      <c r="I74" s="54">
        <f>SanFrancisco!$B$14*10^6/3600</f>
        <v>3816.6666666666665</v>
      </c>
      <c r="J74" s="54">
        <f>Baltimore!$B$14*10^6/3600</f>
        <v>29472.222222222223</v>
      </c>
      <c r="K74" s="54">
        <f>Albuquerque!$B$14*10^6/3600</f>
        <v>20136.111111111109</v>
      </c>
      <c r="L74" s="54">
        <f>Seattle!$B$14*10^6/3600</f>
        <v>4852.7777777777774</v>
      </c>
      <c r="M74" s="54">
        <f>Chicago!$B$14*10^6/3600</f>
        <v>20319.444444444445</v>
      </c>
      <c r="N74" s="54">
        <f>Boulder!$B$14*10^6/3600</f>
        <v>11552.777777777777</v>
      </c>
      <c r="O74" s="54">
        <f>Minneapolis!$B$14*10^6/3600</f>
        <v>17463.888888888891</v>
      </c>
      <c r="P74" s="54">
        <f>Helena!$B$14*10^6/3600</f>
        <v>7144.4444444444443</v>
      </c>
      <c r="Q74" s="54">
        <f>Duluth!$B$14*10^6/3600</f>
        <v>5355.5555555555557</v>
      </c>
      <c r="R74" s="54">
        <f>Fairbanks!$B$14*10^6/3600</f>
        <v>1708.3333333333333</v>
      </c>
    </row>
    <row r="75" spans="1:18">
      <c r="A75" s="48"/>
      <c r="B75" s="52" t="s">
        <v>81</v>
      </c>
      <c r="C75" s="54">
        <f>Miami!$B$15*10^6/3600</f>
        <v>138966.66666666666</v>
      </c>
      <c r="D75" s="54">
        <f>Houston!$B$15*10^6/3600</f>
        <v>138966.66666666666</v>
      </c>
      <c r="E75" s="54">
        <f>Phoenix!$B$15*10^6/3600</f>
        <v>138966.66666666666</v>
      </c>
      <c r="F75" s="54">
        <f>Atlanta!$B$15*10^6/3600</f>
        <v>138966.66666666666</v>
      </c>
      <c r="G75" s="54">
        <f>LosAngeles!$B$15*10^6/3600</f>
        <v>138966.66666666666</v>
      </c>
      <c r="H75" s="54">
        <f>LasVegas!$B$15*10^6/3600</f>
        <v>138966.66666666666</v>
      </c>
      <c r="I75" s="54">
        <f>SanFrancisco!$B$15*10^6/3600</f>
        <v>138966.66666666666</v>
      </c>
      <c r="J75" s="54">
        <f>Baltimore!$B$15*10^6/3600</f>
        <v>138966.66666666666</v>
      </c>
      <c r="K75" s="54">
        <f>Albuquerque!$B$15*10^6/3600</f>
        <v>138966.66666666666</v>
      </c>
      <c r="L75" s="54">
        <f>Seattle!$B$15*10^6/3600</f>
        <v>138966.66666666666</v>
      </c>
      <c r="M75" s="54">
        <f>Chicago!$B$15*10^6/3600</f>
        <v>138966.66666666666</v>
      </c>
      <c r="N75" s="54">
        <f>Boulder!$B$15*10^6/3600</f>
        <v>138966.66666666666</v>
      </c>
      <c r="O75" s="54">
        <f>Minneapolis!$B$15*10^6/3600</f>
        <v>138966.66666666666</v>
      </c>
      <c r="P75" s="54">
        <f>Helena!$B$15*10^6/3600</f>
        <v>138966.66666666666</v>
      </c>
      <c r="Q75" s="54">
        <f>Duluth!$B$15*10^6/3600</f>
        <v>138966.66666666666</v>
      </c>
      <c r="R75" s="54">
        <f>Fairbanks!$B$15*10^6/3600</f>
        <v>138966.66666666666</v>
      </c>
    </row>
    <row r="76" spans="1:18">
      <c r="A76" s="48"/>
      <c r="B76" s="52" t="s">
        <v>82</v>
      </c>
      <c r="C76" s="54">
        <f>Miami!$B$16*10^6/3600</f>
        <v>13844.444444444445</v>
      </c>
      <c r="D76" s="54">
        <f>Houston!$B$16*10^6/3600</f>
        <v>13838.888888888889</v>
      </c>
      <c r="E76" s="54">
        <f>Phoenix!$B$16*10^6/3600</f>
        <v>13836.111111111111</v>
      </c>
      <c r="F76" s="54">
        <f>Atlanta!$B$16*10^6/3600</f>
        <v>13833.333333333334</v>
      </c>
      <c r="G76" s="54">
        <f>LosAngeles!$B$16*10^6/3600</f>
        <v>13825</v>
      </c>
      <c r="H76" s="54">
        <f>LasVegas!$B$16*10^6/3600</f>
        <v>13819.444444444445</v>
      </c>
      <c r="I76" s="54">
        <f>SanFrancisco!$B$16*10^6/3600</f>
        <v>13827.777777777777</v>
      </c>
      <c r="J76" s="54">
        <f>Baltimore!$B$16*10^6/3600</f>
        <v>13819.444444444445</v>
      </c>
      <c r="K76" s="54">
        <f>Albuquerque!$B$16*10^6/3600</f>
        <v>13825</v>
      </c>
      <c r="L76" s="54">
        <f>Seattle!$B$16*10^6/3600</f>
        <v>13797.222222222223</v>
      </c>
      <c r="M76" s="54">
        <f>Chicago!$B$16*10^6/3600</f>
        <v>13822.222222222223</v>
      </c>
      <c r="N76" s="54">
        <f>Boulder!$B$16*10^6/3600</f>
        <v>13813.888888888889</v>
      </c>
      <c r="O76" s="54">
        <f>Minneapolis!$B$16*10^6/3600</f>
        <v>13813.888888888889</v>
      </c>
      <c r="P76" s="54">
        <f>Helena!$B$16*10^6/3600</f>
        <v>13808.333333333334</v>
      </c>
      <c r="Q76" s="54">
        <f>Duluth!$B$16*10^6/3600</f>
        <v>13802.777777777777</v>
      </c>
      <c r="R76" s="54">
        <f>Fairbanks!$B$16*10^6/3600</f>
        <v>13716.666666666666</v>
      </c>
    </row>
    <row r="77" spans="1:18">
      <c r="A77" s="48"/>
      <c r="B77" s="52" t="s">
        <v>83</v>
      </c>
      <c r="C77" s="54">
        <f>Miami!$B$17*10^6/3600</f>
        <v>55225</v>
      </c>
      <c r="D77" s="54">
        <f>Houston!$B$17*10^6/3600</f>
        <v>55225</v>
      </c>
      <c r="E77" s="54">
        <f>Phoenix!$B$17*10^6/3600</f>
        <v>55225</v>
      </c>
      <c r="F77" s="54">
        <f>Atlanta!$B$17*10^6/3600</f>
        <v>55225</v>
      </c>
      <c r="G77" s="54">
        <f>LosAngeles!$B$17*10^6/3600</f>
        <v>55225</v>
      </c>
      <c r="H77" s="54">
        <f>LasVegas!$B$17*10^6/3600</f>
        <v>55225</v>
      </c>
      <c r="I77" s="54">
        <f>SanFrancisco!$B$17*10^6/3600</f>
        <v>55225</v>
      </c>
      <c r="J77" s="54">
        <f>Baltimore!$B$17*10^6/3600</f>
        <v>55225</v>
      </c>
      <c r="K77" s="54">
        <f>Albuquerque!$B$17*10^6/3600</f>
        <v>55225</v>
      </c>
      <c r="L77" s="54">
        <f>Seattle!$B$17*10^6/3600</f>
        <v>55225</v>
      </c>
      <c r="M77" s="54">
        <f>Chicago!$B$17*10^6/3600</f>
        <v>55225</v>
      </c>
      <c r="N77" s="54">
        <f>Boulder!$B$17*10^6/3600</f>
        <v>55225</v>
      </c>
      <c r="O77" s="54">
        <f>Minneapolis!$B$17*10^6/3600</f>
        <v>55225</v>
      </c>
      <c r="P77" s="54">
        <f>Helena!$B$17*10^6/3600</f>
        <v>55225</v>
      </c>
      <c r="Q77" s="54">
        <f>Duluth!$B$17*10^6/3600</f>
        <v>55225</v>
      </c>
      <c r="R77" s="54">
        <f>Fairbanks!$B$17*10^6/3600</f>
        <v>55225</v>
      </c>
    </row>
    <row r="78" spans="1:18">
      <c r="A78" s="48"/>
      <c r="B78" s="52" t="s">
        <v>84</v>
      </c>
      <c r="C78" s="54">
        <f>Miami!$B$18*10^6/3600</f>
        <v>0</v>
      </c>
      <c r="D78" s="54">
        <f>Houston!$B$18*10^6/3600</f>
        <v>0</v>
      </c>
      <c r="E78" s="54">
        <f>Phoenix!$B$18*10^6/3600</f>
        <v>0</v>
      </c>
      <c r="F78" s="54">
        <f>Atlanta!$B$18*10^6/3600</f>
        <v>0</v>
      </c>
      <c r="G78" s="54">
        <f>LosAngeles!$B$18*10^6/3600</f>
        <v>0</v>
      </c>
      <c r="H78" s="54">
        <f>LasVegas!$B$18*10^6/3600</f>
        <v>0</v>
      </c>
      <c r="I78" s="54">
        <f>SanFrancisco!$B$18*10^6/3600</f>
        <v>0</v>
      </c>
      <c r="J78" s="54">
        <f>Baltimore!$B$18*10^6/3600</f>
        <v>0</v>
      </c>
      <c r="K78" s="54">
        <f>Albuquerque!$B$18*10^6/3600</f>
        <v>0</v>
      </c>
      <c r="L78" s="54">
        <f>Seattle!$B$18*10^6/3600</f>
        <v>0</v>
      </c>
      <c r="M78" s="54">
        <f>Chicago!$B$18*10^6/3600</f>
        <v>0</v>
      </c>
      <c r="N78" s="54">
        <f>Boulder!$B$18*10^6/3600</f>
        <v>0</v>
      </c>
      <c r="O78" s="54">
        <f>Minneapolis!$B$18*10^6/3600</f>
        <v>0</v>
      </c>
      <c r="P78" s="54">
        <f>Helena!$B$18*10^6/3600</f>
        <v>0</v>
      </c>
      <c r="Q78" s="54">
        <f>Duluth!$B$18*10^6/3600</f>
        <v>0</v>
      </c>
      <c r="R78" s="54">
        <f>Fairbanks!$B$18*10^6/3600</f>
        <v>0</v>
      </c>
    </row>
    <row r="79" spans="1:18">
      <c r="A79" s="48"/>
      <c r="B79" s="52" t="s">
        <v>85</v>
      </c>
      <c r="C79" s="54">
        <f>Miami!$B$19*10^6/3600</f>
        <v>27533.333333333332</v>
      </c>
      <c r="D79" s="54">
        <f>Houston!$B$19*10^6/3600</f>
        <v>21066.666666666668</v>
      </c>
      <c r="E79" s="54">
        <f>Phoenix!$B$19*10^6/3600</f>
        <v>26150</v>
      </c>
      <c r="F79" s="54">
        <f>Atlanta!$B$19*10^6/3600</f>
        <v>12577.777777777777</v>
      </c>
      <c r="G79" s="54">
        <f>LosAngeles!$B$19*10^6/3600</f>
        <v>14736.111111111111</v>
      </c>
      <c r="H79" s="54">
        <f>LasVegas!$B$19*10^6/3600</f>
        <v>18369.444444444442</v>
      </c>
      <c r="I79" s="54">
        <f>SanFrancisco!$B$19*10^6/3600</f>
        <v>3686.1111111111113</v>
      </c>
      <c r="J79" s="54">
        <f>Baltimore!$B$19*10^6/3600</f>
        <v>11319.444444444445</v>
      </c>
      <c r="K79" s="54">
        <f>Albuquerque!$B$19*10^6/3600</f>
        <v>13755.555555555555</v>
      </c>
      <c r="L79" s="54">
        <f>Seattle!$B$19*10^6/3600</f>
        <v>6533.333333333333</v>
      </c>
      <c r="M79" s="54">
        <f>Chicago!$B$19*10^6/3600</f>
        <v>11080.555555555555</v>
      </c>
      <c r="N79" s="54">
        <f>Boulder!$B$19*10^6/3600</f>
        <v>10597.222222222223</v>
      </c>
      <c r="O79" s="54">
        <f>Minneapolis!$B$19*10^6/3600</f>
        <v>11983.333333333334</v>
      </c>
      <c r="P79" s="54">
        <f>Helena!$B$19*10^6/3600</f>
        <v>9961.1111111111113</v>
      </c>
      <c r="Q79" s="54">
        <f>Duluth!$B$19*10^6/3600</f>
        <v>10019.444444444445</v>
      </c>
      <c r="R79" s="54">
        <f>Fairbanks!$B$19*10^6/3600</f>
        <v>13963.888888888889</v>
      </c>
    </row>
    <row r="80" spans="1:18">
      <c r="A80" s="48"/>
      <c r="B80" s="52" t="s">
        <v>86</v>
      </c>
      <c r="C80" s="54">
        <f>Miami!$B$20*10^6/3600</f>
        <v>0</v>
      </c>
      <c r="D80" s="54">
        <f>Houston!$B$20*10^6/3600</f>
        <v>0</v>
      </c>
      <c r="E80" s="54">
        <f>Phoenix!$B$20*10^6/3600</f>
        <v>0</v>
      </c>
      <c r="F80" s="54">
        <f>Atlanta!$B$20*10^6/3600</f>
        <v>0</v>
      </c>
      <c r="G80" s="54">
        <f>LosAngeles!$B$20*10^6/3600</f>
        <v>0</v>
      </c>
      <c r="H80" s="54">
        <f>LasVegas!$B$20*10^6/3600</f>
        <v>0</v>
      </c>
      <c r="I80" s="54">
        <f>SanFrancisco!$B$20*10^6/3600</f>
        <v>0</v>
      </c>
      <c r="J80" s="54">
        <f>Baltimore!$B$20*10^6/3600</f>
        <v>0</v>
      </c>
      <c r="K80" s="54">
        <f>Albuquerque!$B$20*10^6/3600</f>
        <v>0</v>
      </c>
      <c r="L80" s="54">
        <f>Seattle!$B$20*10^6/3600</f>
        <v>0</v>
      </c>
      <c r="M80" s="54">
        <f>Chicago!$B$20*10^6/3600</f>
        <v>0</v>
      </c>
      <c r="N80" s="54">
        <f>Boulder!$B$20*10^6/3600</f>
        <v>0</v>
      </c>
      <c r="O80" s="54">
        <f>Minneapolis!$B$20*10^6/3600</f>
        <v>0</v>
      </c>
      <c r="P80" s="54">
        <f>Helena!$B$20*10^6/3600</f>
        <v>0</v>
      </c>
      <c r="Q80" s="54">
        <f>Duluth!$B$20*10^6/3600</f>
        <v>0</v>
      </c>
      <c r="R80" s="54">
        <f>Fairbanks!$B$20*10^6/3600</f>
        <v>0</v>
      </c>
    </row>
    <row r="81" spans="1:18">
      <c r="A81" s="48"/>
      <c r="B81" s="52" t="s">
        <v>87</v>
      </c>
      <c r="C81" s="54">
        <f>Miami!$B$21*10^6/3600</f>
        <v>0</v>
      </c>
      <c r="D81" s="54">
        <f>Houston!$B$21*10^6/3600</f>
        <v>0</v>
      </c>
      <c r="E81" s="54">
        <f>Phoenix!$B$21*10^6/3600</f>
        <v>0</v>
      </c>
      <c r="F81" s="54">
        <f>Atlanta!$B$21*10^6/3600</f>
        <v>0</v>
      </c>
      <c r="G81" s="54">
        <f>LosAngeles!$B$21*10^6/3600</f>
        <v>0</v>
      </c>
      <c r="H81" s="54">
        <f>LasVegas!$B$21*10^6/3600</f>
        <v>0</v>
      </c>
      <c r="I81" s="54">
        <f>SanFrancisco!$B$21*10^6/3600</f>
        <v>0</v>
      </c>
      <c r="J81" s="54">
        <f>Baltimore!$B$21*10^6/3600</f>
        <v>0</v>
      </c>
      <c r="K81" s="54">
        <f>Albuquerque!$B$21*10^6/3600</f>
        <v>0</v>
      </c>
      <c r="L81" s="54">
        <f>Seattle!$B$21*10^6/3600</f>
        <v>0</v>
      </c>
      <c r="M81" s="54">
        <f>Chicago!$B$21*10^6/3600</f>
        <v>0</v>
      </c>
      <c r="N81" s="54">
        <f>Boulder!$B$21*10^6/3600</f>
        <v>0</v>
      </c>
      <c r="O81" s="54">
        <f>Minneapolis!$B$21*10^6/3600</f>
        <v>0</v>
      </c>
      <c r="P81" s="54">
        <f>Helena!$B$21*10^6/3600</f>
        <v>0</v>
      </c>
      <c r="Q81" s="54">
        <f>Duluth!$B$21*10^6/3600</f>
        <v>0</v>
      </c>
      <c r="R81" s="54">
        <f>Fairbanks!$B$21*10^6/3600</f>
        <v>0</v>
      </c>
    </row>
    <row r="82" spans="1:18">
      <c r="A82" s="48"/>
      <c r="B82" s="52" t="s">
        <v>88</v>
      </c>
      <c r="C82" s="54">
        <f>Miami!$B$22*10^6/3600</f>
        <v>0</v>
      </c>
      <c r="D82" s="54">
        <f>Houston!$B$22*10^6/3600</f>
        <v>0</v>
      </c>
      <c r="E82" s="54">
        <f>Phoenix!$B$22*10^6/3600</f>
        <v>0</v>
      </c>
      <c r="F82" s="54">
        <f>Atlanta!$B$22*10^6/3600</f>
        <v>0</v>
      </c>
      <c r="G82" s="54">
        <f>LosAngeles!$B$22*10^6/3600</f>
        <v>0</v>
      </c>
      <c r="H82" s="54">
        <f>LasVegas!$B$22*10^6/3600</f>
        <v>0</v>
      </c>
      <c r="I82" s="54">
        <f>SanFrancisco!$B$22*10^6/3600</f>
        <v>0</v>
      </c>
      <c r="J82" s="54">
        <f>Baltimore!$B$22*10^6/3600</f>
        <v>0</v>
      </c>
      <c r="K82" s="54">
        <f>Albuquerque!$B$22*10^6/3600</f>
        <v>0</v>
      </c>
      <c r="L82" s="54">
        <f>Seattle!$B$22*10^6/3600</f>
        <v>0</v>
      </c>
      <c r="M82" s="54">
        <f>Chicago!$B$22*10^6/3600</f>
        <v>0</v>
      </c>
      <c r="N82" s="54">
        <f>Boulder!$B$22*10^6/3600</f>
        <v>0</v>
      </c>
      <c r="O82" s="54">
        <f>Minneapolis!$B$22*10^6/3600</f>
        <v>0</v>
      </c>
      <c r="P82" s="54">
        <f>Helena!$B$22*10^6/3600</f>
        <v>0</v>
      </c>
      <c r="Q82" s="54">
        <f>Duluth!$B$22*10^6/3600</f>
        <v>0</v>
      </c>
      <c r="R82" s="54">
        <f>Fairbanks!$B$22*10^6/3600</f>
        <v>0</v>
      </c>
    </row>
    <row r="83" spans="1:18">
      <c r="A83" s="48"/>
      <c r="B83" s="52" t="s">
        <v>68</v>
      </c>
      <c r="C83" s="54">
        <f>Miami!$B$23*10^6/3600</f>
        <v>0</v>
      </c>
      <c r="D83" s="54">
        <f>Houston!$B$23*10^6/3600</f>
        <v>0</v>
      </c>
      <c r="E83" s="54">
        <f>Phoenix!$B$23*10^6/3600</f>
        <v>0</v>
      </c>
      <c r="F83" s="54">
        <f>Atlanta!$B$23*10^6/3600</f>
        <v>0</v>
      </c>
      <c r="G83" s="54">
        <f>LosAngeles!$B$23*10^6/3600</f>
        <v>0</v>
      </c>
      <c r="H83" s="54">
        <f>LasVegas!$B$23*10^6/3600</f>
        <v>0</v>
      </c>
      <c r="I83" s="54">
        <f>SanFrancisco!$B$23*10^6/3600</f>
        <v>0</v>
      </c>
      <c r="J83" s="54">
        <f>Baltimore!$B$23*10^6/3600</f>
        <v>0</v>
      </c>
      <c r="K83" s="54">
        <f>Albuquerque!$B$23*10^6/3600</f>
        <v>0</v>
      </c>
      <c r="L83" s="54">
        <f>Seattle!$B$23*10^6/3600</f>
        <v>0</v>
      </c>
      <c r="M83" s="54">
        <f>Chicago!$B$23*10^6/3600</f>
        <v>0</v>
      </c>
      <c r="N83" s="54">
        <f>Boulder!$B$23*10^6/3600</f>
        <v>0</v>
      </c>
      <c r="O83" s="54">
        <f>Minneapolis!$B$23*10^6/3600</f>
        <v>0</v>
      </c>
      <c r="P83" s="54">
        <f>Helena!$B$23*10^6/3600</f>
        <v>0</v>
      </c>
      <c r="Q83" s="54">
        <f>Duluth!$B$23*10^6/3600</f>
        <v>0</v>
      </c>
      <c r="R83" s="54">
        <f>Fairbanks!$B$23*10^6/3600</f>
        <v>0</v>
      </c>
    </row>
    <row r="84" spans="1:18">
      <c r="A84" s="48"/>
      <c r="B84" s="52" t="s">
        <v>89</v>
      </c>
      <c r="C84" s="54">
        <f>Miami!$B$24*10^6/3600</f>
        <v>0</v>
      </c>
      <c r="D84" s="54">
        <f>Houston!$B$24*10^6/3600</f>
        <v>0</v>
      </c>
      <c r="E84" s="54">
        <f>Phoenix!$B$24*10^6/3600</f>
        <v>0</v>
      </c>
      <c r="F84" s="54">
        <f>Atlanta!$B$24*10^6/3600</f>
        <v>0</v>
      </c>
      <c r="G84" s="54">
        <f>LosAngeles!$B$24*10^6/3600</f>
        <v>0</v>
      </c>
      <c r="H84" s="54">
        <f>LasVegas!$B$24*10^6/3600</f>
        <v>0</v>
      </c>
      <c r="I84" s="54">
        <f>SanFrancisco!$B$24*10^6/3600</f>
        <v>0</v>
      </c>
      <c r="J84" s="54">
        <f>Baltimore!$B$24*10^6/3600</f>
        <v>0</v>
      </c>
      <c r="K84" s="54">
        <f>Albuquerque!$B$24*10^6/3600</f>
        <v>0</v>
      </c>
      <c r="L84" s="54">
        <f>Seattle!$B$24*10^6/3600</f>
        <v>0</v>
      </c>
      <c r="M84" s="54">
        <f>Chicago!$B$24*10^6/3600</f>
        <v>0</v>
      </c>
      <c r="N84" s="54">
        <f>Boulder!$B$24*10^6/3600</f>
        <v>0</v>
      </c>
      <c r="O84" s="54">
        <f>Minneapolis!$B$24*10^6/3600</f>
        <v>0</v>
      </c>
      <c r="P84" s="54">
        <f>Helena!$B$24*10^6/3600</f>
        <v>0</v>
      </c>
      <c r="Q84" s="54">
        <f>Duluth!$B$24*10^6/3600</f>
        <v>0</v>
      </c>
      <c r="R84" s="54">
        <f>Fairbanks!$B$24*10^6/3600</f>
        <v>0</v>
      </c>
    </row>
    <row r="85" spans="1:18">
      <c r="A85" s="48"/>
      <c r="B85" s="52" t="s">
        <v>90</v>
      </c>
      <c r="C85" s="54">
        <f>Miami!$B$25*10^6/3600</f>
        <v>0</v>
      </c>
      <c r="D85" s="54">
        <f>Houston!$B$25*10^6/3600</f>
        <v>0</v>
      </c>
      <c r="E85" s="54">
        <f>Phoenix!$B$25*10^6/3600</f>
        <v>0</v>
      </c>
      <c r="F85" s="54">
        <f>Atlanta!$B$25*10^6/3600</f>
        <v>0</v>
      </c>
      <c r="G85" s="54">
        <f>LosAngeles!$B$25*10^6/3600</f>
        <v>0</v>
      </c>
      <c r="H85" s="54">
        <f>LasVegas!$B$25*10^6/3600</f>
        <v>0</v>
      </c>
      <c r="I85" s="54">
        <f>SanFrancisco!$B$25*10^6/3600</f>
        <v>0</v>
      </c>
      <c r="J85" s="54">
        <f>Baltimore!$B$25*10^6/3600</f>
        <v>0</v>
      </c>
      <c r="K85" s="54">
        <f>Albuquerque!$B$25*10^6/3600</f>
        <v>0</v>
      </c>
      <c r="L85" s="54">
        <f>Seattle!$B$25*10^6/3600</f>
        <v>0</v>
      </c>
      <c r="M85" s="54">
        <f>Chicago!$B$25*10^6/3600</f>
        <v>0</v>
      </c>
      <c r="N85" s="54">
        <f>Boulder!$B$25*10^6/3600</f>
        <v>0</v>
      </c>
      <c r="O85" s="54">
        <f>Minneapolis!$B$25*10^6/3600</f>
        <v>0</v>
      </c>
      <c r="P85" s="54">
        <f>Helena!$B$25*10^6/3600</f>
        <v>0</v>
      </c>
      <c r="Q85" s="54">
        <f>Duluth!$B$25*10^6/3600</f>
        <v>0</v>
      </c>
      <c r="R85" s="54">
        <f>Fairbanks!$B$25*10^6/3600</f>
        <v>0</v>
      </c>
    </row>
    <row r="86" spans="1:18">
      <c r="A86" s="48"/>
      <c r="B86" s="52" t="s">
        <v>91</v>
      </c>
      <c r="C86" s="54">
        <f>Miami!$B$26*10^6/3600</f>
        <v>0</v>
      </c>
      <c r="D86" s="54">
        <f>Houston!$B$26*10^6/3600</f>
        <v>0</v>
      </c>
      <c r="E86" s="54">
        <f>Phoenix!$B$26*10^6/3600</f>
        <v>0</v>
      </c>
      <c r="F86" s="54">
        <f>Atlanta!$B$26*10^6/3600</f>
        <v>0</v>
      </c>
      <c r="G86" s="54">
        <f>LosAngeles!$B$26*10^6/3600</f>
        <v>0</v>
      </c>
      <c r="H86" s="54">
        <f>LasVegas!$B$26*10^6/3600</f>
        <v>0</v>
      </c>
      <c r="I86" s="54">
        <f>SanFrancisco!$B$26*10^6/3600</f>
        <v>0</v>
      </c>
      <c r="J86" s="54">
        <f>Baltimore!$B$26*10^6/3600</f>
        <v>0</v>
      </c>
      <c r="K86" s="54">
        <f>Albuquerque!$B$26*10^6/3600</f>
        <v>0</v>
      </c>
      <c r="L86" s="54">
        <f>Seattle!$B$26*10^6/3600</f>
        <v>0</v>
      </c>
      <c r="M86" s="54">
        <f>Chicago!$B$26*10^6/3600</f>
        <v>0</v>
      </c>
      <c r="N86" s="54">
        <f>Boulder!$B$26*10^6/3600</f>
        <v>0</v>
      </c>
      <c r="O86" s="54">
        <f>Minneapolis!$B$26*10^6/3600</f>
        <v>0</v>
      </c>
      <c r="P86" s="54">
        <f>Helena!$B$26*10^6/3600</f>
        <v>0</v>
      </c>
      <c r="Q86" s="54">
        <f>Duluth!$B$26*10^6/3600</f>
        <v>0</v>
      </c>
      <c r="R86" s="54">
        <f>Fairbanks!$B$26*10^6/3600</f>
        <v>0</v>
      </c>
    </row>
    <row r="87" spans="1:18">
      <c r="A87" s="48"/>
      <c r="B87" s="52" t="s">
        <v>92</v>
      </c>
      <c r="C87" s="54">
        <f>Miami!$B$28*10^6/3600</f>
        <v>345094.44444444444</v>
      </c>
      <c r="D87" s="54">
        <f>Houston!$B$28*10^6/3600</f>
        <v>304708.33333333331</v>
      </c>
      <c r="E87" s="54">
        <f>Phoenix!$B$28*10^6/3600</f>
        <v>305308.33333333331</v>
      </c>
      <c r="F87" s="54">
        <f>Atlanta!$B$28*10^6/3600</f>
        <v>259694.44444444444</v>
      </c>
      <c r="G87" s="54">
        <f>LosAngeles!$B$28*10^6/3600</f>
        <v>238077.77777777778</v>
      </c>
      <c r="H87" s="54">
        <f>LasVegas!$B$28*10^6/3600</f>
        <v>262805.55555555556</v>
      </c>
      <c r="I87" s="54">
        <f>SanFrancisco!$B$28*10^6/3600</f>
        <v>215936.11111111112</v>
      </c>
      <c r="J87" s="54">
        <f>Baltimore!$B$28*10^6/3600</f>
        <v>249552.77777777778</v>
      </c>
      <c r="K87" s="54">
        <f>Albuquerque!$B$28*10^6/3600</f>
        <v>242363.88888888888</v>
      </c>
      <c r="L87" s="54">
        <f>Seattle!$B$28*10^6/3600</f>
        <v>220141.66666666666</v>
      </c>
      <c r="M87" s="54">
        <f>Chicago!$B$28*10^6/3600</f>
        <v>240597.22222222222</v>
      </c>
      <c r="N87" s="54">
        <f>Boulder!$B$28*10^6/3600</f>
        <v>231005.55555555556</v>
      </c>
      <c r="O87" s="54">
        <f>Minneapolis!$B$28*10^6/3600</f>
        <v>239055.55555555556</v>
      </c>
      <c r="P87" s="54">
        <f>Helena!$B$28*10^6/3600</f>
        <v>226522.22222222222</v>
      </c>
      <c r="Q87" s="54">
        <f>Duluth!$B$28*10^6/3600</f>
        <v>225397.22222222222</v>
      </c>
      <c r="R87" s="54">
        <f>Fairbanks!$B$28*10^6/3600</f>
        <v>227275</v>
      </c>
    </row>
    <row r="88" spans="1:18">
      <c r="A88" s="48"/>
      <c r="B88" s="51" t="s">
        <v>253</v>
      </c>
      <c r="C88" s="82"/>
      <c r="D88" s="82"/>
      <c r="E88" s="82"/>
      <c r="F88" s="82"/>
      <c r="G88" s="82"/>
      <c r="H88" s="82"/>
      <c r="I88" s="82"/>
      <c r="J88" s="82"/>
      <c r="K88" s="82"/>
      <c r="L88" s="82"/>
      <c r="M88" s="82"/>
      <c r="N88" s="82"/>
      <c r="O88" s="82"/>
      <c r="P88" s="82"/>
      <c r="Q88" s="82"/>
      <c r="R88" s="82"/>
    </row>
    <row r="89" spans="1:18">
      <c r="A89" s="48"/>
      <c r="B89" s="52" t="s">
        <v>73</v>
      </c>
      <c r="C89" s="54">
        <f>Miami!$C$13*10^3</f>
        <v>1080</v>
      </c>
      <c r="D89" s="54">
        <f>Houston!$C$13*10^3</f>
        <v>99980</v>
      </c>
      <c r="E89" s="54">
        <f>Phoenix!$C$13*10^3</f>
        <v>92720</v>
      </c>
      <c r="F89" s="54">
        <f>Atlanta!$C$13*10^3</f>
        <v>139690</v>
      </c>
      <c r="G89" s="54">
        <f>LosAngeles!$C$13*10^3</f>
        <v>39160</v>
      </c>
      <c r="H89" s="54">
        <f>LasVegas!$C$13*10^3</f>
        <v>130000</v>
      </c>
      <c r="I89" s="54">
        <f>SanFrancisco!$C$13*10^3</f>
        <v>137030</v>
      </c>
      <c r="J89" s="54">
        <f>Baltimore!$C$13*10^3</f>
        <v>265930</v>
      </c>
      <c r="K89" s="54">
        <f>Albuquerque!$C$13*10^3</f>
        <v>223080</v>
      </c>
      <c r="L89" s="54">
        <f>Seattle!$C$13*10^3</f>
        <v>243800</v>
      </c>
      <c r="M89" s="54">
        <f>Chicago!$C$13*10^3</f>
        <v>375260</v>
      </c>
      <c r="N89" s="54">
        <f>Boulder!$C$13*10^3</f>
        <v>336260</v>
      </c>
      <c r="O89" s="54">
        <f>Minneapolis!$C$13*10^3</f>
        <v>556280</v>
      </c>
      <c r="P89" s="54">
        <f>Helena!$C$13*10^3</f>
        <v>523610</v>
      </c>
      <c r="Q89" s="54">
        <f>Duluth!$C$13*10^3</f>
        <v>777760</v>
      </c>
      <c r="R89" s="54">
        <f>Fairbanks!$C$13*10^3</f>
        <v>1481790</v>
      </c>
    </row>
    <row r="90" spans="1:18">
      <c r="A90" s="48"/>
      <c r="B90" s="52" t="s">
        <v>74</v>
      </c>
      <c r="C90" s="54">
        <f>Miami!$C$14*10^3</f>
        <v>0</v>
      </c>
      <c r="D90" s="54">
        <f>Houston!$C$14*10^3</f>
        <v>0</v>
      </c>
      <c r="E90" s="54">
        <f>Phoenix!$C$14*10^3</f>
        <v>0</v>
      </c>
      <c r="F90" s="54">
        <f>Atlanta!$C$14*10^3</f>
        <v>0</v>
      </c>
      <c r="G90" s="54">
        <f>LosAngeles!$C$14*10^3</f>
        <v>0</v>
      </c>
      <c r="H90" s="54">
        <f>LasVegas!$C$14*10^3</f>
        <v>0</v>
      </c>
      <c r="I90" s="54">
        <f>SanFrancisco!$C$14*10^3</f>
        <v>0</v>
      </c>
      <c r="J90" s="54">
        <f>Baltimore!$C$14*10^3</f>
        <v>0</v>
      </c>
      <c r="K90" s="54">
        <f>Albuquerque!$C$14*10^3</f>
        <v>0</v>
      </c>
      <c r="L90" s="54">
        <f>Seattle!$C$14*10^3</f>
        <v>0</v>
      </c>
      <c r="M90" s="54">
        <f>Chicago!$C$14*10^3</f>
        <v>0</v>
      </c>
      <c r="N90" s="54">
        <f>Boulder!$C$14*10^3</f>
        <v>0</v>
      </c>
      <c r="O90" s="54">
        <f>Minneapolis!$C$14*10^3</f>
        <v>0</v>
      </c>
      <c r="P90" s="54">
        <f>Helena!$C$14*10^3</f>
        <v>0</v>
      </c>
      <c r="Q90" s="54">
        <f>Duluth!$C$14*10^3</f>
        <v>0</v>
      </c>
      <c r="R90" s="54">
        <f>Fairbanks!$C$14*10^3</f>
        <v>0</v>
      </c>
    </row>
    <row r="91" spans="1:18">
      <c r="A91" s="48"/>
      <c r="B91" s="52" t="s">
        <v>81</v>
      </c>
      <c r="C91" s="54">
        <f>Miami!$C$15*10^3</f>
        <v>0</v>
      </c>
      <c r="D91" s="54">
        <f>Houston!$C$15*10^3</f>
        <v>0</v>
      </c>
      <c r="E91" s="54">
        <f>Phoenix!$C$15*10^3</f>
        <v>0</v>
      </c>
      <c r="F91" s="54">
        <f>Atlanta!$C$15*10^3</f>
        <v>0</v>
      </c>
      <c r="G91" s="54">
        <f>LosAngeles!$C$15*10^3</f>
        <v>0</v>
      </c>
      <c r="H91" s="54">
        <f>LasVegas!$C$15*10^3</f>
        <v>0</v>
      </c>
      <c r="I91" s="54">
        <f>SanFrancisco!$C$15*10^3</f>
        <v>0</v>
      </c>
      <c r="J91" s="54">
        <f>Baltimore!$C$15*10^3</f>
        <v>0</v>
      </c>
      <c r="K91" s="54">
        <f>Albuquerque!$C$15*10^3</f>
        <v>0</v>
      </c>
      <c r="L91" s="54">
        <f>Seattle!$C$15*10^3</f>
        <v>0</v>
      </c>
      <c r="M91" s="54">
        <f>Chicago!$C$15*10^3</f>
        <v>0</v>
      </c>
      <c r="N91" s="54">
        <f>Boulder!$C$15*10^3</f>
        <v>0</v>
      </c>
      <c r="O91" s="54">
        <f>Minneapolis!$C$15*10^3</f>
        <v>0</v>
      </c>
      <c r="P91" s="54">
        <f>Helena!$C$15*10^3</f>
        <v>0</v>
      </c>
      <c r="Q91" s="54">
        <f>Duluth!$C$15*10^3</f>
        <v>0</v>
      </c>
      <c r="R91" s="54">
        <f>Fairbanks!$C$15*10^3</f>
        <v>0</v>
      </c>
    </row>
    <row r="92" spans="1:18">
      <c r="A92" s="48"/>
      <c r="B92" s="52" t="s">
        <v>82</v>
      </c>
      <c r="C92" s="54">
        <f>Miami!$C$16*10^3</f>
        <v>0</v>
      </c>
      <c r="D92" s="54">
        <f>Houston!$C$16*10^3</f>
        <v>0</v>
      </c>
      <c r="E92" s="54">
        <f>Phoenix!$C$16*10^3</f>
        <v>0</v>
      </c>
      <c r="F92" s="54">
        <f>Atlanta!$C$16*10^3</f>
        <v>0</v>
      </c>
      <c r="G92" s="54">
        <f>LosAngeles!$C$16*10^3</f>
        <v>0</v>
      </c>
      <c r="H92" s="54">
        <f>LasVegas!$C$16*10^3</f>
        <v>0</v>
      </c>
      <c r="I92" s="54">
        <f>SanFrancisco!$C$16*10^3</f>
        <v>0</v>
      </c>
      <c r="J92" s="54">
        <f>Baltimore!$C$16*10^3</f>
        <v>0</v>
      </c>
      <c r="K92" s="54">
        <f>Albuquerque!$C$16*10^3</f>
        <v>0</v>
      </c>
      <c r="L92" s="54">
        <f>Seattle!$C$16*10^3</f>
        <v>0</v>
      </c>
      <c r="M92" s="54">
        <f>Chicago!$C$16*10^3</f>
        <v>0</v>
      </c>
      <c r="N92" s="54">
        <f>Boulder!$C$16*10^3</f>
        <v>0</v>
      </c>
      <c r="O92" s="54">
        <f>Minneapolis!$C$16*10^3</f>
        <v>0</v>
      </c>
      <c r="P92" s="54">
        <f>Helena!$C$16*10^3</f>
        <v>0</v>
      </c>
      <c r="Q92" s="54">
        <f>Duluth!$C$16*10^3</f>
        <v>0</v>
      </c>
      <c r="R92" s="54">
        <f>Fairbanks!$C$16*10^3</f>
        <v>0</v>
      </c>
    </row>
    <row r="93" spans="1:18">
      <c r="A93" s="48"/>
      <c r="B93" s="52" t="s">
        <v>83</v>
      </c>
      <c r="C93" s="54">
        <f>Miami!$C$17*10^3</f>
        <v>0</v>
      </c>
      <c r="D93" s="54">
        <f>Houston!$C$17*10^3</f>
        <v>0</v>
      </c>
      <c r="E93" s="54">
        <f>Phoenix!$C$17*10^3</f>
        <v>0</v>
      </c>
      <c r="F93" s="54">
        <f>Atlanta!$C$17*10^3</f>
        <v>0</v>
      </c>
      <c r="G93" s="54">
        <f>LosAngeles!$C$17*10^3</f>
        <v>0</v>
      </c>
      <c r="H93" s="54">
        <f>LasVegas!$C$17*10^3</f>
        <v>0</v>
      </c>
      <c r="I93" s="54">
        <f>SanFrancisco!$C$17*10^3</f>
        <v>0</v>
      </c>
      <c r="J93" s="54">
        <f>Baltimore!$C$17*10^3</f>
        <v>0</v>
      </c>
      <c r="K93" s="54">
        <f>Albuquerque!$C$17*10^3</f>
        <v>0</v>
      </c>
      <c r="L93" s="54">
        <f>Seattle!$C$17*10^3</f>
        <v>0</v>
      </c>
      <c r="M93" s="54">
        <f>Chicago!$C$17*10^3</f>
        <v>0</v>
      </c>
      <c r="N93" s="54">
        <f>Boulder!$C$17*10^3</f>
        <v>0</v>
      </c>
      <c r="O93" s="54">
        <f>Minneapolis!$C$17*10^3</f>
        <v>0</v>
      </c>
      <c r="P93" s="54">
        <f>Helena!$C$17*10^3</f>
        <v>0</v>
      </c>
      <c r="Q93" s="54">
        <f>Duluth!$C$17*10^3</f>
        <v>0</v>
      </c>
      <c r="R93" s="54">
        <f>Fairbanks!$C$17*10^3</f>
        <v>0</v>
      </c>
    </row>
    <row r="94" spans="1:18">
      <c r="A94" s="48"/>
      <c r="B94" s="52" t="s">
        <v>84</v>
      </c>
      <c r="C94" s="54">
        <f>Miami!$C$18*10^3</f>
        <v>0</v>
      </c>
      <c r="D94" s="54">
        <f>Houston!$C$18*10^3</f>
        <v>0</v>
      </c>
      <c r="E94" s="54">
        <f>Phoenix!$C$18*10^3</f>
        <v>0</v>
      </c>
      <c r="F94" s="54">
        <f>Atlanta!$C$18*10^3</f>
        <v>0</v>
      </c>
      <c r="G94" s="54">
        <f>LosAngeles!$C$18*10^3</f>
        <v>0</v>
      </c>
      <c r="H94" s="54">
        <f>LasVegas!$C$18*10^3</f>
        <v>0</v>
      </c>
      <c r="I94" s="54">
        <f>SanFrancisco!$C$18*10^3</f>
        <v>0</v>
      </c>
      <c r="J94" s="54">
        <f>Baltimore!$C$18*10^3</f>
        <v>0</v>
      </c>
      <c r="K94" s="54">
        <f>Albuquerque!$C$18*10^3</f>
        <v>0</v>
      </c>
      <c r="L94" s="54">
        <f>Seattle!$C$18*10^3</f>
        <v>0</v>
      </c>
      <c r="M94" s="54">
        <f>Chicago!$C$18*10^3</f>
        <v>0</v>
      </c>
      <c r="N94" s="54">
        <f>Boulder!$C$18*10^3</f>
        <v>0</v>
      </c>
      <c r="O94" s="54">
        <f>Minneapolis!$C$18*10^3</f>
        <v>0</v>
      </c>
      <c r="P94" s="54">
        <f>Helena!$C$18*10^3</f>
        <v>0</v>
      </c>
      <c r="Q94" s="54">
        <f>Duluth!$C$18*10^3</f>
        <v>0</v>
      </c>
      <c r="R94" s="54">
        <f>Fairbanks!$C$18*10^3</f>
        <v>0</v>
      </c>
    </row>
    <row r="95" spans="1:18">
      <c r="A95" s="48"/>
      <c r="B95" s="52" t="s">
        <v>85</v>
      </c>
      <c r="C95" s="54">
        <f>Miami!$C$19*10^3</f>
        <v>0</v>
      </c>
      <c r="D95" s="54">
        <f>Houston!$C$19*10^3</f>
        <v>0</v>
      </c>
      <c r="E95" s="54">
        <f>Phoenix!$C$19*10^3</f>
        <v>0</v>
      </c>
      <c r="F95" s="54">
        <f>Atlanta!$C$19*10^3</f>
        <v>0</v>
      </c>
      <c r="G95" s="54">
        <f>LosAngeles!$C$19*10^3</f>
        <v>0</v>
      </c>
      <c r="H95" s="54">
        <f>LasVegas!$C$19*10^3</f>
        <v>0</v>
      </c>
      <c r="I95" s="54">
        <f>SanFrancisco!$C$19*10^3</f>
        <v>0</v>
      </c>
      <c r="J95" s="54">
        <f>Baltimore!$C$19*10^3</f>
        <v>0</v>
      </c>
      <c r="K95" s="54">
        <f>Albuquerque!$C$19*10^3</f>
        <v>0</v>
      </c>
      <c r="L95" s="54">
        <f>Seattle!$C$19*10^3</f>
        <v>0</v>
      </c>
      <c r="M95" s="54">
        <f>Chicago!$C$19*10^3</f>
        <v>0</v>
      </c>
      <c r="N95" s="54">
        <f>Boulder!$C$19*10^3</f>
        <v>0</v>
      </c>
      <c r="O95" s="54">
        <f>Minneapolis!$C$19*10^3</f>
        <v>0</v>
      </c>
      <c r="P95" s="54">
        <f>Helena!$C$19*10^3</f>
        <v>0</v>
      </c>
      <c r="Q95" s="54">
        <f>Duluth!$C$19*10^3</f>
        <v>0</v>
      </c>
      <c r="R95" s="54">
        <f>Fairbanks!$C$19*10^3</f>
        <v>0</v>
      </c>
    </row>
    <row r="96" spans="1:18">
      <c r="A96" s="48"/>
      <c r="B96" s="52" t="s">
        <v>86</v>
      </c>
      <c r="C96" s="54">
        <f>Miami!$C$20*10^3</f>
        <v>0</v>
      </c>
      <c r="D96" s="54">
        <f>Houston!$C$20*10^3</f>
        <v>0</v>
      </c>
      <c r="E96" s="54">
        <f>Phoenix!$C$20*10^3</f>
        <v>0</v>
      </c>
      <c r="F96" s="54">
        <f>Atlanta!$C$20*10^3</f>
        <v>0</v>
      </c>
      <c r="G96" s="54">
        <f>LosAngeles!$C$20*10^3</f>
        <v>0</v>
      </c>
      <c r="H96" s="54">
        <f>LasVegas!$C$20*10^3</f>
        <v>0</v>
      </c>
      <c r="I96" s="54">
        <f>SanFrancisco!$C$20*10^3</f>
        <v>0</v>
      </c>
      <c r="J96" s="54">
        <f>Baltimore!$C$20*10^3</f>
        <v>0</v>
      </c>
      <c r="K96" s="54">
        <f>Albuquerque!$C$20*10^3</f>
        <v>0</v>
      </c>
      <c r="L96" s="54">
        <f>Seattle!$C$20*10^3</f>
        <v>0</v>
      </c>
      <c r="M96" s="54">
        <f>Chicago!$C$20*10^3</f>
        <v>0</v>
      </c>
      <c r="N96" s="54">
        <f>Boulder!$C$20*10^3</f>
        <v>0</v>
      </c>
      <c r="O96" s="54">
        <f>Minneapolis!$C$20*10^3</f>
        <v>0</v>
      </c>
      <c r="P96" s="54">
        <f>Helena!$C$20*10^3</f>
        <v>0</v>
      </c>
      <c r="Q96" s="54">
        <f>Duluth!$C$20*10^3</f>
        <v>0</v>
      </c>
      <c r="R96" s="54">
        <f>Fairbanks!$C$20*10^3</f>
        <v>0</v>
      </c>
    </row>
    <row r="97" spans="1:18">
      <c r="A97" s="48"/>
      <c r="B97" s="52" t="s">
        <v>87</v>
      </c>
      <c r="C97" s="54">
        <f>Miami!$C$21*10^3</f>
        <v>0</v>
      </c>
      <c r="D97" s="54">
        <f>Houston!$C$21*10^3</f>
        <v>0</v>
      </c>
      <c r="E97" s="54">
        <f>Phoenix!$C$21*10^3</f>
        <v>0</v>
      </c>
      <c r="F97" s="54">
        <f>Atlanta!$C$21*10^3</f>
        <v>0</v>
      </c>
      <c r="G97" s="54">
        <f>LosAngeles!$C$21*10^3</f>
        <v>0</v>
      </c>
      <c r="H97" s="54">
        <f>LasVegas!$C$21*10^3</f>
        <v>0</v>
      </c>
      <c r="I97" s="54">
        <f>SanFrancisco!$C$21*10^3</f>
        <v>0</v>
      </c>
      <c r="J97" s="54">
        <f>Baltimore!$C$21*10^3</f>
        <v>0</v>
      </c>
      <c r="K97" s="54">
        <f>Albuquerque!$C$21*10^3</f>
        <v>0</v>
      </c>
      <c r="L97" s="54">
        <f>Seattle!$C$21*10^3</f>
        <v>0</v>
      </c>
      <c r="M97" s="54">
        <f>Chicago!$C$21*10^3</f>
        <v>0</v>
      </c>
      <c r="N97" s="54">
        <f>Boulder!$C$21*10^3</f>
        <v>0</v>
      </c>
      <c r="O97" s="54">
        <f>Minneapolis!$C$21*10^3</f>
        <v>0</v>
      </c>
      <c r="P97" s="54">
        <f>Helena!$C$21*10^3</f>
        <v>0</v>
      </c>
      <c r="Q97" s="54">
        <f>Duluth!$C$21*10^3</f>
        <v>0</v>
      </c>
      <c r="R97" s="54">
        <f>Fairbanks!$C$21*10^3</f>
        <v>0</v>
      </c>
    </row>
    <row r="98" spans="1:18">
      <c r="A98" s="48"/>
      <c r="B98" s="52" t="s">
        <v>88</v>
      </c>
      <c r="C98" s="54">
        <f>Miami!$C$22*10^3</f>
        <v>0</v>
      </c>
      <c r="D98" s="54">
        <f>Houston!$C$22*10^3</f>
        <v>0</v>
      </c>
      <c r="E98" s="54">
        <f>Phoenix!$C$22*10^3</f>
        <v>0</v>
      </c>
      <c r="F98" s="54">
        <f>Atlanta!$C$22*10^3</f>
        <v>0</v>
      </c>
      <c r="G98" s="54">
        <f>LosAngeles!$C$22*10^3</f>
        <v>0</v>
      </c>
      <c r="H98" s="54">
        <f>LasVegas!$C$22*10^3</f>
        <v>0</v>
      </c>
      <c r="I98" s="54">
        <f>SanFrancisco!$C$22*10^3</f>
        <v>0</v>
      </c>
      <c r="J98" s="54">
        <f>Baltimore!$C$22*10^3</f>
        <v>0</v>
      </c>
      <c r="K98" s="54">
        <f>Albuquerque!$C$22*10^3</f>
        <v>0</v>
      </c>
      <c r="L98" s="54">
        <f>Seattle!$C$22*10^3</f>
        <v>0</v>
      </c>
      <c r="M98" s="54">
        <f>Chicago!$C$22*10^3</f>
        <v>0</v>
      </c>
      <c r="N98" s="54">
        <f>Boulder!$C$22*10^3</f>
        <v>0</v>
      </c>
      <c r="O98" s="54">
        <f>Minneapolis!$C$22*10^3</f>
        <v>0</v>
      </c>
      <c r="P98" s="54">
        <f>Helena!$C$22*10^3</f>
        <v>0</v>
      </c>
      <c r="Q98" s="54">
        <f>Duluth!$C$22*10^3</f>
        <v>0</v>
      </c>
      <c r="R98" s="54">
        <f>Fairbanks!$C$22*10^3</f>
        <v>0</v>
      </c>
    </row>
    <row r="99" spans="1:18">
      <c r="A99" s="48"/>
      <c r="B99" s="52" t="s">
        <v>68</v>
      </c>
      <c r="C99" s="54">
        <f>Miami!$C$23*10^3</f>
        <v>0</v>
      </c>
      <c r="D99" s="54">
        <f>Houston!$C$23*10^3</f>
        <v>0</v>
      </c>
      <c r="E99" s="54">
        <f>Phoenix!$C$23*10^3</f>
        <v>0</v>
      </c>
      <c r="F99" s="54">
        <f>Atlanta!$C$23*10^3</f>
        <v>0</v>
      </c>
      <c r="G99" s="54">
        <f>LosAngeles!$C$23*10^3</f>
        <v>0</v>
      </c>
      <c r="H99" s="54">
        <f>LasVegas!$C$23*10^3</f>
        <v>0</v>
      </c>
      <c r="I99" s="54">
        <f>SanFrancisco!$C$23*10^3</f>
        <v>0</v>
      </c>
      <c r="J99" s="54">
        <f>Baltimore!$C$23*10^3</f>
        <v>0</v>
      </c>
      <c r="K99" s="54">
        <f>Albuquerque!$C$23*10^3</f>
        <v>0</v>
      </c>
      <c r="L99" s="54">
        <f>Seattle!$C$23*10^3</f>
        <v>0</v>
      </c>
      <c r="M99" s="54">
        <f>Chicago!$C$23*10^3</f>
        <v>0</v>
      </c>
      <c r="N99" s="54">
        <f>Boulder!$C$23*10^3</f>
        <v>0</v>
      </c>
      <c r="O99" s="54">
        <f>Minneapolis!$C$23*10^3</f>
        <v>0</v>
      </c>
      <c r="P99" s="54">
        <f>Helena!$C$23*10^3</f>
        <v>0</v>
      </c>
      <c r="Q99" s="54">
        <f>Duluth!$C$23*10^3</f>
        <v>0</v>
      </c>
      <c r="R99" s="54">
        <f>Fairbanks!$C$23*10^3</f>
        <v>0</v>
      </c>
    </row>
    <row r="100" spans="1:18">
      <c r="A100" s="48"/>
      <c r="B100" s="52" t="s">
        <v>89</v>
      </c>
      <c r="C100" s="54">
        <f>Miami!$C$24*10^3</f>
        <v>0</v>
      </c>
      <c r="D100" s="54">
        <f>Houston!$C$24*10^3</f>
        <v>0</v>
      </c>
      <c r="E100" s="54">
        <f>Phoenix!$C$24*10^3</f>
        <v>0</v>
      </c>
      <c r="F100" s="54">
        <f>Atlanta!$C$24*10^3</f>
        <v>0</v>
      </c>
      <c r="G100" s="54">
        <f>LosAngeles!$C$24*10^3</f>
        <v>0</v>
      </c>
      <c r="H100" s="54">
        <f>LasVegas!$C$24*10^3</f>
        <v>0</v>
      </c>
      <c r="I100" s="54">
        <f>SanFrancisco!$C$24*10^3</f>
        <v>0</v>
      </c>
      <c r="J100" s="54">
        <f>Baltimore!$C$24*10^3</f>
        <v>0</v>
      </c>
      <c r="K100" s="54">
        <f>Albuquerque!$C$24*10^3</f>
        <v>0</v>
      </c>
      <c r="L100" s="54">
        <f>Seattle!$C$24*10^3</f>
        <v>0</v>
      </c>
      <c r="M100" s="54">
        <f>Chicago!$C$24*10^3</f>
        <v>0</v>
      </c>
      <c r="N100" s="54">
        <f>Boulder!$C$24*10^3</f>
        <v>0</v>
      </c>
      <c r="O100" s="54">
        <f>Minneapolis!$C$24*10^3</f>
        <v>0</v>
      </c>
      <c r="P100" s="54">
        <f>Helena!$C$24*10^3</f>
        <v>0</v>
      </c>
      <c r="Q100" s="54">
        <f>Duluth!$C$24*10^3</f>
        <v>0</v>
      </c>
      <c r="R100" s="54">
        <f>Fairbanks!$C$24*10^3</f>
        <v>0</v>
      </c>
    </row>
    <row r="101" spans="1:18">
      <c r="A101" s="48"/>
      <c r="B101" s="52" t="s">
        <v>90</v>
      </c>
      <c r="C101" s="54">
        <f>Miami!$C$25*10^3</f>
        <v>0</v>
      </c>
      <c r="D101" s="54">
        <f>Houston!$C$25*10^3</f>
        <v>0</v>
      </c>
      <c r="E101" s="54">
        <f>Phoenix!$C$25*10^3</f>
        <v>0</v>
      </c>
      <c r="F101" s="54">
        <f>Atlanta!$C$25*10^3</f>
        <v>0</v>
      </c>
      <c r="G101" s="54">
        <f>LosAngeles!$C$25*10^3</f>
        <v>0</v>
      </c>
      <c r="H101" s="54">
        <f>LasVegas!$C$25*10^3</f>
        <v>0</v>
      </c>
      <c r="I101" s="54">
        <f>SanFrancisco!$C$25*10^3</f>
        <v>0</v>
      </c>
      <c r="J101" s="54">
        <f>Baltimore!$C$25*10^3</f>
        <v>0</v>
      </c>
      <c r="K101" s="54">
        <f>Albuquerque!$C$25*10^3</f>
        <v>0</v>
      </c>
      <c r="L101" s="54">
        <f>Seattle!$C$25*10^3</f>
        <v>0</v>
      </c>
      <c r="M101" s="54">
        <f>Chicago!$C$25*10^3</f>
        <v>0</v>
      </c>
      <c r="N101" s="54">
        <f>Boulder!$C$25*10^3</f>
        <v>0</v>
      </c>
      <c r="O101" s="54">
        <f>Minneapolis!$C$25*10^3</f>
        <v>0</v>
      </c>
      <c r="P101" s="54">
        <f>Helena!$C$25*10^3</f>
        <v>0</v>
      </c>
      <c r="Q101" s="54">
        <f>Duluth!$C$25*10^3</f>
        <v>0</v>
      </c>
      <c r="R101" s="54">
        <f>Fairbanks!$C$25*10^3</f>
        <v>0</v>
      </c>
    </row>
    <row r="102" spans="1:18">
      <c r="A102" s="48"/>
      <c r="B102" s="52" t="s">
        <v>91</v>
      </c>
      <c r="C102" s="54">
        <f>Miami!$C$26*10^3</f>
        <v>0</v>
      </c>
      <c r="D102" s="54">
        <f>Houston!$C$26*10^3</f>
        <v>0</v>
      </c>
      <c r="E102" s="54">
        <f>Phoenix!$C$26*10^3</f>
        <v>0</v>
      </c>
      <c r="F102" s="54">
        <f>Atlanta!$C$26*10^3</f>
        <v>0</v>
      </c>
      <c r="G102" s="54">
        <f>LosAngeles!$C$26*10^3</f>
        <v>0</v>
      </c>
      <c r="H102" s="54">
        <f>LasVegas!$C$26*10^3</f>
        <v>0</v>
      </c>
      <c r="I102" s="54">
        <f>SanFrancisco!$C$26*10^3</f>
        <v>0</v>
      </c>
      <c r="J102" s="54">
        <f>Baltimore!$C$26*10^3</f>
        <v>0</v>
      </c>
      <c r="K102" s="54">
        <f>Albuquerque!$C$26*10^3</f>
        <v>0</v>
      </c>
      <c r="L102" s="54">
        <f>Seattle!$C$26*10^3</f>
        <v>0</v>
      </c>
      <c r="M102" s="54">
        <f>Chicago!$C$26*10^3</f>
        <v>0</v>
      </c>
      <c r="N102" s="54">
        <f>Boulder!$C$26*10^3</f>
        <v>0</v>
      </c>
      <c r="O102" s="54">
        <f>Minneapolis!$C$26*10^3</f>
        <v>0</v>
      </c>
      <c r="P102" s="54">
        <f>Helena!$C$26*10^3</f>
        <v>0</v>
      </c>
      <c r="Q102" s="54">
        <f>Duluth!$C$26*10^3</f>
        <v>0</v>
      </c>
      <c r="R102" s="54">
        <f>Fairbanks!$C$26*10^3</f>
        <v>0</v>
      </c>
    </row>
    <row r="103" spans="1:18">
      <c r="A103" s="48"/>
      <c r="B103" s="52" t="s">
        <v>92</v>
      </c>
      <c r="C103" s="54">
        <f>Miami!$C$28*10^3</f>
        <v>1080</v>
      </c>
      <c r="D103" s="54">
        <f>Houston!$C$28*10^3</f>
        <v>99980</v>
      </c>
      <c r="E103" s="54">
        <f>Phoenix!$C$28*10^3</f>
        <v>92720</v>
      </c>
      <c r="F103" s="54">
        <f>Atlanta!$C$28*10^3</f>
        <v>139690</v>
      </c>
      <c r="G103" s="54">
        <f>LosAngeles!$C$28*10^3</f>
        <v>39160</v>
      </c>
      <c r="H103" s="54">
        <f>LasVegas!$C$28*10^3</f>
        <v>130000</v>
      </c>
      <c r="I103" s="54">
        <f>SanFrancisco!$C$28*10^3</f>
        <v>137030</v>
      </c>
      <c r="J103" s="54">
        <f>Baltimore!$C$28*10^3</f>
        <v>265930</v>
      </c>
      <c r="K103" s="54">
        <f>Albuquerque!$C$28*10^3</f>
        <v>223080</v>
      </c>
      <c r="L103" s="54">
        <f>Seattle!$C$28*10^3</f>
        <v>243800</v>
      </c>
      <c r="M103" s="54">
        <f>Chicago!$C$28*10^3</f>
        <v>375260</v>
      </c>
      <c r="N103" s="54">
        <f>Boulder!$C$28*10^3</f>
        <v>336260</v>
      </c>
      <c r="O103" s="54">
        <f>Minneapolis!$C$28*10^3</f>
        <v>556280</v>
      </c>
      <c r="P103" s="54">
        <f>Helena!$C$28*10^3</f>
        <v>523610</v>
      </c>
      <c r="Q103" s="54">
        <f>Duluth!$C$28*10^3</f>
        <v>777760</v>
      </c>
      <c r="R103" s="54">
        <f>Fairbanks!$C$28*10^3</f>
        <v>1481790</v>
      </c>
    </row>
    <row r="104" spans="1:18">
      <c r="A104" s="48"/>
      <c r="B104" s="51" t="s">
        <v>255</v>
      </c>
      <c r="C104" s="82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  <c r="O104" s="82"/>
      <c r="P104" s="82"/>
      <c r="Q104" s="82"/>
      <c r="R104" s="82"/>
    </row>
    <row r="105" spans="1:18">
      <c r="A105" s="48"/>
      <c r="B105" s="52" t="s">
        <v>73</v>
      </c>
      <c r="C105" s="54">
        <f>Miami!$E$13*10^3</f>
        <v>0</v>
      </c>
      <c r="D105" s="54">
        <f>Houston!$E$13*10^3</f>
        <v>0</v>
      </c>
      <c r="E105" s="54">
        <f>Phoenix!$E$13*10^3</f>
        <v>0</v>
      </c>
      <c r="F105" s="54">
        <f>Atlanta!$E$13*10^3</f>
        <v>0</v>
      </c>
      <c r="G105" s="54">
        <f>LosAngeles!$E$13*10^3</f>
        <v>0</v>
      </c>
      <c r="H105" s="54">
        <f>LasVegas!$E$13*10^3</f>
        <v>0</v>
      </c>
      <c r="I105" s="54">
        <f>SanFrancisco!$E$13*10^3</f>
        <v>0</v>
      </c>
      <c r="J105" s="54">
        <f>Baltimore!$E$13*10^3</f>
        <v>0</v>
      </c>
      <c r="K105" s="54">
        <f>Albuquerque!$E$13*10^3</f>
        <v>0</v>
      </c>
      <c r="L105" s="54">
        <f>Seattle!$E$13*10^3</f>
        <v>0</v>
      </c>
      <c r="M105" s="54">
        <f>Chicago!$E$13*10^3</f>
        <v>0</v>
      </c>
      <c r="N105" s="54">
        <f>Boulder!$E$13*10^3</f>
        <v>0</v>
      </c>
      <c r="O105" s="54">
        <f>Minneapolis!$E$13*10^3</f>
        <v>0</v>
      </c>
      <c r="P105" s="54">
        <f>Helena!$E$13*10^3</f>
        <v>0</v>
      </c>
      <c r="Q105" s="54">
        <f>Duluth!$E$13*10^3</f>
        <v>0</v>
      </c>
      <c r="R105" s="54">
        <f>Fairbanks!$E$13*10^3</f>
        <v>0</v>
      </c>
    </row>
    <row r="106" spans="1:18">
      <c r="A106" s="48"/>
      <c r="B106" s="52" t="s">
        <v>74</v>
      </c>
      <c r="C106" s="54">
        <f>Miami!$E$14*10^3</f>
        <v>0</v>
      </c>
      <c r="D106" s="54">
        <f>Houston!$E$14*10^3</f>
        <v>0</v>
      </c>
      <c r="E106" s="54">
        <f>Phoenix!$E$14*10^3</f>
        <v>0</v>
      </c>
      <c r="F106" s="54">
        <f>Atlanta!$E$14*10^3</f>
        <v>0</v>
      </c>
      <c r="G106" s="54">
        <f>LosAngeles!$E$14*10^3</f>
        <v>0</v>
      </c>
      <c r="H106" s="54">
        <f>LasVegas!$E$14*10^3</f>
        <v>0</v>
      </c>
      <c r="I106" s="54">
        <f>SanFrancisco!$E$14*10^3</f>
        <v>0</v>
      </c>
      <c r="J106" s="54">
        <f>Baltimore!$E$14*10^3</f>
        <v>0</v>
      </c>
      <c r="K106" s="54">
        <f>Albuquerque!$E$14*10^3</f>
        <v>0</v>
      </c>
      <c r="L106" s="54">
        <f>Seattle!$E$14*10^3</f>
        <v>0</v>
      </c>
      <c r="M106" s="54">
        <f>Chicago!$E$14*10^3</f>
        <v>0</v>
      </c>
      <c r="N106" s="54">
        <f>Boulder!$E$14*10^3</f>
        <v>0</v>
      </c>
      <c r="O106" s="54">
        <f>Minneapolis!$E$14*10^3</f>
        <v>0</v>
      </c>
      <c r="P106" s="54">
        <f>Helena!$E$14*10^3</f>
        <v>0</v>
      </c>
      <c r="Q106" s="54">
        <f>Duluth!$E$14*10^3</f>
        <v>0</v>
      </c>
      <c r="R106" s="54">
        <f>Fairbanks!$E$14*10^3</f>
        <v>0</v>
      </c>
    </row>
    <row r="107" spans="1:18">
      <c r="A107" s="48"/>
      <c r="B107" s="52" t="s">
        <v>81</v>
      </c>
      <c r="C107" s="54">
        <f>Miami!$E$15*10^3</f>
        <v>0</v>
      </c>
      <c r="D107" s="54">
        <f>Houston!$E$15*10^3</f>
        <v>0</v>
      </c>
      <c r="E107" s="54">
        <f>Phoenix!$E$15*10^3</f>
        <v>0</v>
      </c>
      <c r="F107" s="54">
        <f>Atlanta!$E$15*10^3</f>
        <v>0</v>
      </c>
      <c r="G107" s="54">
        <f>LosAngeles!$E$15*10^3</f>
        <v>0</v>
      </c>
      <c r="H107" s="54">
        <f>LasVegas!$E$15*10^3</f>
        <v>0</v>
      </c>
      <c r="I107" s="54">
        <f>SanFrancisco!$E$15*10^3</f>
        <v>0</v>
      </c>
      <c r="J107" s="54">
        <f>Baltimore!$E$15*10^3</f>
        <v>0</v>
      </c>
      <c r="K107" s="54">
        <f>Albuquerque!$E$15*10^3</f>
        <v>0</v>
      </c>
      <c r="L107" s="54">
        <f>Seattle!$E$15*10^3</f>
        <v>0</v>
      </c>
      <c r="M107" s="54">
        <f>Chicago!$E$15*10^3</f>
        <v>0</v>
      </c>
      <c r="N107" s="54">
        <f>Boulder!$E$15*10^3</f>
        <v>0</v>
      </c>
      <c r="O107" s="54">
        <f>Minneapolis!$E$15*10^3</f>
        <v>0</v>
      </c>
      <c r="P107" s="54">
        <f>Helena!$E$15*10^3</f>
        <v>0</v>
      </c>
      <c r="Q107" s="54">
        <f>Duluth!$E$15*10^3</f>
        <v>0</v>
      </c>
      <c r="R107" s="54">
        <f>Fairbanks!$E$15*10^3</f>
        <v>0</v>
      </c>
    </row>
    <row r="108" spans="1:18">
      <c r="A108" s="48"/>
      <c r="B108" s="52" t="s">
        <v>82</v>
      </c>
      <c r="C108" s="54">
        <f>Miami!$E$16*10^3</f>
        <v>0</v>
      </c>
      <c r="D108" s="54">
        <f>Houston!$E$16*10^3</f>
        <v>0</v>
      </c>
      <c r="E108" s="54">
        <f>Phoenix!$E$16*10^3</f>
        <v>0</v>
      </c>
      <c r="F108" s="54">
        <f>Atlanta!$E$16*10^3</f>
        <v>0</v>
      </c>
      <c r="G108" s="54">
        <f>LosAngeles!$E$16*10^3</f>
        <v>0</v>
      </c>
      <c r="H108" s="54">
        <f>LasVegas!$E$16*10^3</f>
        <v>0</v>
      </c>
      <c r="I108" s="54">
        <f>SanFrancisco!$E$16*10^3</f>
        <v>0</v>
      </c>
      <c r="J108" s="54">
        <f>Baltimore!$E$16*10^3</f>
        <v>0</v>
      </c>
      <c r="K108" s="54">
        <f>Albuquerque!$E$16*10^3</f>
        <v>0</v>
      </c>
      <c r="L108" s="54">
        <f>Seattle!$E$16*10^3</f>
        <v>0</v>
      </c>
      <c r="M108" s="54">
        <f>Chicago!$E$16*10^3</f>
        <v>0</v>
      </c>
      <c r="N108" s="54">
        <f>Boulder!$E$16*10^3</f>
        <v>0</v>
      </c>
      <c r="O108" s="54">
        <f>Minneapolis!$E$16*10^3</f>
        <v>0</v>
      </c>
      <c r="P108" s="54">
        <f>Helena!$E$16*10^3</f>
        <v>0</v>
      </c>
      <c r="Q108" s="54">
        <f>Duluth!$E$16*10^3</f>
        <v>0</v>
      </c>
      <c r="R108" s="54">
        <f>Fairbanks!$E$16*10^3</f>
        <v>0</v>
      </c>
    </row>
    <row r="109" spans="1:18">
      <c r="A109" s="48"/>
      <c r="B109" s="52" t="s">
        <v>83</v>
      </c>
      <c r="C109" s="54">
        <f>Miami!$E$17*10^3</f>
        <v>0</v>
      </c>
      <c r="D109" s="54">
        <f>Houston!$E$17*10^3</f>
        <v>0</v>
      </c>
      <c r="E109" s="54">
        <f>Phoenix!$E$17*10^3</f>
        <v>0</v>
      </c>
      <c r="F109" s="54">
        <f>Atlanta!$E$17*10^3</f>
        <v>0</v>
      </c>
      <c r="G109" s="54">
        <f>LosAngeles!$E$17*10^3</f>
        <v>0</v>
      </c>
      <c r="H109" s="54">
        <f>LasVegas!$E$17*10^3</f>
        <v>0</v>
      </c>
      <c r="I109" s="54">
        <f>SanFrancisco!$E$17*10^3</f>
        <v>0</v>
      </c>
      <c r="J109" s="54">
        <f>Baltimore!$E$17*10^3</f>
        <v>0</v>
      </c>
      <c r="K109" s="54">
        <f>Albuquerque!$E$17*10^3</f>
        <v>0</v>
      </c>
      <c r="L109" s="54">
        <f>Seattle!$E$17*10^3</f>
        <v>0</v>
      </c>
      <c r="M109" s="54">
        <f>Chicago!$E$17*10^3</f>
        <v>0</v>
      </c>
      <c r="N109" s="54">
        <f>Boulder!$E$17*10^3</f>
        <v>0</v>
      </c>
      <c r="O109" s="54">
        <f>Minneapolis!$E$17*10^3</f>
        <v>0</v>
      </c>
      <c r="P109" s="54">
        <f>Helena!$E$17*10^3</f>
        <v>0</v>
      </c>
      <c r="Q109" s="54">
        <f>Duluth!$E$17*10^3</f>
        <v>0</v>
      </c>
      <c r="R109" s="54">
        <f>Fairbanks!$E$17*10^3</f>
        <v>0</v>
      </c>
    </row>
    <row r="110" spans="1:18">
      <c r="A110" s="48"/>
      <c r="B110" s="52" t="s">
        <v>84</v>
      </c>
      <c r="C110" s="54">
        <f>Miami!$E$18*10^3</f>
        <v>0</v>
      </c>
      <c r="D110" s="54">
        <f>Houston!$E$18*10^3</f>
        <v>0</v>
      </c>
      <c r="E110" s="54">
        <f>Phoenix!$E$18*10^3</f>
        <v>0</v>
      </c>
      <c r="F110" s="54">
        <f>Atlanta!$E$18*10^3</f>
        <v>0</v>
      </c>
      <c r="G110" s="54">
        <f>LosAngeles!$E$18*10^3</f>
        <v>0</v>
      </c>
      <c r="H110" s="54">
        <f>LasVegas!$E$18*10^3</f>
        <v>0</v>
      </c>
      <c r="I110" s="54">
        <f>SanFrancisco!$E$18*10^3</f>
        <v>0</v>
      </c>
      <c r="J110" s="54">
        <f>Baltimore!$E$18*10^3</f>
        <v>0</v>
      </c>
      <c r="K110" s="54">
        <f>Albuquerque!$E$18*10^3</f>
        <v>0</v>
      </c>
      <c r="L110" s="54">
        <f>Seattle!$E$18*10^3</f>
        <v>0</v>
      </c>
      <c r="M110" s="54">
        <f>Chicago!$E$18*10^3</f>
        <v>0</v>
      </c>
      <c r="N110" s="54">
        <f>Boulder!$E$18*10^3</f>
        <v>0</v>
      </c>
      <c r="O110" s="54">
        <f>Minneapolis!$E$18*10^3</f>
        <v>0</v>
      </c>
      <c r="P110" s="54">
        <f>Helena!$E$18*10^3</f>
        <v>0</v>
      </c>
      <c r="Q110" s="54">
        <f>Duluth!$E$18*10^3</f>
        <v>0</v>
      </c>
      <c r="R110" s="54">
        <f>Fairbanks!$E$18*10^3</f>
        <v>0</v>
      </c>
    </row>
    <row r="111" spans="1:18">
      <c r="A111" s="48"/>
      <c r="B111" s="52" t="s">
        <v>85</v>
      </c>
      <c r="C111" s="54">
        <f>Miami!$E$19*10^3</f>
        <v>0</v>
      </c>
      <c r="D111" s="54">
        <f>Houston!$E$19*10^3</f>
        <v>0</v>
      </c>
      <c r="E111" s="54">
        <f>Phoenix!$E$19*10^3</f>
        <v>0</v>
      </c>
      <c r="F111" s="54">
        <f>Atlanta!$E$19*10^3</f>
        <v>0</v>
      </c>
      <c r="G111" s="54">
        <f>LosAngeles!$E$19*10^3</f>
        <v>0</v>
      </c>
      <c r="H111" s="54">
        <f>LasVegas!$E$19*10^3</f>
        <v>0</v>
      </c>
      <c r="I111" s="54">
        <f>SanFrancisco!$E$19*10^3</f>
        <v>0</v>
      </c>
      <c r="J111" s="54">
        <f>Baltimore!$E$19*10^3</f>
        <v>0</v>
      </c>
      <c r="K111" s="54">
        <f>Albuquerque!$E$19*10^3</f>
        <v>0</v>
      </c>
      <c r="L111" s="54">
        <f>Seattle!$E$19*10^3</f>
        <v>0</v>
      </c>
      <c r="M111" s="54">
        <f>Chicago!$E$19*10^3</f>
        <v>0</v>
      </c>
      <c r="N111" s="54">
        <f>Boulder!$E$19*10^3</f>
        <v>0</v>
      </c>
      <c r="O111" s="54">
        <f>Minneapolis!$E$19*10^3</f>
        <v>0</v>
      </c>
      <c r="P111" s="54">
        <f>Helena!$E$19*10^3</f>
        <v>0</v>
      </c>
      <c r="Q111" s="54">
        <f>Duluth!$E$19*10^3</f>
        <v>0</v>
      </c>
      <c r="R111" s="54">
        <f>Fairbanks!$E$19*10^3</f>
        <v>0</v>
      </c>
    </row>
    <row r="112" spans="1:18">
      <c r="A112" s="48"/>
      <c r="B112" s="52" t="s">
        <v>86</v>
      </c>
      <c r="C112" s="54">
        <f>Miami!$E$20*10^3</f>
        <v>0</v>
      </c>
      <c r="D112" s="54">
        <f>Houston!$E$20*10^3</f>
        <v>0</v>
      </c>
      <c r="E112" s="54">
        <f>Phoenix!$E$20*10^3</f>
        <v>0</v>
      </c>
      <c r="F112" s="54">
        <f>Atlanta!$E$20*10^3</f>
        <v>0</v>
      </c>
      <c r="G112" s="54">
        <f>LosAngeles!$E$20*10^3</f>
        <v>0</v>
      </c>
      <c r="H112" s="54">
        <f>LasVegas!$E$20*10^3</f>
        <v>0</v>
      </c>
      <c r="I112" s="54">
        <f>SanFrancisco!$E$20*10^3</f>
        <v>0</v>
      </c>
      <c r="J112" s="54">
        <f>Baltimore!$E$20*10^3</f>
        <v>0</v>
      </c>
      <c r="K112" s="54">
        <f>Albuquerque!$E$20*10^3</f>
        <v>0</v>
      </c>
      <c r="L112" s="54">
        <f>Seattle!$E$20*10^3</f>
        <v>0</v>
      </c>
      <c r="M112" s="54">
        <f>Chicago!$E$20*10^3</f>
        <v>0</v>
      </c>
      <c r="N112" s="54">
        <f>Boulder!$E$20*10^3</f>
        <v>0</v>
      </c>
      <c r="O112" s="54">
        <f>Minneapolis!$E$20*10^3</f>
        <v>0</v>
      </c>
      <c r="P112" s="54">
        <f>Helena!$E$20*10^3</f>
        <v>0</v>
      </c>
      <c r="Q112" s="54">
        <f>Duluth!$E$20*10^3</f>
        <v>0</v>
      </c>
      <c r="R112" s="54">
        <f>Fairbanks!$E$20*10^3</f>
        <v>0</v>
      </c>
    </row>
    <row r="113" spans="1:18">
      <c r="A113" s="48"/>
      <c r="B113" s="52" t="s">
        <v>87</v>
      </c>
      <c r="C113" s="54">
        <f>Miami!$E$21*10^3</f>
        <v>0</v>
      </c>
      <c r="D113" s="54">
        <f>Houston!$E$21*10^3</f>
        <v>0</v>
      </c>
      <c r="E113" s="54">
        <f>Phoenix!$E$21*10^3</f>
        <v>0</v>
      </c>
      <c r="F113" s="54">
        <f>Atlanta!$E$21*10^3</f>
        <v>0</v>
      </c>
      <c r="G113" s="54">
        <f>LosAngeles!$E$21*10^3</f>
        <v>0</v>
      </c>
      <c r="H113" s="54">
        <f>LasVegas!$E$21*10^3</f>
        <v>0</v>
      </c>
      <c r="I113" s="54">
        <f>SanFrancisco!$E$21*10^3</f>
        <v>0</v>
      </c>
      <c r="J113" s="54">
        <f>Baltimore!$E$21*10^3</f>
        <v>0</v>
      </c>
      <c r="K113" s="54">
        <f>Albuquerque!$E$21*10^3</f>
        <v>0</v>
      </c>
      <c r="L113" s="54">
        <f>Seattle!$E$21*10^3</f>
        <v>0</v>
      </c>
      <c r="M113" s="54">
        <f>Chicago!$E$21*10^3</f>
        <v>0</v>
      </c>
      <c r="N113" s="54">
        <f>Boulder!$E$21*10^3</f>
        <v>0</v>
      </c>
      <c r="O113" s="54">
        <f>Minneapolis!$E$21*10^3</f>
        <v>0</v>
      </c>
      <c r="P113" s="54">
        <f>Helena!$E$21*10^3</f>
        <v>0</v>
      </c>
      <c r="Q113" s="54">
        <f>Duluth!$E$21*10^3</f>
        <v>0</v>
      </c>
      <c r="R113" s="54">
        <f>Fairbanks!$E$21*10^3</f>
        <v>0</v>
      </c>
    </row>
    <row r="114" spans="1:18">
      <c r="A114" s="48"/>
      <c r="B114" s="52" t="s">
        <v>88</v>
      </c>
      <c r="C114" s="54">
        <f>Miami!$E$22*10^3</f>
        <v>0</v>
      </c>
      <c r="D114" s="54">
        <f>Houston!$E$22*10^3</f>
        <v>0</v>
      </c>
      <c r="E114" s="54">
        <f>Phoenix!$E$22*10^3</f>
        <v>0</v>
      </c>
      <c r="F114" s="54">
        <f>Atlanta!$E$22*10^3</f>
        <v>0</v>
      </c>
      <c r="G114" s="54">
        <f>LosAngeles!$E$22*10^3</f>
        <v>0</v>
      </c>
      <c r="H114" s="54">
        <f>LasVegas!$E$22*10^3</f>
        <v>0</v>
      </c>
      <c r="I114" s="54">
        <f>SanFrancisco!$E$22*10^3</f>
        <v>0</v>
      </c>
      <c r="J114" s="54">
        <f>Baltimore!$E$22*10^3</f>
        <v>0</v>
      </c>
      <c r="K114" s="54">
        <f>Albuquerque!$E$22*10^3</f>
        <v>0</v>
      </c>
      <c r="L114" s="54">
        <f>Seattle!$E$22*10^3</f>
        <v>0</v>
      </c>
      <c r="M114" s="54">
        <f>Chicago!$E$22*10^3</f>
        <v>0</v>
      </c>
      <c r="N114" s="54">
        <f>Boulder!$E$22*10^3</f>
        <v>0</v>
      </c>
      <c r="O114" s="54">
        <f>Minneapolis!$E$22*10^3</f>
        <v>0</v>
      </c>
      <c r="P114" s="54">
        <f>Helena!$E$22*10^3</f>
        <v>0</v>
      </c>
      <c r="Q114" s="54">
        <f>Duluth!$E$22*10^3</f>
        <v>0</v>
      </c>
      <c r="R114" s="54">
        <f>Fairbanks!$E$22*10^3</f>
        <v>0</v>
      </c>
    </row>
    <row r="115" spans="1:18">
      <c r="A115" s="48"/>
      <c r="B115" s="52" t="s">
        <v>68</v>
      </c>
      <c r="C115" s="54">
        <f>Miami!$E$23*10^3</f>
        <v>0</v>
      </c>
      <c r="D115" s="54">
        <f>Houston!$E$23*10^3</f>
        <v>0</v>
      </c>
      <c r="E115" s="54">
        <f>Phoenix!$E$23*10^3</f>
        <v>0</v>
      </c>
      <c r="F115" s="54">
        <f>Atlanta!$E$23*10^3</f>
        <v>0</v>
      </c>
      <c r="G115" s="54">
        <f>LosAngeles!$E$23*10^3</f>
        <v>0</v>
      </c>
      <c r="H115" s="54">
        <f>LasVegas!$E$23*10^3</f>
        <v>0</v>
      </c>
      <c r="I115" s="54">
        <f>SanFrancisco!$E$23*10^3</f>
        <v>0</v>
      </c>
      <c r="J115" s="54">
        <f>Baltimore!$E$23*10^3</f>
        <v>0</v>
      </c>
      <c r="K115" s="54">
        <f>Albuquerque!$E$23*10^3</f>
        <v>0</v>
      </c>
      <c r="L115" s="54">
        <f>Seattle!$E$23*10^3</f>
        <v>0</v>
      </c>
      <c r="M115" s="54">
        <f>Chicago!$E$23*10^3</f>
        <v>0</v>
      </c>
      <c r="N115" s="54">
        <f>Boulder!$E$23*10^3</f>
        <v>0</v>
      </c>
      <c r="O115" s="54">
        <f>Minneapolis!$E$23*10^3</f>
        <v>0</v>
      </c>
      <c r="P115" s="54">
        <f>Helena!$E$23*10^3</f>
        <v>0</v>
      </c>
      <c r="Q115" s="54">
        <f>Duluth!$E$23*10^3</f>
        <v>0</v>
      </c>
      <c r="R115" s="54">
        <f>Fairbanks!$E$23*10^3</f>
        <v>0</v>
      </c>
    </row>
    <row r="116" spans="1:18">
      <c r="A116" s="48"/>
      <c r="B116" s="52" t="s">
        <v>89</v>
      </c>
      <c r="C116" s="54">
        <f>Miami!$E$24*10^3</f>
        <v>0</v>
      </c>
      <c r="D116" s="54">
        <f>Houston!$E$24*10^3</f>
        <v>0</v>
      </c>
      <c r="E116" s="54">
        <f>Phoenix!$E$24*10^3</f>
        <v>0</v>
      </c>
      <c r="F116" s="54">
        <f>Atlanta!$E$24*10^3</f>
        <v>0</v>
      </c>
      <c r="G116" s="54">
        <f>LosAngeles!$E$24*10^3</f>
        <v>0</v>
      </c>
      <c r="H116" s="54">
        <f>LasVegas!$E$24*10^3</f>
        <v>0</v>
      </c>
      <c r="I116" s="54">
        <f>SanFrancisco!$E$24*10^3</f>
        <v>0</v>
      </c>
      <c r="J116" s="54">
        <f>Baltimore!$E$24*10^3</f>
        <v>0</v>
      </c>
      <c r="K116" s="54">
        <f>Albuquerque!$E$24*10^3</f>
        <v>0</v>
      </c>
      <c r="L116" s="54">
        <f>Seattle!$E$24*10^3</f>
        <v>0</v>
      </c>
      <c r="M116" s="54">
        <f>Chicago!$E$24*10^3</f>
        <v>0</v>
      </c>
      <c r="N116" s="54">
        <f>Boulder!$E$24*10^3</f>
        <v>0</v>
      </c>
      <c r="O116" s="54">
        <f>Minneapolis!$E$24*10^3</f>
        <v>0</v>
      </c>
      <c r="P116" s="54">
        <f>Helena!$E$24*10^3</f>
        <v>0</v>
      </c>
      <c r="Q116" s="54">
        <f>Duluth!$E$24*10^3</f>
        <v>0</v>
      </c>
      <c r="R116" s="54">
        <f>Fairbanks!$E$24*10^3</f>
        <v>0</v>
      </c>
    </row>
    <row r="117" spans="1:18">
      <c r="A117" s="48"/>
      <c r="B117" s="52" t="s">
        <v>90</v>
      </c>
      <c r="C117" s="54">
        <f>Miami!$E$25*10^3</f>
        <v>0</v>
      </c>
      <c r="D117" s="54">
        <f>Houston!$E$25*10^3</f>
        <v>0</v>
      </c>
      <c r="E117" s="54">
        <f>Phoenix!$E$25*10^3</f>
        <v>0</v>
      </c>
      <c r="F117" s="54">
        <f>Atlanta!$E$25*10^3</f>
        <v>0</v>
      </c>
      <c r="G117" s="54">
        <f>LosAngeles!$E$25*10^3</f>
        <v>0</v>
      </c>
      <c r="H117" s="54">
        <f>LasVegas!$E$25*10^3</f>
        <v>0</v>
      </c>
      <c r="I117" s="54">
        <f>SanFrancisco!$E$25*10^3</f>
        <v>0</v>
      </c>
      <c r="J117" s="54">
        <f>Baltimore!$E$25*10^3</f>
        <v>0</v>
      </c>
      <c r="K117" s="54">
        <f>Albuquerque!$E$25*10^3</f>
        <v>0</v>
      </c>
      <c r="L117" s="54">
        <f>Seattle!$E$25*10^3</f>
        <v>0</v>
      </c>
      <c r="M117" s="54">
        <f>Chicago!$E$25*10^3</f>
        <v>0</v>
      </c>
      <c r="N117" s="54">
        <f>Boulder!$E$25*10^3</f>
        <v>0</v>
      </c>
      <c r="O117" s="54">
        <f>Minneapolis!$E$25*10^3</f>
        <v>0</v>
      </c>
      <c r="P117" s="54">
        <f>Helena!$E$25*10^3</f>
        <v>0</v>
      </c>
      <c r="Q117" s="54">
        <f>Duluth!$E$25*10^3</f>
        <v>0</v>
      </c>
      <c r="R117" s="54">
        <f>Fairbanks!$E$25*10^3</f>
        <v>0</v>
      </c>
    </row>
    <row r="118" spans="1:18">
      <c r="A118" s="48"/>
      <c r="B118" s="52" t="s">
        <v>91</v>
      </c>
      <c r="C118" s="54">
        <f>Miami!$E$26*10^3</f>
        <v>0</v>
      </c>
      <c r="D118" s="54">
        <f>Houston!$E$26*10^3</f>
        <v>0</v>
      </c>
      <c r="E118" s="54">
        <f>Phoenix!$E$26*10^3</f>
        <v>0</v>
      </c>
      <c r="F118" s="54">
        <f>Atlanta!$E$26*10^3</f>
        <v>0</v>
      </c>
      <c r="G118" s="54">
        <f>LosAngeles!$E$26*10^3</f>
        <v>0</v>
      </c>
      <c r="H118" s="54">
        <f>LasVegas!$E$26*10^3</f>
        <v>0</v>
      </c>
      <c r="I118" s="54">
        <f>SanFrancisco!$E$26*10^3</f>
        <v>0</v>
      </c>
      <c r="J118" s="54">
        <f>Baltimore!$E$26*10^3</f>
        <v>0</v>
      </c>
      <c r="K118" s="54">
        <f>Albuquerque!$E$26*10^3</f>
        <v>0</v>
      </c>
      <c r="L118" s="54">
        <f>Seattle!$E$26*10^3</f>
        <v>0</v>
      </c>
      <c r="M118" s="54">
        <f>Chicago!$E$26*10^3</f>
        <v>0</v>
      </c>
      <c r="N118" s="54">
        <f>Boulder!$E$26*10^3</f>
        <v>0</v>
      </c>
      <c r="O118" s="54">
        <f>Minneapolis!$E$26*10^3</f>
        <v>0</v>
      </c>
      <c r="P118" s="54">
        <f>Helena!$E$26*10^3</f>
        <v>0</v>
      </c>
      <c r="Q118" s="54">
        <f>Duluth!$E$26*10^3</f>
        <v>0</v>
      </c>
      <c r="R118" s="54">
        <f>Fairbanks!$E$26*10^3</f>
        <v>0</v>
      </c>
    </row>
    <row r="119" spans="1:18">
      <c r="A119" s="48"/>
      <c r="B119" s="52" t="s">
        <v>92</v>
      </c>
      <c r="C119" s="54">
        <f>Miami!$E$28*10^3</f>
        <v>0</v>
      </c>
      <c r="D119" s="54">
        <f>Houston!$E$28*10^3</f>
        <v>0</v>
      </c>
      <c r="E119" s="54">
        <f>Phoenix!$E$28*10^3</f>
        <v>0</v>
      </c>
      <c r="F119" s="54">
        <f>Atlanta!$E$28*10^3</f>
        <v>0</v>
      </c>
      <c r="G119" s="54">
        <f>LosAngeles!$E$28*10^3</f>
        <v>0</v>
      </c>
      <c r="H119" s="54">
        <f>LasVegas!$E$28*10^3</f>
        <v>0</v>
      </c>
      <c r="I119" s="54">
        <f>SanFrancisco!$E$28*10^3</f>
        <v>0</v>
      </c>
      <c r="J119" s="54">
        <f>Baltimore!$E$28*10^3</f>
        <v>0</v>
      </c>
      <c r="K119" s="54">
        <f>Albuquerque!$E$28*10^3</f>
        <v>0</v>
      </c>
      <c r="L119" s="54">
        <f>Seattle!$E$28*10^3</f>
        <v>0</v>
      </c>
      <c r="M119" s="54">
        <f>Chicago!$E$28*10^3</f>
        <v>0</v>
      </c>
      <c r="N119" s="54">
        <f>Boulder!$E$28*10^3</f>
        <v>0</v>
      </c>
      <c r="O119" s="54">
        <f>Minneapolis!$E$28*10^3</f>
        <v>0</v>
      </c>
      <c r="P119" s="54">
        <f>Helena!$E$28*10^3</f>
        <v>0</v>
      </c>
      <c r="Q119" s="54">
        <f>Duluth!$E$28*10^3</f>
        <v>0</v>
      </c>
      <c r="R119" s="54">
        <f>Fairbanks!$E$28*10^3</f>
        <v>0</v>
      </c>
    </row>
    <row r="120" spans="1:18">
      <c r="A120" s="48"/>
      <c r="B120" s="51" t="s">
        <v>256</v>
      </c>
      <c r="C120" s="82"/>
      <c r="D120" s="82"/>
      <c r="E120" s="82"/>
      <c r="F120" s="82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</row>
    <row r="121" spans="1:18">
      <c r="A121" s="48"/>
      <c r="B121" s="52" t="s">
        <v>73</v>
      </c>
      <c r="C121" s="54">
        <f>Miami!$F$13*10^3</f>
        <v>0</v>
      </c>
      <c r="D121" s="54">
        <f>Houston!$F$13*10^3</f>
        <v>0</v>
      </c>
      <c r="E121" s="54">
        <f>Phoenix!$F$13*10^3</f>
        <v>0</v>
      </c>
      <c r="F121" s="54">
        <f>Atlanta!$F$13*10^3</f>
        <v>0</v>
      </c>
      <c r="G121" s="54">
        <f>LosAngeles!$F$13*10^3</f>
        <v>0</v>
      </c>
      <c r="H121" s="54">
        <f>LasVegas!$F$13*10^3</f>
        <v>0</v>
      </c>
      <c r="I121" s="54">
        <f>SanFrancisco!$F$13*10^3</f>
        <v>0</v>
      </c>
      <c r="J121" s="54">
        <f>Baltimore!$F$13*10^3</f>
        <v>0</v>
      </c>
      <c r="K121" s="54">
        <f>Albuquerque!$F$13*10^3</f>
        <v>0</v>
      </c>
      <c r="L121" s="54">
        <f>Seattle!$F$13*10^3</f>
        <v>0</v>
      </c>
      <c r="M121" s="54">
        <f>Chicago!$F$13*10^3</f>
        <v>0</v>
      </c>
      <c r="N121" s="54">
        <f>Boulder!$F$13*10^3</f>
        <v>0</v>
      </c>
      <c r="O121" s="54">
        <f>Minneapolis!$F$13*10^3</f>
        <v>0</v>
      </c>
      <c r="P121" s="54">
        <f>Helena!$F$13*10^3</f>
        <v>0</v>
      </c>
      <c r="Q121" s="54">
        <f>Duluth!$F$13*10^3</f>
        <v>0</v>
      </c>
      <c r="R121" s="54">
        <f>Fairbanks!$F$13*10^3</f>
        <v>0</v>
      </c>
    </row>
    <row r="122" spans="1:18">
      <c r="A122" s="48"/>
      <c r="B122" s="52" t="s">
        <v>74</v>
      </c>
      <c r="C122" s="54">
        <f>Miami!$F$14*10^3</f>
        <v>0</v>
      </c>
      <c r="D122" s="54">
        <f>Houston!$F$14*10^3</f>
        <v>0</v>
      </c>
      <c r="E122" s="54">
        <f>Phoenix!$F$14*10^3</f>
        <v>0</v>
      </c>
      <c r="F122" s="54">
        <f>Atlanta!$F$14*10^3</f>
        <v>0</v>
      </c>
      <c r="G122" s="54">
        <f>LosAngeles!$F$14*10^3</f>
        <v>0</v>
      </c>
      <c r="H122" s="54">
        <f>LasVegas!$F$14*10^3</f>
        <v>0</v>
      </c>
      <c r="I122" s="54">
        <f>SanFrancisco!$F$14*10^3</f>
        <v>0</v>
      </c>
      <c r="J122" s="54">
        <f>Baltimore!$F$14*10^3</f>
        <v>0</v>
      </c>
      <c r="K122" s="54">
        <f>Albuquerque!$F$14*10^3</f>
        <v>0</v>
      </c>
      <c r="L122" s="54">
        <f>Seattle!$F$14*10^3</f>
        <v>0</v>
      </c>
      <c r="M122" s="54">
        <f>Chicago!$F$14*10^3</f>
        <v>0</v>
      </c>
      <c r="N122" s="54">
        <f>Boulder!$F$14*10^3</f>
        <v>0</v>
      </c>
      <c r="O122" s="54">
        <f>Minneapolis!$F$14*10^3</f>
        <v>0</v>
      </c>
      <c r="P122" s="54">
        <f>Helena!$F$14*10^3</f>
        <v>0</v>
      </c>
      <c r="Q122" s="54">
        <f>Duluth!$F$14*10^3</f>
        <v>0</v>
      </c>
      <c r="R122" s="54">
        <f>Fairbanks!$F$14*10^3</f>
        <v>0</v>
      </c>
    </row>
    <row r="123" spans="1:18">
      <c r="A123" s="48"/>
      <c r="B123" s="52" t="s">
        <v>81</v>
      </c>
      <c r="C123" s="54">
        <f>Miami!$F$15*10^3</f>
        <v>0</v>
      </c>
      <c r="D123" s="54">
        <f>Houston!$F$15*10^3</f>
        <v>0</v>
      </c>
      <c r="E123" s="54">
        <f>Phoenix!$F$15*10^3</f>
        <v>0</v>
      </c>
      <c r="F123" s="54">
        <f>Atlanta!$F$15*10^3</f>
        <v>0</v>
      </c>
      <c r="G123" s="54">
        <f>LosAngeles!$F$15*10^3</f>
        <v>0</v>
      </c>
      <c r="H123" s="54">
        <f>LasVegas!$F$15*10^3</f>
        <v>0</v>
      </c>
      <c r="I123" s="54">
        <f>SanFrancisco!$F$15*10^3</f>
        <v>0</v>
      </c>
      <c r="J123" s="54">
        <f>Baltimore!$F$15*10^3</f>
        <v>0</v>
      </c>
      <c r="K123" s="54">
        <f>Albuquerque!$F$15*10^3</f>
        <v>0</v>
      </c>
      <c r="L123" s="54">
        <f>Seattle!$F$15*10^3</f>
        <v>0</v>
      </c>
      <c r="M123" s="54">
        <f>Chicago!$F$15*10^3</f>
        <v>0</v>
      </c>
      <c r="N123" s="54">
        <f>Boulder!$F$15*10^3</f>
        <v>0</v>
      </c>
      <c r="O123" s="54">
        <f>Minneapolis!$F$15*10^3</f>
        <v>0</v>
      </c>
      <c r="P123" s="54">
        <f>Helena!$F$15*10^3</f>
        <v>0</v>
      </c>
      <c r="Q123" s="54">
        <f>Duluth!$F$15*10^3</f>
        <v>0</v>
      </c>
      <c r="R123" s="54">
        <f>Fairbanks!$F$15*10^3</f>
        <v>0</v>
      </c>
    </row>
    <row r="124" spans="1:18">
      <c r="A124" s="48"/>
      <c r="B124" s="52" t="s">
        <v>82</v>
      </c>
      <c r="C124" s="54">
        <f>Miami!$F$16*10^3</f>
        <v>0</v>
      </c>
      <c r="D124" s="54">
        <f>Houston!$F$16*10^3</f>
        <v>0</v>
      </c>
      <c r="E124" s="54">
        <f>Phoenix!$F$16*10^3</f>
        <v>0</v>
      </c>
      <c r="F124" s="54">
        <f>Atlanta!$F$16*10^3</f>
        <v>0</v>
      </c>
      <c r="G124" s="54">
        <f>LosAngeles!$F$16*10^3</f>
        <v>0</v>
      </c>
      <c r="H124" s="54">
        <f>LasVegas!$F$16*10^3</f>
        <v>0</v>
      </c>
      <c r="I124" s="54">
        <f>SanFrancisco!$F$16*10^3</f>
        <v>0</v>
      </c>
      <c r="J124" s="54">
        <f>Baltimore!$F$16*10^3</f>
        <v>0</v>
      </c>
      <c r="K124" s="54">
        <f>Albuquerque!$F$16*10^3</f>
        <v>0</v>
      </c>
      <c r="L124" s="54">
        <f>Seattle!$F$16*10^3</f>
        <v>0</v>
      </c>
      <c r="M124" s="54">
        <f>Chicago!$F$16*10^3</f>
        <v>0</v>
      </c>
      <c r="N124" s="54">
        <f>Boulder!$F$16*10^3</f>
        <v>0</v>
      </c>
      <c r="O124" s="54">
        <f>Minneapolis!$F$16*10^3</f>
        <v>0</v>
      </c>
      <c r="P124" s="54">
        <f>Helena!$F$16*10^3</f>
        <v>0</v>
      </c>
      <c r="Q124" s="54">
        <f>Duluth!$F$16*10^3</f>
        <v>0</v>
      </c>
      <c r="R124" s="54">
        <f>Fairbanks!$F$16*10^3</f>
        <v>0</v>
      </c>
    </row>
    <row r="125" spans="1:18">
      <c r="A125" s="48"/>
      <c r="B125" s="52" t="s">
        <v>83</v>
      </c>
      <c r="C125" s="54">
        <f>Miami!$F$17*10^3</f>
        <v>0</v>
      </c>
      <c r="D125" s="54">
        <f>Houston!$F$17*10^3</f>
        <v>0</v>
      </c>
      <c r="E125" s="54">
        <f>Phoenix!$F$17*10^3</f>
        <v>0</v>
      </c>
      <c r="F125" s="54">
        <f>Atlanta!$F$17*10^3</f>
        <v>0</v>
      </c>
      <c r="G125" s="54">
        <f>LosAngeles!$F$17*10^3</f>
        <v>0</v>
      </c>
      <c r="H125" s="54">
        <f>LasVegas!$F$17*10^3</f>
        <v>0</v>
      </c>
      <c r="I125" s="54">
        <f>SanFrancisco!$F$17*10^3</f>
        <v>0</v>
      </c>
      <c r="J125" s="54">
        <f>Baltimore!$F$17*10^3</f>
        <v>0</v>
      </c>
      <c r="K125" s="54">
        <f>Albuquerque!$F$17*10^3</f>
        <v>0</v>
      </c>
      <c r="L125" s="54">
        <f>Seattle!$F$17*10^3</f>
        <v>0</v>
      </c>
      <c r="M125" s="54">
        <f>Chicago!$F$17*10^3</f>
        <v>0</v>
      </c>
      <c r="N125" s="54">
        <f>Boulder!$F$17*10^3</f>
        <v>0</v>
      </c>
      <c r="O125" s="54">
        <f>Minneapolis!$F$17*10^3</f>
        <v>0</v>
      </c>
      <c r="P125" s="54">
        <f>Helena!$F$17*10^3</f>
        <v>0</v>
      </c>
      <c r="Q125" s="54">
        <f>Duluth!$F$17*10^3</f>
        <v>0</v>
      </c>
      <c r="R125" s="54">
        <f>Fairbanks!$F$17*10^3</f>
        <v>0</v>
      </c>
    </row>
    <row r="126" spans="1:18">
      <c r="A126" s="48"/>
      <c r="B126" s="52" t="s">
        <v>84</v>
      </c>
      <c r="C126" s="54">
        <f>Miami!$F$18*10^3</f>
        <v>0</v>
      </c>
      <c r="D126" s="54">
        <f>Houston!$F$18*10^3</f>
        <v>0</v>
      </c>
      <c r="E126" s="54">
        <f>Phoenix!$F$18*10^3</f>
        <v>0</v>
      </c>
      <c r="F126" s="54">
        <f>Atlanta!$F$18*10^3</f>
        <v>0</v>
      </c>
      <c r="G126" s="54">
        <f>LosAngeles!$F$18*10^3</f>
        <v>0</v>
      </c>
      <c r="H126" s="54">
        <f>LasVegas!$F$18*10^3</f>
        <v>0</v>
      </c>
      <c r="I126" s="54">
        <f>SanFrancisco!$F$18*10^3</f>
        <v>0</v>
      </c>
      <c r="J126" s="54">
        <f>Baltimore!$F$18*10^3</f>
        <v>0</v>
      </c>
      <c r="K126" s="54">
        <f>Albuquerque!$F$18*10^3</f>
        <v>0</v>
      </c>
      <c r="L126" s="54">
        <f>Seattle!$F$18*10^3</f>
        <v>0</v>
      </c>
      <c r="M126" s="54">
        <f>Chicago!$F$18*10^3</f>
        <v>0</v>
      </c>
      <c r="N126" s="54">
        <f>Boulder!$F$18*10^3</f>
        <v>0</v>
      </c>
      <c r="O126" s="54">
        <f>Minneapolis!$F$18*10^3</f>
        <v>0</v>
      </c>
      <c r="P126" s="54">
        <f>Helena!$F$18*10^3</f>
        <v>0</v>
      </c>
      <c r="Q126" s="54">
        <f>Duluth!$F$18*10^3</f>
        <v>0</v>
      </c>
      <c r="R126" s="54">
        <f>Fairbanks!$F$18*10^3</f>
        <v>0</v>
      </c>
    </row>
    <row r="127" spans="1:18">
      <c r="A127" s="48"/>
      <c r="B127" s="52" t="s">
        <v>85</v>
      </c>
      <c r="C127" s="54">
        <f>Miami!$F$19*10^3</f>
        <v>0</v>
      </c>
      <c r="D127" s="54">
        <f>Houston!$F$19*10^3</f>
        <v>0</v>
      </c>
      <c r="E127" s="54">
        <f>Phoenix!$F$19*10^3</f>
        <v>0</v>
      </c>
      <c r="F127" s="54">
        <f>Atlanta!$F$19*10^3</f>
        <v>0</v>
      </c>
      <c r="G127" s="54">
        <f>LosAngeles!$F$19*10^3</f>
        <v>0</v>
      </c>
      <c r="H127" s="54">
        <f>LasVegas!$F$19*10^3</f>
        <v>0</v>
      </c>
      <c r="I127" s="54">
        <f>SanFrancisco!$F$19*10^3</f>
        <v>0</v>
      </c>
      <c r="J127" s="54">
        <f>Baltimore!$F$19*10^3</f>
        <v>0</v>
      </c>
      <c r="K127" s="54">
        <f>Albuquerque!$F$19*10^3</f>
        <v>0</v>
      </c>
      <c r="L127" s="54">
        <f>Seattle!$F$19*10^3</f>
        <v>0</v>
      </c>
      <c r="M127" s="54">
        <f>Chicago!$F$19*10^3</f>
        <v>0</v>
      </c>
      <c r="N127" s="54">
        <f>Boulder!$F$19*10^3</f>
        <v>0</v>
      </c>
      <c r="O127" s="54">
        <f>Minneapolis!$F$19*10^3</f>
        <v>0</v>
      </c>
      <c r="P127" s="54">
        <f>Helena!$F$19*10^3</f>
        <v>0</v>
      </c>
      <c r="Q127" s="54">
        <f>Duluth!$F$19*10^3</f>
        <v>0</v>
      </c>
      <c r="R127" s="54">
        <f>Fairbanks!$F$19*10^3</f>
        <v>0</v>
      </c>
    </row>
    <row r="128" spans="1:18">
      <c r="A128" s="48"/>
      <c r="B128" s="52" t="s">
        <v>86</v>
      </c>
      <c r="C128" s="54">
        <f>Miami!$F$20*10^3</f>
        <v>0</v>
      </c>
      <c r="D128" s="54">
        <f>Houston!$F$20*10^3</f>
        <v>0</v>
      </c>
      <c r="E128" s="54">
        <f>Phoenix!$F$20*10^3</f>
        <v>0</v>
      </c>
      <c r="F128" s="54">
        <f>Atlanta!$F$20*10^3</f>
        <v>0</v>
      </c>
      <c r="G128" s="54">
        <f>LosAngeles!$F$20*10^3</f>
        <v>0</v>
      </c>
      <c r="H128" s="54">
        <f>LasVegas!$F$20*10^3</f>
        <v>0</v>
      </c>
      <c r="I128" s="54">
        <f>SanFrancisco!$F$20*10^3</f>
        <v>0</v>
      </c>
      <c r="J128" s="54">
        <f>Baltimore!$F$20*10^3</f>
        <v>0</v>
      </c>
      <c r="K128" s="54">
        <f>Albuquerque!$F$20*10^3</f>
        <v>0</v>
      </c>
      <c r="L128" s="54">
        <f>Seattle!$F$20*10^3</f>
        <v>0</v>
      </c>
      <c r="M128" s="54">
        <f>Chicago!$F$20*10^3</f>
        <v>0</v>
      </c>
      <c r="N128" s="54">
        <f>Boulder!$F$20*10^3</f>
        <v>0</v>
      </c>
      <c r="O128" s="54">
        <f>Minneapolis!$F$20*10^3</f>
        <v>0</v>
      </c>
      <c r="P128" s="54">
        <f>Helena!$F$20*10^3</f>
        <v>0</v>
      </c>
      <c r="Q128" s="54">
        <f>Duluth!$F$20*10^3</f>
        <v>0</v>
      </c>
      <c r="R128" s="54">
        <f>Fairbanks!$F$20*10^3</f>
        <v>0</v>
      </c>
    </row>
    <row r="129" spans="1:18">
      <c r="A129" s="48"/>
      <c r="B129" s="52" t="s">
        <v>87</v>
      </c>
      <c r="C129" s="54">
        <f>Miami!$F$21*10^3</f>
        <v>0</v>
      </c>
      <c r="D129" s="54">
        <f>Houston!$F$21*10^3</f>
        <v>0</v>
      </c>
      <c r="E129" s="54">
        <f>Phoenix!$F$21*10^3</f>
        <v>0</v>
      </c>
      <c r="F129" s="54">
        <f>Atlanta!$F$21*10^3</f>
        <v>0</v>
      </c>
      <c r="G129" s="54">
        <f>LosAngeles!$F$21*10^3</f>
        <v>0</v>
      </c>
      <c r="H129" s="54">
        <f>LasVegas!$F$21*10^3</f>
        <v>0</v>
      </c>
      <c r="I129" s="54">
        <f>SanFrancisco!$F$21*10^3</f>
        <v>0</v>
      </c>
      <c r="J129" s="54">
        <f>Baltimore!$F$21*10^3</f>
        <v>0</v>
      </c>
      <c r="K129" s="54">
        <f>Albuquerque!$F$21*10^3</f>
        <v>0</v>
      </c>
      <c r="L129" s="54">
        <f>Seattle!$F$21*10^3</f>
        <v>0</v>
      </c>
      <c r="M129" s="54">
        <f>Chicago!$F$21*10^3</f>
        <v>0</v>
      </c>
      <c r="N129" s="54">
        <f>Boulder!$F$21*10^3</f>
        <v>0</v>
      </c>
      <c r="O129" s="54">
        <f>Minneapolis!$F$21*10^3</f>
        <v>0</v>
      </c>
      <c r="P129" s="54">
        <f>Helena!$F$21*10^3</f>
        <v>0</v>
      </c>
      <c r="Q129" s="54">
        <f>Duluth!$F$21*10^3</f>
        <v>0</v>
      </c>
      <c r="R129" s="54">
        <f>Fairbanks!$F$21*10^3</f>
        <v>0</v>
      </c>
    </row>
    <row r="130" spans="1:18">
      <c r="A130" s="48"/>
      <c r="B130" s="52" t="s">
        <v>88</v>
      </c>
      <c r="C130" s="54">
        <f>Miami!$F$22*10^3</f>
        <v>0</v>
      </c>
      <c r="D130" s="54">
        <f>Houston!$F$22*10^3</f>
        <v>0</v>
      </c>
      <c r="E130" s="54">
        <f>Phoenix!$F$22*10^3</f>
        <v>0</v>
      </c>
      <c r="F130" s="54">
        <f>Atlanta!$F$22*10^3</f>
        <v>0</v>
      </c>
      <c r="G130" s="54">
        <f>LosAngeles!$F$22*10^3</f>
        <v>0</v>
      </c>
      <c r="H130" s="54">
        <f>LasVegas!$F$22*10^3</f>
        <v>0</v>
      </c>
      <c r="I130" s="54">
        <f>SanFrancisco!$F$22*10^3</f>
        <v>0</v>
      </c>
      <c r="J130" s="54">
        <f>Baltimore!$F$22*10^3</f>
        <v>0</v>
      </c>
      <c r="K130" s="54">
        <f>Albuquerque!$F$22*10^3</f>
        <v>0</v>
      </c>
      <c r="L130" s="54">
        <f>Seattle!$F$22*10^3</f>
        <v>0</v>
      </c>
      <c r="M130" s="54">
        <f>Chicago!$F$22*10^3</f>
        <v>0</v>
      </c>
      <c r="N130" s="54">
        <f>Boulder!$F$22*10^3</f>
        <v>0</v>
      </c>
      <c r="O130" s="54">
        <f>Minneapolis!$F$22*10^3</f>
        <v>0</v>
      </c>
      <c r="P130" s="54">
        <f>Helena!$F$22*10^3</f>
        <v>0</v>
      </c>
      <c r="Q130" s="54">
        <f>Duluth!$F$22*10^3</f>
        <v>0</v>
      </c>
      <c r="R130" s="54">
        <f>Fairbanks!$F$22*10^3</f>
        <v>0</v>
      </c>
    </row>
    <row r="131" spans="1:18">
      <c r="A131" s="48"/>
      <c r="B131" s="52" t="s">
        <v>68</v>
      </c>
      <c r="C131" s="54">
        <f>Miami!$F$23*10^3</f>
        <v>0</v>
      </c>
      <c r="D131" s="54">
        <f>Houston!$F$23*10^3</f>
        <v>0</v>
      </c>
      <c r="E131" s="54">
        <f>Phoenix!$F$23*10^3</f>
        <v>0</v>
      </c>
      <c r="F131" s="54">
        <f>Atlanta!$F$23*10^3</f>
        <v>0</v>
      </c>
      <c r="G131" s="54">
        <f>LosAngeles!$F$23*10^3</f>
        <v>0</v>
      </c>
      <c r="H131" s="54">
        <f>LasVegas!$F$23*10^3</f>
        <v>0</v>
      </c>
      <c r="I131" s="54">
        <f>SanFrancisco!$F$23*10^3</f>
        <v>0</v>
      </c>
      <c r="J131" s="54">
        <f>Baltimore!$F$23*10^3</f>
        <v>0</v>
      </c>
      <c r="K131" s="54">
        <f>Albuquerque!$F$23*10^3</f>
        <v>0</v>
      </c>
      <c r="L131" s="54">
        <f>Seattle!$F$23*10^3</f>
        <v>0</v>
      </c>
      <c r="M131" s="54">
        <f>Chicago!$F$23*10^3</f>
        <v>0</v>
      </c>
      <c r="N131" s="54">
        <f>Boulder!$F$23*10^3</f>
        <v>0</v>
      </c>
      <c r="O131" s="54">
        <f>Minneapolis!$F$23*10^3</f>
        <v>0</v>
      </c>
      <c r="P131" s="54">
        <f>Helena!$F$23*10^3</f>
        <v>0</v>
      </c>
      <c r="Q131" s="54">
        <f>Duluth!$F$23*10^3</f>
        <v>0</v>
      </c>
      <c r="R131" s="54">
        <f>Fairbanks!$F$23*10^3</f>
        <v>0</v>
      </c>
    </row>
    <row r="132" spans="1:18">
      <c r="A132" s="48"/>
      <c r="B132" s="52" t="s">
        <v>89</v>
      </c>
      <c r="C132" s="54">
        <f>Miami!$F$24*10^3</f>
        <v>0</v>
      </c>
      <c r="D132" s="54">
        <f>Houston!$F$24*10^3</f>
        <v>0</v>
      </c>
      <c r="E132" s="54">
        <f>Phoenix!$F$24*10^3</f>
        <v>0</v>
      </c>
      <c r="F132" s="54">
        <f>Atlanta!$F$24*10^3</f>
        <v>0</v>
      </c>
      <c r="G132" s="54">
        <f>LosAngeles!$F$24*10^3</f>
        <v>0</v>
      </c>
      <c r="H132" s="54">
        <f>LasVegas!$F$24*10^3</f>
        <v>0</v>
      </c>
      <c r="I132" s="54">
        <f>SanFrancisco!$F$24*10^3</f>
        <v>0</v>
      </c>
      <c r="J132" s="54">
        <f>Baltimore!$F$24*10^3</f>
        <v>0</v>
      </c>
      <c r="K132" s="54">
        <f>Albuquerque!$F$24*10^3</f>
        <v>0</v>
      </c>
      <c r="L132" s="54">
        <f>Seattle!$F$24*10^3</f>
        <v>0</v>
      </c>
      <c r="M132" s="54">
        <f>Chicago!$F$24*10^3</f>
        <v>0</v>
      </c>
      <c r="N132" s="54">
        <f>Boulder!$F$24*10^3</f>
        <v>0</v>
      </c>
      <c r="O132" s="54">
        <f>Minneapolis!$F$24*10^3</f>
        <v>0</v>
      </c>
      <c r="P132" s="54">
        <f>Helena!$F$24*10^3</f>
        <v>0</v>
      </c>
      <c r="Q132" s="54">
        <f>Duluth!$F$24*10^3</f>
        <v>0</v>
      </c>
      <c r="R132" s="54">
        <f>Fairbanks!$F$24*10^3</f>
        <v>0</v>
      </c>
    </row>
    <row r="133" spans="1:18">
      <c r="A133" s="48"/>
      <c r="B133" s="52" t="s">
        <v>90</v>
      </c>
      <c r="C133" s="54">
        <f>Miami!$F$25*10^3</f>
        <v>0</v>
      </c>
      <c r="D133" s="54">
        <f>Houston!$F$25*10^3</f>
        <v>0</v>
      </c>
      <c r="E133" s="54">
        <f>Phoenix!$F$25*10^3</f>
        <v>0</v>
      </c>
      <c r="F133" s="54">
        <f>Atlanta!$F$25*10^3</f>
        <v>0</v>
      </c>
      <c r="G133" s="54">
        <f>LosAngeles!$F$25*10^3</f>
        <v>0</v>
      </c>
      <c r="H133" s="54">
        <f>LasVegas!$F$25*10^3</f>
        <v>0</v>
      </c>
      <c r="I133" s="54">
        <f>SanFrancisco!$F$25*10^3</f>
        <v>0</v>
      </c>
      <c r="J133" s="54">
        <f>Baltimore!$F$25*10^3</f>
        <v>0</v>
      </c>
      <c r="K133" s="54">
        <f>Albuquerque!$F$25*10^3</f>
        <v>0</v>
      </c>
      <c r="L133" s="54">
        <f>Seattle!$F$25*10^3</f>
        <v>0</v>
      </c>
      <c r="M133" s="54">
        <f>Chicago!$F$25*10^3</f>
        <v>0</v>
      </c>
      <c r="N133" s="54">
        <f>Boulder!$F$25*10^3</f>
        <v>0</v>
      </c>
      <c r="O133" s="54">
        <f>Minneapolis!$F$25*10^3</f>
        <v>0</v>
      </c>
      <c r="P133" s="54">
        <f>Helena!$F$25*10^3</f>
        <v>0</v>
      </c>
      <c r="Q133" s="54">
        <f>Duluth!$F$25*10^3</f>
        <v>0</v>
      </c>
      <c r="R133" s="54">
        <f>Fairbanks!$F$25*10^3</f>
        <v>0</v>
      </c>
    </row>
    <row r="134" spans="1:18">
      <c r="A134" s="48"/>
      <c r="B134" s="52" t="s">
        <v>91</v>
      </c>
      <c r="C134" s="54">
        <f>Miami!$F$26*10^3</f>
        <v>0</v>
      </c>
      <c r="D134" s="54">
        <f>Houston!$F$26*10^3</f>
        <v>0</v>
      </c>
      <c r="E134" s="54">
        <f>Phoenix!$F$26*10^3</f>
        <v>0</v>
      </c>
      <c r="F134" s="54">
        <f>Atlanta!$F$26*10^3</f>
        <v>0</v>
      </c>
      <c r="G134" s="54">
        <f>LosAngeles!$F$26*10^3</f>
        <v>0</v>
      </c>
      <c r="H134" s="54">
        <f>LasVegas!$F$26*10^3</f>
        <v>0</v>
      </c>
      <c r="I134" s="54">
        <f>SanFrancisco!$F$26*10^3</f>
        <v>0</v>
      </c>
      <c r="J134" s="54">
        <f>Baltimore!$F$26*10^3</f>
        <v>0</v>
      </c>
      <c r="K134" s="54">
        <f>Albuquerque!$F$26*10^3</f>
        <v>0</v>
      </c>
      <c r="L134" s="54">
        <f>Seattle!$F$26*10^3</f>
        <v>0</v>
      </c>
      <c r="M134" s="54">
        <f>Chicago!$F$26*10^3</f>
        <v>0</v>
      </c>
      <c r="N134" s="54">
        <f>Boulder!$F$26*10^3</f>
        <v>0</v>
      </c>
      <c r="O134" s="54">
        <f>Minneapolis!$F$26*10^3</f>
        <v>0</v>
      </c>
      <c r="P134" s="54">
        <f>Helena!$F$26*10^3</f>
        <v>0</v>
      </c>
      <c r="Q134" s="54">
        <f>Duluth!$F$26*10^3</f>
        <v>0</v>
      </c>
      <c r="R134" s="54">
        <f>Fairbanks!$F$26*10^3</f>
        <v>0</v>
      </c>
    </row>
    <row r="135" spans="1:18">
      <c r="A135" s="48"/>
      <c r="B135" s="52" t="s">
        <v>92</v>
      </c>
      <c r="C135" s="54">
        <f>Miami!$F$28*10^3</f>
        <v>0</v>
      </c>
      <c r="D135" s="54">
        <f>Houston!$F$28*10^3</f>
        <v>0</v>
      </c>
      <c r="E135" s="54">
        <f>Phoenix!$F$28*10^3</f>
        <v>0</v>
      </c>
      <c r="F135" s="54">
        <f>Atlanta!$F$28*10^3</f>
        <v>0</v>
      </c>
      <c r="G135" s="54">
        <f>LosAngeles!$F$28*10^3</f>
        <v>0</v>
      </c>
      <c r="H135" s="54">
        <f>LasVegas!$F$28*10^3</f>
        <v>0</v>
      </c>
      <c r="I135" s="54">
        <f>SanFrancisco!$F$28*10^3</f>
        <v>0</v>
      </c>
      <c r="J135" s="54">
        <f>Baltimore!$F$28*10^3</f>
        <v>0</v>
      </c>
      <c r="K135" s="54">
        <f>Albuquerque!$F$28*10^3</f>
        <v>0</v>
      </c>
      <c r="L135" s="54">
        <f>Seattle!$F$28*10^3</f>
        <v>0</v>
      </c>
      <c r="M135" s="54">
        <f>Chicago!$F$28*10^3</f>
        <v>0</v>
      </c>
      <c r="N135" s="54">
        <f>Boulder!$F$28*10^3</f>
        <v>0</v>
      </c>
      <c r="O135" s="54">
        <f>Minneapolis!$F$28*10^3</f>
        <v>0</v>
      </c>
      <c r="P135" s="54">
        <f>Helena!$F$28*10^3</f>
        <v>0</v>
      </c>
      <c r="Q135" s="54">
        <f>Duluth!$F$28*10^3</f>
        <v>0</v>
      </c>
      <c r="R135" s="54">
        <f>Fairbanks!$F$28*10^3</f>
        <v>0</v>
      </c>
    </row>
    <row r="136" spans="1:18">
      <c r="A136" s="48"/>
      <c r="B136" s="51" t="s">
        <v>259</v>
      </c>
      <c r="C136" s="83">
        <f>Miami!$B$2*10^3</f>
        <v>1243420</v>
      </c>
      <c r="D136" s="83">
        <f>Houston!$B$2*10^3</f>
        <v>1196930</v>
      </c>
      <c r="E136" s="83">
        <f>Phoenix!$B$2*10^3</f>
        <v>1191820</v>
      </c>
      <c r="F136" s="83">
        <f>Atlanta!$B$2*10^3</f>
        <v>1074590</v>
      </c>
      <c r="G136" s="83">
        <f>LosAngeles!$B$2*10^3</f>
        <v>896240</v>
      </c>
      <c r="H136" s="83">
        <f>LasVegas!$B$2*10^3</f>
        <v>1076100</v>
      </c>
      <c r="I136" s="83">
        <f>SanFrancisco!$B$2*10^3</f>
        <v>914400</v>
      </c>
      <c r="J136" s="83">
        <f>Baltimore!$B$2*10^3</f>
        <v>1164320</v>
      </c>
      <c r="K136" s="83">
        <f>Albuquerque!$B$2*10^3</f>
        <v>1095590</v>
      </c>
      <c r="L136" s="83">
        <f>Seattle!$B$2*10^3</f>
        <v>1036300</v>
      </c>
      <c r="M136" s="83">
        <f>Chicago!$B$2*10^3</f>
        <v>1241410</v>
      </c>
      <c r="N136" s="83">
        <f>Boulder!$B$2*10^3</f>
        <v>1167880</v>
      </c>
      <c r="O136" s="83">
        <f>Minneapolis!$B$2*10^3</f>
        <v>1416870</v>
      </c>
      <c r="P136" s="83">
        <f>Helena!$B$2*10^3</f>
        <v>1339090</v>
      </c>
      <c r="Q136" s="83">
        <f>Duluth!$B$2*10^3</f>
        <v>1589180</v>
      </c>
      <c r="R136" s="83">
        <f>Fairbanks!$B$2*10^3</f>
        <v>2299980</v>
      </c>
    </row>
    <row r="137" spans="1:18">
      <c r="A137" s="51" t="s">
        <v>93</v>
      </c>
      <c r="B137" s="45"/>
      <c r="C137" s="82"/>
      <c r="D137" s="82"/>
      <c r="E137" s="82"/>
      <c r="F137" s="82"/>
      <c r="G137" s="82"/>
      <c r="H137" s="82"/>
      <c r="I137" s="82"/>
      <c r="J137" s="82"/>
      <c r="K137" s="82"/>
      <c r="L137" s="82"/>
      <c r="M137" s="82"/>
      <c r="N137" s="82"/>
      <c r="O137" s="82"/>
      <c r="P137" s="82"/>
      <c r="Q137" s="82"/>
      <c r="R137" s="82"/>
    </row>
    <row r="138" spans="1:18">
      <c r="A138" s="48"/>
      <c r="B138" s="51" t="s">
        <v>263</v>
      </c>
      <c r="C138" s="82"/>
      <c r="D138" s="82"/>
      <c r="E138" s="82"/>
      <c r="F138" s="82"/>
      <c r="G138" s="82"/>
      <c r="H138" s="82"/>
      <c r="I138" s="82"/>
      <c r="J138" s="82"/>
      <c r="K138" s="82"/>
      <c r="L138" s="82"/>
      <c r="M138" s="82"/>
      <c r="N138" s="82"/>
      <c r="O138" s="82"/>
      <c r="P138" s="82"/>
      <c r="Q138" s="82"/>
      <c r="R138" s="82"/>
    </row>
    <row r="139" spans="1:18">
      <c r="A139" s="48"/>
      <c r="B139" s="52" t="s">
        <v>169</v>
      </c>
      <c r="C139" s="77">
        <f>(Miami!$B$13*10^3)/Miami!$B$8</f>
        <v>8.7184338205484775E-3</v>
      </c>
      <c r="D139" s="77">
        <f>(Houston!$B$13*10^3)/Houston!$B$8</f>
        <v>0.58849428288702221</v>
      </c>
      <c r="E139" s="77">
        <f>(Phoenix!$B$13*10^3)/Phoenix!$B$8</f>
        <v>0.29642674989864826</v>
      </c>
      <c r="F139" s="77">
        <f>(Atlanta!$B$13*10^3)/Atlanta!$B$8</f>
        <v>0.61900880125894187</v>
      </c>
      <c r="G139" s="77">
        <f>(LosAngeles!$B$13*10^3)/LosAngeles!$B$8</f>
        <v>0.12205807348767868</v>
      </c>
      <c r="H139" s="77">
        <f>(LasVegas!$B$13*10^3)/LasVegas!$B$8</f>
        <v>0.31822283445001942</v>
      </c>
      <c r="I139" s="77">
        <f>(SanFrancisco!$B$13*10^3)/SanFrancisco!$B$8</f>
        <v>0.64516410272058733</v>
      </c>
      <c r="J139" s="77">
        <f>(Baltimore!$B$13*10^3)/Baltimore!$B$8</f>
        <v>1.1769885657740444</v>
      </c>
      <c r="K139" s="77">
        <f>(Albuquerque!$B$13*10^3)/Albuquerque!$B$8</f>
        <v>0.71491157328497512</v>
      </c>
      <c r="L139" s="77">
        <f>(Seattle!$B$13*10^3)/Seattle!$B$8</f>
        <v>1.1987846503254156</v>
      </c>
      <c r="M139" s="77">
        <f>(Chicago!$B$13*10^3)/Chicago!$B$8</f>
        <v>1.8526671868665514</v>
      </c>
      <c r="N139" s="77">
        <f>(Boulder!$B$13*10^3)/Boulder!$B$8</f>
        <v>1.333920374543917</v>
      </c>
      <c r="O139" s="77">
        <f>(Minneapolis!$B$13*10^3)/Minneapolis!$B$8</f>
        <v>2.5109089403179614</v>
      </c>
      <c r="P139" s="77">
        <f>(Helena!$B$13*10^3)/Helena!$B$8</f>
        <v>2.2188414073295877</v>
      </c>
      <c r="Q139" s="77">
        <f>(Duluth!$B$13*10^3)/Duluth!$B$8</f>
        <v>3.1778691275899202</v>
      </c>
      <c r="R139" s="77">
        <f>(Fairbanks!$B$13*10^3)/Fairbanks!$B$8</f>
        <v>5.7933992737544635</v>
      </c>
    </row>
    <row r="140" spans="1:18">
      <c r="A140" s="48"/>
      <c r="B140" s="52" t="s">
        <v>168</v>
      </c>
      <c r="C140" s="77">
        <f>(Miami!$B$14*10^3)/Miami!$B$8</f>
        <v>171.87084512138242</v>
      </c>
      <c r="D140" s="77">
        <f>(Houston!$B$14*10^3)/Houston!$B$8</f>
        <v>118.07374923168803</v>
      </c>
      <c r="E140" s="77">
        <f>(Phoenix!$B$14*10^3)/Phoenix!$B$8</f>
        <v>111.3256814545835</v>
      </c>
      <c r="F140" s="77">
        <f>(Atlanta!$B$14*10^3)/Atlanta!$B$8</f>
        <v>60.723891560120144</v>
      </c>
      <c r="G140" s="77">
        <f>(LosAngeles!$B$14*10^3)/LosAngeles!$B$8</f>
        <v>23.927741620495297</v>
      </c>
      <c r="H140" s="77">
        <f>(LasVegas!$B$14*10^3)/LasVegas!$B$8</f>
        <v>56.83982929306579</v>
      </c>
      <c r="I140" s="77">
        <f>(SanFrancisco!$B$14*10^3)/SanFrancisco!$B$8</f>
        <v>5.9895640347168042</v>
      </c>
      <c r="J140" s="77">
        <f>(Baltimore!$B$14*10^3)/Baltimore!$B$8</f>
        <v>46.251291418009671</v>
      </c>
      <c r="K140" s="77">
        <f>(Albuquerque!$B$14*10^3)/Albuquerque!$B$8</f>
        <v>31.599963382577958</v>
      </c>
      <c r="L140" s="77">
        <f>(Seattle!$B$14*10^3)/Seattle!$B$8</f>
        <v>7.6155519422490947</v>
      </c>
      <c r="M140" s="77">
        <f>(Chicago!$B$14*10^3)/Chicago!$B$8</f>
        <v>31.887671698656057</v>
      </c>
      <c r="N140" s="77">
        <f>(Boulder!$B$14*10^3)/Boulder!$B$8</f>
        <v>18.12998312983056</v>
      </c>
      <c r="O140" s="77">
        <f>(Minneapolis!$B$14*10^3)/Minneapolis!$B$8</f>
        <v>27.406396714894139</v>
      </c>
      <c r="P140" s="77">
        <f>(Helena!$B$14*10^3)/Helena!$B$8</f>
        <v>11.211905893225342</v>
      </c>
      <c r="Q140" s="77">
        <f>(Duluth!$B$14*10^3)/Duluth!$B$8</f>
        <v>8.404570203008733</v>
      </c>
      <c r="R140" s="77">
        <f>(Fairbanks!$B$14*10^3)/Fairbanks!$B$8</f>
        <v>2.680918399818657</v>
      </c>
    </row>
    <row r="141" spans="1:18">
      <c r="A141" s="48"/>
      <c r="B141" s="52" t="s">
        <v>170</v>
      </c>
      <c r="C141" s="77">
        <f>(Miami!$B$15*10^3)/Miami!$B$8</f>
        <v>218.08290358719961</v>
      </c>
      <c r="D141" s="77">
        <f>(Houston!$B$15*10^3)/Houston!$B$8</f>
        <v>218.08290358719961</v>
      </c>
      <c r="E141" s="77">
        <f>(Phoenix!$B$15*10^3)/Phoenix!$B$8</f>
        <v>218.08290358719961</v>
      </c>
      <c r="F141" s="77">
        <f>(Atlanta!$B$15*10^3)/Atlanta!$B$8</f>
        <v>218.08290358719961</v>
      </c>
      <c r="G141" s="77">
        <f>(LosAngeles!$B$15*10^3)/LosAngeles!$B$8</f>
        <v>218.08290358719961</v>
      </c>
      <c r="H141" s="77">
        <f>(LasVegas!$B$15*10^3)/LasVegas!$B$8</f>
        <v>218.08290358719961</v>
      </c>
      <c r="I141" s="77">
        <f>(SanFrancisco!$B$15*10^3)/SanFrancisco!$B$8</f>
        <v>218.08290358719961</v>
      </c>
      <c r="J141" s="77">
        <f>(Baltimore!$B$15*10^3)/Baltimore!$B$8</f>
        <v>218.08290358719961</v>
      </c>
      <c r="K141" s="77">
        <f>(Albuquerque!$B$15*10^3)/Albuquerque!$B$8</f>
        <v>218.08290358719961</v>
      </c>
      <c r="L141" s="77">
        <f>(Seattle!$B$15*10^3)/Seattle!$B$8</f>
        <v>218.08290358719961</v>
      </c>
      <c r="M141" s="77">
        <f>(Chicago!$B$15*10^3)/Chicago!$B$8</f>
        <v>218.08290358719961</v>
      </c>
      <c r="N141" s="77">
        <f>(Boulder!$B$15*10^3)/Boulder!$B$8</f>
        <v>218.08290358719961</v>
      </c>
      <c r="O141" s="77">
        <f>(Minneapolis!$B$15*10^3)/Minneapolis!$B$8</f>
        <v>218.08290358719961</v>
      </c>
      <c r="P141" s="77">
        <f>(Helena!$B$15*10^3)/Helena!$B$8</f>
        <v>218.08290358719961</v>
      </c>
      <c r="Q141" s="77">
        <f>(Duluth!$B$15*10^3)/Duluth!$B$8</f>
        <v>218.08290358719961</v>
      </c>
      <c r="R141" s="77">
        <f>(Fairbanks!$B$15*10^3)/Fairbanks!$B$8</f>
        <v>218.08290358719961</v>
      </c>
    </row>
    <row r="142" spans="1:18">
      <c r="A142" s="48"/>
      <c r="B142" s="52" t="s">
        <v>176</v>
      </c>
      <c r="C142" s="77">
        <f>(Miami!$B$16*10^3)/Miami!$B$8</f>
        <v>21.726337080806807</v>
      </c>
      <c r="D142" s="77">
        <f>(Houston!$B$16*10^3)/Houston!$B$8</f>
        <v>21.717618646986256</v>
      </c>
      <c r="E142" s="77">
        <f>(Phoenix!$B$16*10^3)/Phoenix!$B$8</f>
        <v>21.713259430075983</v>
      </c>
      <c r="F142" s="77">
        <f>(Atlanta!$B$16*10^3)/Atlanta!$B$8</f>
        <v>21.708900213165709</v>
      </c>
      <c r="G142" s="77">
        <f>(LosAngeles!$B$16*10^3)/LosAngeles!$B$8</f>
        <v>21.695822562434888</v>
      </c>
      <c r="H142" s="77">
        <f>(LasVegas!$B$16*10^3)/LasVegas!$B$8</f>
        <v>21.687104128614337</v>
      </c>
      <c r="I142" s="77">
        <f>(SanFrancisco!$B$16*10^3)/SanFrancisco!$B$8</f>
        <v>21.700181779345161</v>
      </c>
      <c r="J142" s="77">
        <f>(Baltimore!$B$16*10^3)/Baltimore!$B$8</f>
        <v>21.687104128614337</v>
      </c>
      <c r="K142" s="77">
        <f>(Albuquerque!$B$16*10^3)/Albuquerque!$B$8</f>
        <v>21.695822562434888</v>
      </c>
      <c r="L142" s="77">
        <f>(Seattle!$B$16*10^3)/Seattle!$B$8</f>
        <v>21.652230393332143</v>
      </c>
      <c r="M142" s="77">
        <f>(Chicago!$B$16*10^3)/Chicago!$B$8</f>
        <v>21.69146334552461</v>
      </c>
      <c r="N142" s="77">
        <f>(Boulder!$B$16*10^3)/Boulder!$B$8</f>
        <v>21.678385694793789</v>
      </c>
      <c r="O142" s="77">
        <f>(Minneapolis!$B$16*10^3)/Minneapolis!$B$8</f>
        <v>21.678385694793789</v>
      </c>
      <c r="P142" s="77">
        <f>(Helena!$B$16*10^3)/Helena!$B$8</f>
        <v>21.669667260973242</v>
      </c>
      <c r="Q142" s="77">
        <f>(Duluth!$B$16*10^3)/Duluth!$B$8</f>
        <v>21.660948827152691</v>
      </c>
      <c r="R142" s="77">
        <f>(Fairbanks!$B$16*10^3)/Fairbanks!$B$8</f>
        <v>21.52581310293419</v>
      </c>
    </row>
    <row r="143" spans="1:18">
      <c r="A143" s="48"/>
      <c r="B143" s="52" t="s">
        <v>171</v>
      </c>
      <c r="C143" s="77">
        <f>(Miami!$B$17*10^3)/Miami!$B$8</f>
        <v>86.665591393162146</v>
      </c>
      <c r="D143" s="77">
        <f>(Houston!$B$17*10^3)/Houston!$B$8</f>
        <v>86.665591393162146</v>
      </c>
      <c r="E143" s="77">
        <f>(Phoenix!$B$17*10^3)/Phoenix!$B$8</f>
        <v>86.665591393162146</v>
      </c>
      <c r="F143" s="77">
        <f>(Atlanta!$B$17*10^3)/Atlanta!$B$8</f>
        <v>86.665591393162146</v>
      </c>
      <c r="G143" s="77">
        <f>(LosAngeles!$B$17*10^3)/LosAngeles!$B$8</f>
        <v>86.665591393162146</v>
      </c>
      <c r="H143" s="77">
        <f>(LasVegas!$B$17*10^3)/LasVegas!$B$8</f>
        <v>86.665591393162146</v>
      </c>
      <c r="I143" s="77">
        <f>(SanFrancisco!$B$17*10^3)/SanFrancisco!$B$8</f>
        <v>86.665591393162146</v>
      </c>
      <c r="J143" s="77">
        <f>(Baltimore!$B$17*10^3)/Baltimore!$B$8</f>
        <v>86.665591393162146</v>
      </c>
      <c r="K143" s="77">
        <f>(Albuquerque!$B$17*10^3)/Albuquerque!$B$8</f>
        <v>86.665591393162146</v>
      </c>
      <c r="L143" s="77">
        <f>(Seattle!$B$17*10^3)/Seattle!$B$8</f>
        <v>86.665591393162146</v>
      </c>
      <c r="M143" s="77">
        <f>(Chicago!$B$17*10^3)/Chicago!$B$8</f>
        <v>86.665591393162146</v>
      </c>
      <c r="N143" s="77">
        <f>(Boulder!$B$17*10^3)/Boulder!$B$8</f>
        <v>86.665591393162146</v>
      </c>
      <c r="O143" s="77">
        <f>(Minneapolis!$B$17*10^3)/Minneapolis!$B$8</f>
        <v>86.665591393162146</v>
      </c>
      <c r="P143" s="77">
        <f>(Helena!$B$17*10^3)/Helena!$B$8</f>
        <v>86.665591393162146</v>
      </c>
      <c r="Q143" s="77">
        <f>(Duluth!$B$17*10^3)/Duluth!$B$8</f>
        <v>86.665591393162146</v>
      </c>
      <c r="R143" s="77">
        <f>(Fairbanks!$B$17*10^3)/Fairbanks!$B$8</f>
        <v>86.665591393162146</v>
      </c>
    </row>
    <row r="144" spans="1:18">
      <c r="A144" s="48"/>
      <c r="B144" s="52" t="s">
        <v>177</v>
      </c>
      <c r="C144" s="77">
        <f>(Miami!$B$18*10^3)/Miami!$B$8</f>
        <v>0</v>
      </c>
      <c r="D144" s="77">
        <f>(Houston!$B$18*10^3)/Houston!$B$8</f>
        <v>0</v>
      </c>
      <c r="E144" s="77">
        <f>(Phoenix!$B$18*10^3)/Phoenix!$B$8</f>
        <v>0</v>
      </c>
      <c r="F144" s="77">
        <f>(Atlanta!$B$18*10^3)/Atlanta!$B$8</f>
        <v>0</v>
      </c>
      <c r="G144" s="77">
        <f>(LosAngeles!$B$18*10^3)/LosAngeles!$B$8</f>
        <v>0</v>
      </c>
      <c r="H144" s="77">
        <f>(LasVegas!$B$18*10^3)/LasVegas!$B$8</f>
        <v>0</v>
      </c>
      <c r="I144" s="77">
        <f>(SanFrancisco!$B$18*10^3)/SanFrancisco!$B$8</f>
        <v>0</v>
      </c>
      <c r="J144" s="77">
        <f>(Baltimore!$B$18*10^3)/Baltimore!$B$8</f>
        <v>0</v>
      </c>
      <c r="K144" s="77">
        <f>(Albuquerque!$B$18*10^3)/Albuquerque!$B$8</f>
        <v>0</v>
      </c>
      <c r="L144" s="77">
        <f>(Seattle!$B$18*10^3)/Seattle!$B$8</f>
        <v>0</v>
      </c>
      <c r="M144" s="77">
        <f>(Chicago!$B$18*10^3)/Chicago!$B$8</f>
        <v>0</v>
      </c>
      <c r="N144" s="77">
        <f>(Boulder!$B$18*10^3)/Boulder!$B$8</f>
        <v>0</v>
      </c>
      <c r="O144" s="77">
        <f>(Minneapolis!$B$18*10^3)/Minneapolis!$B$8</f>
        <v>0</v>
      </c>
      <c r="P144" s="77">
        <f>(Helena!$B$18*10^3)/Helena!$B$8</f>
        <v>0</v>
      </c>
      <c r="Q144" s="77">
        <f>(Duluth!$B$18*10^3)/Duluth!$B$8</f>
        <v>0</v>
      </c>
      <c r="R144" s="77">
        <f>(Fairbanks!$B$18*10^3)/Fairbanks!$B$8</f>
        <v>0</v>
      </c>
    </row>
    <row r="145" spans="1:18">
      <c r="A145" s="48"/>
      <c r="B145" s="52" t="s">
        <v>172</v>
      </c>
      <c r="C145" s="77">
        <f>(Miami!$B$19*10^3)/Miami!$B$8</f>
        <v>43.208558014638257</v>
      </c>
      <c r="D145" s="77">
        <f>(Houston!$B$19*10^3)/Houston!$B$8</f>
        <v>33.060301047519829</v>
      </c>
      <c r="E145" s="77">
        <f>(Phoenix!$B$19*10^3)/Phoenix!$B$8</f>
        <v>41.037667993321683</v>
      </c>
      <c r="F145" s="77">
        <f>(Atlanta!$B$19*10^3)/Atlanta!$B$8</f>
        <v>19.738534169721753</v>
      </c>
      <c r="G145" s="77">
        <f>(LosAngeles!$B$19*10^3)/LosAngeles!$B$8</f>
        <v>23.125645709004836</v>
      </c>
      <c r="H145" s="77">
        <f>(LasVegas!$B$19*10^3)/LasVegas!$B$8</f>
        <v>28.82750142764354</v>
      </c>
      <c r="I145" s="77">
        <f>(SanFrancisco!$B$19*10^3)/SanFrancisco!$B$8</f>
        <v>5.7846808399339151</v>
      </c>
      <c r="J145" s="77">
        <f>(Baltimore!$B$19*10^3)/Baltimore!$B$8</f>
        <v>17.763808909367523</v>
      </c>
      <c r="K145" s="77">
        <f>(Albuquerque!$B$19*10^3)/Albuquerque!$B$8</f>
        <v>21.58684213967803</v>
      </c>
      <c r="L145" s="77">
        <f>(Seattle!$B$19*10^3)/Seattle!$B$8</f>
        <v>10.25287817296501</v>
      </c>
      <c r="M145" s="77">
        <f>(Chicago!$B$19*10^3)/Chicago!$B$8</f>
        <v>17.388916255083938</v>
      </c>
      <c r="N145" s="77">
        <f>(Boulder!$B$19*10^3)/Boulder!$B$8</f>
        <v>16.630412512696221</v>
      </c>
      <c r="O145" s="77">
        <f>(Minneapolis!$B$19*10^3)/Minneapolis!$B$8</f>
        <v>18.805661750923065</v>
      </c>
      <c r="P145" s="77">
        <f>(Helena!$B$19*10^3)/Helena!$B$8</f>
        <v>15.63215184024342</v>
      </c>
      <c r="Q145" s="77">
        <f>(Duluth!$B$19*10^3)/Duluth!$B$8</f>
        <v>15.723695395359179</v>
      </c>
      <c r="R145" s="77">
        <f>(Fairbanks!$B$19*10^3)/Fairbanks!$B$8</f>
        <v>21.9137834079486</v>
      </c>
    </row>
    <row r="146" spans="1:18">
      <c r="A146" s="48"/>
      <c r="B146" s="52" t="s">
        <v>178</v>
      </c>
      <c r="C146" s="77">
        <f>(Miami!$B$20*10^3)/Miami!$B$8</f>
        <v>0</v>
      </c>
      <c r="D146" s="77">
        <f>(Houston!$B$20*10^3)/Houston!$B$8</f>
        <v>0</v>
      </c>
      <c r="E146" s="77">
        <f>(Phoenix!$B$20*10^3)/Phoenix!$B$8</f>
        <v>0</v>
      </c>
      <c r="F146" s="77">
        <f>(Atlanta!$B$20*10^3)/Atlanta!$B$8</f>
        <v>0</v>
      </c>
      <c r="G146" s="77">
        <f>(LosAngeles!$B$20*10^3)/LosAngeles!$B$8</f>
        <v>0</v>
      </c>
      <c r="H146" s="77">
        <f>(LasVegas!$B$20*10^3)/LasVegas!$B$8</f>
        <v>0</v>
      </c>
      <c r="I146" s="77">
        <f>(SanFrancisco!$B$20*10^3)/SanFrancisco!$B$8</f>
        <v>0</v>
      </c>
      <c r="J146" s="77">
        <f>(Baltimore!$B$20*10^3)/Baltimore!$B$8</f>
        <v>0</v>
      </c>
      <c r="K146" s="77">
        <f>(Albuquerque!$B$20*10^3)/Albuquerque!$B$8</f>
        <v>0</v>
      </c>
      <c r="L146" s="77">
        <f>(Seattle!$B$20*10^3)/Seattle!$B$8</f>
        <v>0</v>
      </c>
      <c r="M146" s="77">
        <f>(Chicago!$B$20*10^3)/Chicago!$B$8</f>
        <v>0</v>
      </c>
      <c r="N146" s="77">
        <f>(Boulder!$B$20*10^3)/Boulder!$B$8</f>
        <v>0</v>
      </c>
      <c r="O146" s="77">
        <f>(Minneapolis!$B$20*10^3)/Minneapolis!$B$8</f>
        <v>0</v>
      </c>
      <c r="P146" s="77">
        <f>(Helena!$B$20*10^3)/Helena!$B$8</f>
        <v>0</v>
      </c>
      <c r="Q146" s="77">
        <f>(Duluth!$B$20*10^3)/Duluth!$B$8</f>
        <v>0</v>
      </c>
      <c r="R146" s="77">
        <f>(Fairbanks!$B$20*10^3)/Fairbanks!$B$8</f>
        <v>0</v>
      </c>
    </row>
    <row r="147" spans="1:18">
      <c r="A147" s="48"/>
      <c r="B147" s="52" t="s">
        <v>179</v>
      </c>
      <c r="C147" s="77">
        <f>(Miami!$B$21*10^3)/Miami!$B$8</f>
        <v>0</v>
      </c>
      <c r="D147" s="77">
        <f>(Houston!$B$21*10^3)/Houston!$B$8</f>
        <v>0</v>
      </c>
      <c r="E147" s="77">
        <f>(Phoenix!$B$21*10^3)/Phoenix!$B$8</f>
        <v>0</v>
      </c>
      <c r="F147" s="77">
        <f>(Atlanta!$B$21*10^3)/Atlanta!$B$8</f>
        <v>0</v>
      </c>
      <c r="G147" s="77">
        <f>(LosAngeles!$B$21*10^3)/LosAngeles!$B$8</f>
        <v>0</v>
      </c>
      <c r="H147" s="77">
        <f>(LasVegas!$B$21*10^3)/LasVegas!$B$8</f>
        <v>0</v>
      </c>
      <c r="I147" s="77">
        <f>(SanFrancisco!$B$21*10^3)/SanFrancisco!$B$8</f>
        <v>0</v>
      </c>
      <c r="J147" s="77">
        <f>(Baltimore!$B$21*10^3)/Baltimore!$B$8</f>
        <v>0</v>
      </c>
      <c r="K147" s="77">
        <f>(Albuquerque!$B$21*10^3)/Albuquerque!$B$8</f>
        <v>0</v>
      </c>
      <c r="L147" s="77">
        <f>(Seattle!$B$21*10^3)/Seattle!$B$8</f>
        <v>0</v>
      </c>
      <c r="M147" s="77">
        <f>(Chicago!$B$21*10^3)/Chicago!$B$8</f>
        <v>0</v>
      </c>
      <c r="N147" s="77">
        <f>(Boulder!$B$21*10^3)/Boulder!$B$8</f>
        <v>0</v>
      </c>
      <c r="O147" s="77">
        <f>(Minneapolis!$B$21*10^3)/Minneapolis!$B$8</f>
        <v>0</v>
      </c>
      <c r="P147" s="77">
        <f>(Helena!$B$21*10^3)/Helena!$B$8</f>
        <v>0</v>
      </c>
      <c r="Q147" s="77">
        <f>(Duluth!$B$21*10^3)/Duluth!$B$8</f>
        <v>0</v>
      </c>
      <c r="R147" s="77">
        <f>(Fairbanks!$B$21*10^3)/Fairbanks!$B$8</f>
        <v>0</v>
      </c>
    </row>
    <row r="148" spans="1:18">
      <c r="A148" s="48"/>
      <c r="B148" s="52" t="s">
        <v>180</v>
      </c>
      <c r="C148" s="77">
        <f>(Miami!$B$22*10^3)/Miami!$B$8</f>
        <v>0</v>
      </c>
      <c r="D148" s="77">
        <f>(Houston!$B$22*10^3)/Houston!$B$8</f>
        <v>0</v>
      </c>
      <c r="E148" s="77">
        <f>(Phoenix!$B$22*10^3)/Phoenix!$B$8</f>
        <v>0</v>
      </c>
      <c r="F148" s="77">
        <f>(Atlanta!$B$22*10^3)/Atlanta!$B$8</f>
        <v>0</v>
      </c>
      <c r="G148" s="77">
        <f>(LosAngeles!$B$22*10^3)/LosAngeles!$B$8</f>
        <v>0</v>
      </c>
      <c r="H148" s="77">
        <f>(LasVegas!$B$22*10^3)/LasVegas!$B$8</f>
        <v>0</v>
      </c>
      <c r="I148" s="77">
        <f>(SanFrancisco!$B$22*10^3)/SanFrancisco!$B$8</f>
        <v>0</v>
      </c>
      <c r="J148" s="77">
        <f>(Baltimore!$B$22*10^3)/Baltimore!$B$8</f>
        <v>0</v>
      </c>
      <c r="K148" s="77">
        <f>(Albuquerque!$B$22*10^3)/Albuquerque!$B$8</f>
        <v>0</v>
      </c>
      <c r="L148" s="77">
        <f>(Seattle!$B$22*10^3)/Seattle!$B$8</f>
        <v>0</v>
      </c>
      <c r="M148" s="77">
        <f>(Chicago!$B$22*10^3)/Chicago!$B$8</f>
        <v>0</v>
      </c>
      <c r="N148" s="77">
        <f>(Boulder!$B$22*10^3)/Boulder!$B$8</f>
        <v>0</v>
      </c>
      <c r="O148" s="77">
        <f>(Minneapolis!$B$22*10^3)/Minneapolis!$B$8</f>
        <v>0</v>
      </c>
      <c r="P148" s="77">
        <f>(Helena!$B$22*10^3)/Helena!$B$8</f>
        <v>0</v>
      </c>
      <c r="Q148" s="77">
        <f>(Duluth!$B$22*10^3)/Duluth!$B$8</f>
        <v>0</v>
      </c>
      <c r="R148" s="77">
        <f>(Fairbanks!$B$22*10^3)/Fairbanks!$B$8</f>
        <v>0</v>
      </c>
    </row>
    <row r="149" spans="1:18">
      <c r="A149" s="48"/>
      <c r="B149" s="52" t="s">
        <v>181</v>
      </c>
      <c r="C149" s="77">
        <f>(Miami!$B$23*10^3)/Miami!$B$8</f>
        <v>0</v>
      </c>
      <c r="D149" s="77">
        <f>(Houston!$B$23*10^3)/Houston!$B$8</f>
        <v>0</v>
      </c>
      <c r="E149" s="77">
        <f>(Phoenix!$B$23*10^3)/Phoenix!$B$8</f>
        <v>0</v>
      </c>
      <c r="F149" s="77">
        <f>(Atlanta!$B$23*10^3)/Atlanta!$B$8</f>
        <v>0</v>
      </c>
      <c r="G149" s="77">
        <f>(LosAngeles!$B$23*10^3)/LosAngeles!$B$8</f>
        <v>0</v>
      </c>
      <c r="H149" s="77">
        <f>(LasVegas!$B$23*10^3)/LasVegas!$B$8</f>
        <v>0</v>
      </c>
      <c r="I149" s="77">
        <f>(SanFrancisco!$B$23*10^3)/SanFrancisco!$B$8</f>
        <v>0</v>
      </c>
      <c r="J149" s="77">
        <f>(Baltimore!$B$23*10^3)/Baltimore!$B$8</f>
        <v>0</v>
      </c>
      <c r="K149" s="77">
        <f>(Albuquerque!$B$23*10^3)/Albuquerque!$B$8</f>
        <v>0</v>
      </c>
      <c r="L149" s="77">
        <f>(Seattle!$B$23*10^3)/Seattle!$B$8</f>
        <v>0</v>
      </c>
      <c r="M149" s="77">
        <f>(Chicago!$B$23*10^3)/Chicago!$B$8</f>
        <v>0</v>
      </c>
      <c r="N149" s="77">
        <f>(Boulder!$B$23*10^3)/Boulder!$B$8</f>
        <v>0</v>
      </c>
      <c r="O149" s="77">
        <f>(Minneapolis!$B$23*10^3)/Minneapolis!$B$8</f>
        <v>0</v>
      </c>
      <c r="P149" s="77">
        <f>(Helena!$B$23*10^3)/Helena!$B$8</f>
        <v>0</v>
      </c>
      <c r="Q149" s="77">
        <f>(Duluth!$B$23*10^3)/Duluth!$B$8</f>
        <v>0</v>
      </c>
      <c r="R149" s="77">
        <f>(Fairbanks!$B$23*10^3)/Fairbanks!$B$8</f>
        <v>0</v>
      </c>
    </row>
    <row r="150" spans="1:18">
      <c r="A150" s="48"/>
      <c r="B150" s="52" t="s">
        <v>182</v>
      </c>
      <c r="C150" s="77">
        <f>(Miami!$B$24*10^3)/Miami!$B$8</f>
        <v>0</v>
      </c>
      <c r="D150" s="77">
        <f>(Houston!$B$24*10^3)/Houston!$B$8</f>
        <v>0</v>
      </c>
      <c r="E150" s="77">
        <f>(Phoenix!$B$24*10^3)/Phoenix!$B$8</f>
        <v>0</v>
      </c>
      <c r="F150" s="77">
        <f>(Atlanta!$B$24*10^3)/Atlanta!$B$8</f>
        <v>0</v>
      </c>
      <c r="G150" s="77">
        <f>(LosAngeles!$B$24*10^3)/LosAngeles!$B$8</f>
        <v>0</v>
      </c>
      <c r="H150" s="77">
        <f>(LasVegas!$B$24*10^3)/LasVegas!$B$8</f>
        <v>0</v>
      </c>
      <c r="I150" s="77">
        <f>(SanFrancisco!$B$24*10^3)/SanFrancisco!$B$8</f>
        <v>0</v>
      </c>
      <c r="J150" s="77">
        <f>(Baltimore!$B$24*10^3)/Baltimore!$B$8</f>
        <v>0</v>
      </c>
      <c r="K150" s="77">
        <f>(Albuquerque!$B$24*10^3)/Albuquerque!$B$8</f>
        <v>0</v>
      </c>
      <c r="L150" s="77">
        <f>(Seattle!$B$24*10^3)/Seattle!$B$8</f>
        <v>0</v>
      </c>
      <c r="M150" s="77">
        <f>(Chicago!$B$24*10^3)/Chicago!$B$8</f>
        <v>0</v>
      </c>
      <c r="N150" s="77">
        <f>(Boulder!$B$24*10^3)/Boulder!$B$8</f>
        <v>0</v>
      </c>
      <c r="O150" s="77">
        <f>(Minneapolis!$B$24*10^3)/Minneapolis!$B$8</f>
        <v>0</v>
      </c>
      <c r="P150" s="77">
        <f>(Helena!$B$24*10^3)/Helena!$B$8</f>
        <v>0</v>
      </c>
      <c r="Q150" s="77">
        <f>(Duluth!$B$24*10^3)/Duluth!$B$8</f>
        <v>0</v>
      </c>
      <c r="R150" s="77">
        <f>(Fairbanks!$B$24*10^3)/Fairbanks!$B$8</f>
        <v>0</v>
      </c>
    </row>
    <row r="151" spans="1:18">
      <c r="A151" s="48"/>
      <c r="B151" s="52" t="s">
        <v>173</v>
      </c>
      <c r="C151" s="77">
        <f>(Miami!$B$25*10^3)/Miami!$B$8</f>
        <v>0</v>
      </c>
      <c r="D151" s="77">
        <f>(Houston!$B$25*10^3)/Houston!$B$8</f>
        <v>0</v>
      </c>
      <c r="E151" s="77">
        <f>(Phoenix!$B$25*10^3)/Phoenix!$B$8</f>
        <v>0</v>
      </c>
      <c r="F151" s="77">
        <f>(Atlanta!$B$25*10^3)/Atlanta!$B$8</f>
        <v>0</v>
      </c>
      <c r="G151" s="77">
        <f>(LosAngeles!$B$25*10^3)/LosAngeles!$B$8</f>
        <v>0</v>
      </c>
      <c r="H151" s="77">
        <f>(LasVegas!$B$25*10^3)/LasVegas!$B$8</f>
        <v>0</v>
      </c>
      <c r="I151" s="77">
        <f>(SanFrancisco!$B$25*10^3)/SanFrancisco!$B$8</f>
        <v>0</v>
      </c>
      <c r="J151" s="77">
        <f>(Baltimore!$B$25*10^3)/Baltimore!$B$8</f>
        <v>0</v>
      </c>
      <c r="K151" s="77">
        <f>(Albuquerque!$B$25*10^3)/Albuquerque!$B$8</f>
        <v>0</v>
      </c>
      <c r="L151" s="77">
        <f>(Seattle!$B$25*10^3)/Seattle!$B$8</f>
        <v>0</v>
      </c>
      <c r="M151" s="77">
        <f>(Chicago!$B$25*10^3)/Chicago!$B$8</f>
        <v>0</v>
      </c>
      <c r="N151" s="77">
        <f>(Boulder!$B$25*10^3)/Boulder!$B$8</f>
        <v>0</v>
      </c>
      <c r="O151" s="77">
        <f>(Minneapolis!$B$25*10^3)/Minneapolis!$B$8</f>
        <v>0</v>
      </c>
      <c r="P151" s="77">
        <f>(Helena!$B$25*10^3)/Helena!$B$8</f>
        <v>0</v>
      </c>
      <c r="Q151" s="77">
        <f>(Duluth!$B$25*10^3)/Duluth!$B$8</f>
        <v>0</v>
      </c>
      <c r="R151" s="77">
        <f>(Fairbanks!$B$25*10^3)/Fairbanks!$B$8</f>
        <v>0</v>
      </c>
    </row>
    <row r="152" spans="1:18">
      <c r="A152" s="48"/>
      <c r="B152" s="52" t="s">
        <v>183</v>
      </c>
      <c r="C152" s="77">
        <f>(Miami!$B$26*10^3)/Miami!$B$8</f>
        <v>0</v>
      </c>
      <c r="D152" s="77">
        <f>(Houston!$B$26*10^3)/Houston!$B$8</f>
        <v>0</v>
      </c>
      <c r="E152" s="77">
        <f>(Phoenix!$B$26*10^3)/Phoenix!$B$8</f>
        <v>0</v>
      </c>
      <c r="F152" s="77">
        <f>(Atlanta!$B$26*10^3)/Atlanta!$B$8</f>
        <v>0</v>
      </c>
      <c r="G152" s="77">
        <f>(LosAngeles!$B$26*10^3)/LosAngeles!$B$8</f>
        <v>0</v>
      </c>
      <c r="H152" s="77">
        <f>(LasVegas!$B$26*10^3)/LasVegas!$B$8</f>
        <v>0</v>
      </c>
      <c r="I152" s="77">
        <f>(SanFrancisco!$B$26*10^3)/SanFrancisco!$B$8</f>
        <v>0</v>
      </c>
      <c r="J152" s="77">
        <f>(Baltimore!$B$26*10^3)/Baltimore!$B$8</f>
        <v>0</v>
      </c>
      <c r="K152" s="77">
        <f>(Albuquerque!$B$26*10^3)/Albuquerque!$B$8</f>
        <v>0</v>
      </c>
      <c r="L152" s="77">
        <f>(Seattle!$B$26*10^3)/Seattle!$B$8</f>
        <v>0</v>
      </c>
      <c r="M152" s="77">
        <f>(Chicago!$B$26*10^3)/Chicago!$B$8</f>
        <v>0</v>
      </c>
      <c r="N152" s="77">
        <f>(Boulder!$B$26*10^3)/Boulder!$B$8</f>
        <v>0</v>
      </c>
      <c r="O152" s="77">
        <f>(Minneapolis!$B$26*10^3)/Minneapolis!$B$8</f>
        <v>0</v>
      </c>
      <c r="P152" s="77">
        <f>(Helena!$B$26*10^3)/Helena!$B$8</f>
        <v>0</v>
      </c>
      <c r="Q152" s="77">
        <f>(Duluth!$B$26*10^3)/Duluth!$B$8</f>
        <v>0</v>
      </c>
      <c r="R152" s="77">
        <f>(Fairbanks!$B$26*10^3)/Fairbanks!$B$8</f>
        <v>0</v>
      </c>
    </row>
    <row r="153" spans="1:18">
      <c r="A153" s="48"/>
      <c r="B153" s="52" t="s">
        <v>92</v>
      </c>
      <c r="C153" s="77">
        <f>(Miami!$B$28*10^3)/Miami!$B$8</f>
        <v>541.5629536310098</v>
      </c>
      <c r="D153" s="77">
        <f>(Houston!$B$28*10^3)/Houston!$B$8</f>
        <v>478.18429897253264</v>
      </c>
      <c r="E153" s="77">
        <f>(Phoenix!$B$28*10^3)/Phoenix!$B$8</f>
        <v>479.12588982515183</v>
      </c>
      <c r="F153" s="77">
        <f>(Atlanta!$B$28*10^3)/Atlanta!$B$8</f>
        <v>407.54318894153857</v>
      </c>
      <c r="G153" s="77">
        <f>(LosAngeles!$B$28*10^3)/LosAngeles!$B$8</f>
        <v>373.61976294578443</v>
      </c>
      <c r="H153" s="77">
        <f>(LasVegas!$B$28*10^3)/LasVegas!$B$8</f>
        <v>412.42551188104574</v>
      </c>
      <c r="I153" s="77">
        <f>(SanFrancisco!$B$28*10^3)/SanFrancisco!$B$8</f>
        <v>338.87244495398852</v>
      </c>
      <c r="J153" s="77">
        <f>(Baltimore!$B$28*10^3)/Baltimore!$B$8</f>
        <v>391.62768800212734</v>
      </c>
      <c r="K153" s="77">
        <f>(Albuquerque!$B$28*10^3)/Albuquerque!$B$8</f>
        <v>380.34603463833758</v>
      </c>
      <c r="L153" s="77">
        <f>(Seattle!$B$28*10^3)/Seattle!$B$8</f>
        <v>345.47229935614371</v>
      </c>
      <c r="M153" s="77">
        <f>(Chicago!$B$28*10^3)/Chicago!$B$8</f>
        <v>377.5735726834032</v>
      </c>
      <c r="N153" s="77">
        <f>(Boulder!$B$28*10^3)/Boulder!$B$8</f>
        <v>362.52119669222623</v>
      </c>
      <c r="O153" s="77">
        <f>(Minneapolis!$B$28*10^3)/Minneapolis!$B$8</f>
        <v>375.15420729820096</v>
      </c>
      <c r="P153" s="77">
        <f>(Helena!$B$28*10^3)/Helena!$B$8</f>
        <v>355.48542059904361</v>
      </c>
      <c r="Q153" s="77">
        <f>(Duluth!$B$28*10^3)/Duluth!$B$8</f>
        <v>353.71993775038254</v>
      </c>
      <c r="R153" s="77">
        <f>(Fairbanks!$B$28*10^3)/Fairbanks!$B$8</f>
        <v>356.66676838172793</v>
      </c>
    </row>
    <row r="154" spans="1:18">
      <c r="A154" s="48"/>
      <c r="B154" s="51" t="s">
        <v>254</v>
      </c>
      <c r="C154" s="77"/>
      <c r="D154" s="77"/>
      <c r="E154" s="77"/>
      <c r="F154" s="77"/>
      <c r="G154" s="77"/>
      <c r="H154" s="77"/>
      <c r="I154" s="77"/>
      <c r="J154" s="77"/>
      <c r="K154" s="77"/>
      <c r="L154" s="77"/>
      <c r="M154" s="77"/>
      <c r="N154" s="77"/>
      <c r="O154" s="77"/>
      <c r="P154" s="77"/>
      <c r="Q154" s="77"/>
      <c r="R154" s="77"/>
    </row>
    <row r="155" spans="1:18">
      <c r="A155" s="48"/>
      <c r="B155" s="52" t="s">
        <v>167</v>
      </c>
      <c r="C155" s="77">
        <f>(Miami!$C$13*10^3)/Miami!$B$8</f>
        <v>0.47079542630961779</v>
      </c>
      <c r="D155" s="77">
        <f>(Houston!$C$13*10^3)/Houston!$B$8</f>
        <v>43.583450668921841</v>
      </c>
      <c r="E155" s="77">
        <f>(Phoenix!$C$13*10^3)/Phoenix!$B$8</f>
        <v>40.418659192062741</v>
      </c>
      <c r="F155" s="77">
        <f>(Atlanta!$C$13*10^3)/Atlanta!$B$8</f>
        <v>60.893901019620841</v>
      </c>
      <c r="G155" s="77">
        <f>(LosAngeles!$C$13*10^3)/LosAngeles!$B$8</f>
        <v>17.070693420633919</v>
      </c>
      <c r="H155" s="77">
        <f>(LasVegas!$C$13*10^3)/LasVegas!$B$8</f>
        <v>56.669819833565107</v>
      </c>
      <c r="I155" s="77">
        <f>(SanFrancisco!$C$13*10^3)/SanFrancisco!$B$8</f>
        <v>59.73434932148789</v>
      </c>
      <c r="J155" s="77">
        <f>(Baltimore!$C$13*10^3)/Baltimore!$B$8</f>
        <v>115.92465529492283</v>
      </c>
      <c r="K155" s="77">
        <f>(Albuquerque!$C$13*10^3)/Albuquerque!$B$8</f>
        <v>97.245410834397717</v>
      </c>
      <c r="L155" s="77">
        <f>(Seattle!$C$13*10^3)/Seattle!$B$8</f>
        <v>106.27770827248594</v>
      </c>
      <c r="M155" s="77">
        <f>(Chicago!$C$13*10^3)/Chicago!$B$8</f>
        <v>163.58397377495109</v>
      </c>
      <c r="N155" s="77">
        <f>(Boulder!$C$13*10^3)/Boulder!$B$8</f>
        <v>146.58302782488155</v>
      </c>
      <c r="O155" s="77">
        <f>(Minneapolis!$C$13*10^3)/Minneapolis!$B$8</f>
        <v>242.49451828473536</v>
      </c>
      <c r="P155" s="77">
        <f>(Helena!$C$13*10^3)/Helena!$B$8</f>
        <v>228.25295663886942</v>
      </c>
      <c r="Q155" s="77">
        <f>(Duluth!$C$13*10^3)/Duluth!$B$8</f>
        <v>339.04245441348917</v>
      </c>
      <c r="R155" s="77">
        <f>(Fairbanks!$C$13*10^3)/Fairbanks!$B$8</f>
        <v>645.94440254752647</v>
      </c>
    </row>
    <row r="156" spans="1:18">
      <c r="A156" s="48"/>
      <c r="B156" s="52" t="s">
        <v>184</v>
      </c>
      <c r="C156" s="77">
        <f>(Miami!$C$14*10^3)/Miami!$B$8</f>
        <v>0</v>
      </c>
      <c r="D156" s="77">
        <f>(Houston!$C$14*10^3)/Houston!$B$8</f>
        <v>0</v>
      </c>
      <c r="E156" s="77">
        <f>(Phoenix!$C$14*10^3)/Phoenix!$B$8</f>
        <v>0</v>
      </c>
      <c r="F156" s="77">
        <f>(Atlanta!$C$14*10^3)/Atlanta!$B$8</f>
        <v>0</v>
      </c>
      <c r="G156" s="77">
        <f>(LosAngeles!$C$14*10^3)/LosAngeles!$B$8</f>
        <v>0</v>
      </c>
      <c r="H156" s="77">
        <f>(LasVegas!$C$14*10^3)/LasVegas!$B$8</f>
        <v>0</v>
      </c>
      <c r="I156" s="77">
        <f>(SanFrancisco!$C$14*10^3)/SanFrancisco!$B$8</f>
        <v>0</v>
      </c>
      <c r="J156" s="77">
        <f>(Baltimore!$C$14*10^3)/Baltimore!$B$8</f>
        <v>0</v>
      </c>
      <c r="K156" s="77">
        <f>(Albuquerque!$C$14*10^3)/Albuquerque!$B$8</f>
        <v>0</v>
      </c>
      <c r="L156" s="77">
        <f>(Seattle!$C$14*10^3)/Seattle!$B$8</f>
        <v>0</v>
      </c>
      <c r="M156" s="77">
        <f>(Chicago!$C$14*10^3)/Chicago!$B$8</f>
        <v>0</v>
      </c>
      <c r="N156" s="77">
        <f>(Boulder!$C$14*10^3)/Boulder!$B$8</f>
        <v>0</v>
      </c>
      <c r="O156" s="77">
        <f>(Minneapolis!$C$14*10^3)/Minneapolis!$B$8</f>
        <v>0</v>
      </c>
      <c r="P156" s="77">
        <f>(Helena!$C$14*10^3)/Helena!$B$8</f>
        <v>0</v>
      </c>
      <c r="Q156" s="77">
        <f>(Duluth!$C$14*10^3)/Duluth!$B$8</f>
        <v>0</v>
      </c>
      <c r="R156" s="77">
        <f>(Fairbanks!$C$14*10^3)/Fairbanks!$B$8</f>
        <v>0</v>
      </c>
    </row>
    <row r="157" spans="1:18">
      <c r="A157" s="48"/>
      <c r="B157" s="52" t="s">
        <v>185</v>
      </c>
      <c r="C157" s="77">
        <f>(Miami!$C$15*10^3)/Miami!$B$8</f>
        <v>0</v>
      </c>
      <c r="D157" s="77">
        <f>(Houston!$C$15*10^3)/Houston!$B$8</f>
        <v>0</v>
      </c>
      <c r="E157" s="77">
        <f>(Phoenix!$C$15*10^3)/Phoenix!$B$8</f>
        <v>0</v>
      </c>
      <c r="F157" s="77">
        <f>(Atlanta!$C$15*10^3)/Atlanta!$B$8</f>
        <v>0</v>
      </c>
      <c r="G157" s="77">
        <f>(LosAngeles!$C$15*10^3)/LosAngeles!$B$8</f>
        <v>0</v>
      </c>
      <c r="H157" s="77">
        <f>(LasVegas!$C$15*10^3)/LasVegas!$B$8</f>
        <v>0</v>
      </c>
      <c r="I157" s="77">
        <f>(SanFrancisco!$C$15*10^3)/SanFrancisco!$B$8</f>
        <v>0</v>
      </c>
      <c r="J157" s="77">
        <f>(Baltimore!$C$15*10^3)/Baltimore!$B$8</f>
        <v>0</v>
      </c>
      <c r="K157" s="77">
        <f>(Albuquerque!$C$15*10^3)/Albuquerque!$B$8</f>
        <v>0</v>
      </c>
      <c r="L157" s="77">
        <f>(Seattle!$C$15*10^3)/Seattle!$B$8</f>
        <v>0</v>
      </c>
      <c r="M157" s="77">
        <f>(Chicago!$C$15*10^3)/Chicago!$B$8</f>
        <v>0</v>
      </c>
      <c r="N157" s="77">
        <f>(Boulder!$C$15*10^3)/Boulder!$B$8</f>
        <v>0</v>
      </c>
      <c r="O157" s="77">
        <f>(Minneapolis!$C$15*10^3)/Minneapolis!$B$8</f>
        <v>0</v>
      </c>
      <c r="P157" s="77">
        <f>(Helena!$C$15*10^3)/Helena!$B$8</f>
        <v>0</v>
      </c>
      <c r="Q157" s="77">
        <f>(Duluth!$C$15*10^3)/Duluth!$B$8</f>
        <v>0</v>
      </c>
      <c r="R157" s="77">
        <f>(Fairbanks!$C$15*10^3)/Fairbanks!$B$8</f>
        <v>0</v>
      </c>
    </row>
    <row r="158" spans="1:18">
      <c r="A158" s="48"/>
      <c r="B158" s="52" t="s">
        <v>186</v>
      </c>
      <c r="C158" s="77">
        <f>(Miami!$C$16*10^3)/Miami!$B$8</f>
        <v>0</v>
      </c>
      <c r="D158" s="77">
        <f>(Houston!$C$16*10^3)/Houston!$B$8</f>
        <v>0</v>
      </c>
      <c r="E158" s="77">
        <f>(Phoenix!$C$16*10^3)/Phoenix!$B$8</f>
        <v>0</v>
      </c>
      <c r="F158" s="77">
        <f>(Atlanta!$C$16*10^3)/Atlanta!$B$8</f>
        <v>0</v>
      </c>
      <c r="G158" s="77">
        <f>(LosAngeles!$C$16*10^3)/LosAngeles!$B$8</f>
        <v>0</v>
      </c>
      <c r="H158" s="77">
        <f>(LasVegas!$C$16*10^3)/LasVegas!$B$8</f>
        <v>0</v>
      </c>
      <c r="I158" s="77">
        <f>(SanFrancisco!$C$16*10^3)/SanFrancisco!$B$8</f>
        <v>0</v>
      </c>
      <c r="J158" s="77">
        <f>(Baltimore!$C$16*10^3)/Baltimore!$B$8</f>
        <v>0</v>
      </c>
      <c r="K158" s="77">
        <f>(Albuquerque!$C$16*10^3)/Albuquerque!$B$8</f>
        <v>0</v>
      </c>
      <c r="L158" s="77">
        <f>(Seattle!$C$16*10^3)/Seattle!$B$8</f>
        <v>0</v>
      </c>
      <c r="M158" s="77">
        <f>(Chicago!$C$16*10^3)/Chicago!$B$8</f>
        <v>0</v>
      </c>
      <c r="N158" s="77">
        <f>(Boulder!$C$16*10^3)/Boulder!$B$8</f>
        <v>0</v>
      </c>
      <c r="O158" s="77">
        <f>(Minneapolis!$C$16*10^3)/Minneapolis!$B$8</f>
        <v>0</v>
      </c>
      <c r="P158" s="77">
        <f>(Helena!$C$16*10^3)/Helena!$B$8</f>
        <v>0</v>
      </c>
      <c r="Q158" s="77">
        <f>(Duluth!$C$16*10^3)/Duluth!$B$8</f>
        <v>0</v>
      </c>
      <c r="R158" s="77">
        <f>(Fairbanks!$C$16*10^3)/Fairbanks!$B$8</f>
        <v>0</v>
      </c>
    </row>
    <row r="159" spans="1:18">
      <c r="A159" s="48"/>
      <c r="B159" s="52" t="s">
        <v>174</v>
      </c>
      <c r="C159" s="77">
        <f>(Miami!$C$17*10^3)/Miami!$B$8</f>
        <v>0</v>
      </c>
      <c r="D159" s="77">
        <f>(Houston!$C$17*10^3)/Houston!$B$8</f>
        <v>0</v>
      </c>
      <c r="E159" s="77">
        <f>(Phoenix!$C$17*10^3)/Phoenix!$B$8</f>
        <v>0</v>
      </c>
      <c r="F159" s="77">
        <f>(Atlanta!$C$17*10^3)/Atlanta!$B$8</f>
        <v>0</v>
      </c>
      <c r="G159" s="77">
        <f>(LosAngeles!$C$17*10^3)/LosAngeles!$B$8</f>
        <v>0</v>
      </c>
      <c r="H159" s="77">
        <f>(LasVegas!$C$17*10^3)/LasVegas!$B$8</f>
        <v>0</v>
      </c>
      <c r="I159" s="77">
        <f>(SanFrancisco!$C$17*10^3)/SanFrancisco!$B$8</f>
        <v>0</v>
      </c>
      <c r="J159" s="77">
        <f>(Baltimore!$C$17*10^3)/Baltimore!$B$8</f>
        <v>0</v>
      </c>
      <c r="K159" s="77">
        <f>(Albuquerque!$C$17*10^3)/Albuquerque!$B$8</f>
        <v>0</v>
      </c>
      <c r="L159" s="77">
        <f>(Seattle!$C$17*10^3)/Seattle!$B$8</f>
        <v>0</v>
      </c>
      <c r="M159" s="77">
        <f>(Chicago!$C$17*10^3)/Chicago!$B$8</f>
        <v>0</v>
      </c>
      <c r="N159" s="77">
        <f>(Boulder!$C$17*10^3)/Boulder!$B$8</f>
        <v>0</v>
      </c>
      <c r="O159" s="77">
        <f>(Minneapolis!$C$17*10^3)/Minneapolis!$B$8</f>
        <v>0</v>
      </c>
      <c r="P159" s="77">
        <f>(Helena!$C$17*10^3)/Helena!$B$8</f>
        <v>0</v>
      </c>
      <c r="Q159" s="77">
        <f>(Duluth!$C$17*10^3)/Duluth!$B$8</f>
        <v>0</v>
      </c>
      <c r="R159" s="77">
        <f>(Fairbanks!$C$17*10^3)/Fairbanks!$B$8</f>
        <v>0</v>
      </c>
    </row>
    <row r="160" spans="1:18">
      <c r="A160" s="48"/>
      <c r="B160" s="52" t="s">
        <v>187</v>
      </c>
      <c r="C160" s="77">
        <f>(Miami!$C$18*10^3)/Miami!$B$8</f>
        <v>0</v>
      </c>
      <c r="D160" s="77">
        <f>(Houston!$C$18*10^3)/Houston!$B$8</f>
        <v>0</v>
      </c>
      <c r="E160" s="77">
        <f>(Phoenix!$C$18*10^3)/Phoenix!$B$8</f>
        <v>0</v>
      </c>
      <c r="F160" s="77">
        <f>(Atlanta!$C$18*10^3)/Atlanta!$B$8</f>
        <v>0</v>
      </c>
      <c r="G160" s="77">
        <f>(LosAngeles!$C$18*10^3)/LosAngeles!$B$8</f>
        <v>0</v>
      </c>
      <c r="H160" s="77">
        <f>(LasVegas!$C$18*10^3)/LasVegas!$B$8</f>
        <v>0</v>
      </c>
      <c r="I160" s="77">
        <f>(SanFrancisco!$C$18*10^3)/SanFrancisco!$B$8</f>
        <v>0</v>
      </c>
      <c r="J160" s="77">
        <f>(Baltimore!$C$18*10^3)/Baltimore!$B$8</f>
        <v>0</v>
      </c>
      <c r="K160" s="77">
        <f>(Albuquerque!$C$18*10^3)/Albuquerque!$B$8</f>
        <v>0</v>
      </c>
      <c r="L160" s="77">
        <f>(Seattle!$C$18*10^3)/Seattle!$B$8</f>
        <v>0</v>
      </c>
      <c r="M160" s="77">
        <f>(Chicago!$C$18*10^3)/Chicago!$B$8</f>
        <v>0</v>
      </c>
      <c r="N160" s="77">
        <f>(Boulder!$C$18*10^3)/Boulder!$B$8</f>
        <v>0</v>
      </c>
      <c r="O160" s="77">
        <f>(Minneapolis!$C$18*10^3)/Minneapolis!$B$8</f>
        <v>0</v>
      </c>
      <c r="P160" s="77">
        <f>(Helena!$C$18*10^3)/Helena!$B$8</f>
        <v>0</v>
      </c>
      <c r="Q160" s="77">
        <f>(Duluth!$C$18*10^3)/Duluth!$B$8</f>
        <v>0</v>
      </c>
      <c r="R160" s="77">
        <f>(Fairbanks!$C$18*10^3)/Fairbanks!$B$8</f>
        <v>0</v>
      </c>
    </row>
    <row r="161" spans="1:18">
      <c r="A161" s="48"/>
      <c r="B161" s="52" t="s">
        <v>188</v>
      </c>
      <c r="C161" s="77">
        <f>(Miami!$C$19*10^3)/Miami!$B$8</f>
        <v>0</v>
      </c>
      <c r="D161" s="77">
        <f>(Houston!$C$19*10^3)/Houston!$B$8</f>
        <v>0</v>
      </c>
      <c r="E161" s="77">
        <f>(Phoenix!$C$19*10^3)/Phoenix!$B$8</f>
        <v>0</v>
      </c>
      <c r="F161" s="77">
        <f>(Atlanta!$C$19*10^3)/Atlanta!$B$8</f>
        <v>0</v>
      </c>
      <c r="G161" s="77">
        <f>(LosAngeles!$C$19*10^3)/LosAngeles!$B$8</f>
        <v>0</v>
      </c>
      <c r="H161" s="77">
        <f>(LasVegas!$C$19*10^3)/LasVegas!$B$8</f>
        <v>0</v>
      </c>
      <c r="I161" s="77">
        <f>(SanFrancisco!$C$19*10^3)/SanFrancisco!$B$8</f>
        <v>0</v>
      </c>
      <c r="J161" s="77">
        <f>(Baltimore!$C$19*10^3)/Baltimore!$B$8</f>
        <v>0</v>
      </c>
      <c r="K161" s="77">
        <f>(Albuquerque!$C$19*10^3)/Albuquerque!$B$8</f>
        <v>0</v>
      </c>
      <c r="L161" s="77">
        <f>(Seattle!$C$19*10^3)/Seattle!$B$8</f>
        <v>0</v>
      </c>
      <c r="M161" s="77">
        <f>(Chicago!$C$19*10^3)/Chicago!$B$8</f>
        <v>0</v>
      </c>
      <c r="N161" s="77">
        <f>(Boulder!$C$19*10^3)/Boulder!$B$8</f>
        <v>0</v>
      </c>
      <c r="O161" s="77">
        <f>(Minneapolis!$C$19*10^3)/Minneapolis!$B$8</f>
        <v>0</v>
      </c>
      <c r="P161" s="77">
        <f>(Helena!$C$19*10^3)/Helena!$B$8</f>
        <v>0</v>
      </c>
      <c r="Q161" s="77">
        <f>(Duluth!$C$19*10^3)/Duluth!$B$8</f>
        <v>0</v>
      </c>
      <c r="R161" s="77">
        <f>(Fairbanks!$C$19*10^3)/Fairbanks!$B$8</f>
        <v>0</v>
      </c>
    </row>
    <row r="162" spans="1:18">
      <c r="A162" s="48"/>
      <c r="B162" s="52" t="s">
        <v>189</v>
      </c>
      <c r="C162" s="77">
        <f>(Miami!$C$20*10^3)/Miami!$B$8</f>
        <v>0</v>
      </c>
      <c r="D162" s="77">
        <f>(Houston!$C$20*10^3)/Houston!$B$8</f>
        <v>0</v>
      </c>
      <c r="E162" s="77">
        <f>(Phoenix!$C$20*10^3)/Phoenix!$B$8</f>
        <v>0</v>
      </c>
      <c r="F162" s="77">
        <f>(Atlanta!$C$20*10^3)/Atlanta!$B$8</f>
        <v>0</v>
      </c>
      <c r="G162" s="77">
        <f>(LosAngeles!$C$20*10^3)/LosAngeles!$B$8</f>
        <v>0</v>
      </c>
      <c r="H162" s="77">
        <f>(LasVegas!$C$20*10^3)/LasVegas!$B$8</f>
        <v>0</v>
      </c>
      <c r="I162" s="77">
        <f>(SanFrancisco!$C$20*10^3)/SanFrancisco!$B$8</f>
        <v>0</v>
      </c>
      <c r="J162" s="77">
        <f>(Baltimore!$C$20*10^3)/Baltimore!$B$8</f>
        <v>0</v>
      </c>
      <c r="K162" s="77">
        <f>(Albuquerque!$C$20*10^3)/Albuquerque!$B$8</f>
        <v>0</v>
      </c>
      <c r="L162" s="77">
        <f>(Seattle!$C$20*10^3)/Seattle!$B$8</f>
        <v>0</v>
      </c>
      <c r="M162" s="77">
        <f>(Chicago!$C$20*10^3)/Chicago!$B$8</f>
        <v>0</v>
      </c>
      <c r="N162" s="77">
        <f>(Boulder!$C$20*10^3)/Boulder!$B$8</f>
        <v>0</v>
      </c>
      <c r="O162" s="77">
        <f>(Minneapolis!$C$20*10^3)/Minneapolis!$B$8</f>
        <v>0</v>
      </c>
      <c r="P162" s="77">
        <f>(Helena!$C$20*10^3)/Helena!$B$8</f>
        <v>0</v>
      </c>
      <c r="Q162" s="77">
        <f>(Duluth!$C$20*10^3)/Duluth!$B$8</f>
        <v>0</v>
      </c>
      <c r="R162" s="77">
        <f>(Fairbanks!$C$20*10^3)/Fairbanks!$B$8</f>
        <v>0</v>
      </c>
    </row>
    <row r="163" spans="1:18">
      <c r="A163" s="48"/>
      <c r="B163" s="52" t="s">
        <v>190</v>
      </c>
      <c r="C163" s="77">
        <f>(Miami!$C$21*10^3)/Miami!$B$8</f>
        <v>0</v>
      </c>
      <c r="D163" s="77">
        <f>(Houston!$C$21*10^3)/Houston!$B$8</f>
        <v>0</v>
      </c>
      <c r="E163" s="77">
        <f>(Phoenix!$C$21*10^3)/Phoenix!$B$8</f>
        <v>0</v>
      </c>
      <c r="F163" s="77">
        <f>(Atlanta!$C$21*10^3)/Atlanta!$B$8</f>
        <v>0</v>
      </c>
      <c r="G163" s="77">
        <f>(LosAngeles!$C$21*10^3)/LosAngeles!$B$8</f>
        <v>0</v>
      </c>
      <c r="H163" s="77">
        <f>(LasVegas!$C$21*10^3)/LasVegas!$B$8</f>
        <v>0</v>
      </c>
      <c r="I163" s="77">
        <f>(SanFrancisco!$C$21*10^3)/SanFrancisco!$B$8</f>
        <v>0</v>
      </c>
      <c r="J163" s="77">
        <f>(Baltimore!$C$21*10^3)/Baltimore!$B$8</f>
        <v>0</v>
      </c>
      <c r="K163" s="77">
        <f>(Albuquerque!$C$21*10^3)/Albuquerque!$B$8</f>
        <v>0</v>
      </c>
      <c r="L163" s="77">
        <f>(Seattle!$C$21*10^3)/Seattle!$B$8</f>
        <v>0</v>
      </c>
      <c r="M163" s="77">
        <f>(Chicago!$C$21*10^3)/Chicago!$B$8</f>
        <v>0</v>
      </c>
      <c r="N163" s="77">
        <f>(Boulder!$C$21*10^3)/Boulder!$B$8</f>
        <v>0</v>
      </c>
      <c r="O163" s="77">
        <f>(Minneapolis!$C$21*10^3)/Minneapolis!$B$8</f>
        <v>0</v>
      </c>
      <c r="P163" s="77">
        <f>(Helena!$C$21*10^3)/Helena!$B$8</f>
        <v>0</v>
      </c>
      <c r="Q163" s="77">
        <f>(Duluth!$C$21*10^3)/Duluth!$B$8</f>
        <v>0</v>
      </c>
      <c r="R163" s="77">
        <f>(Fairbanks!$C$21*10^3)/Fairbanks!$B$8</f>
        <v>0</v>
      </c>
    </row>
    <row r="164" spans="1:18">
      <c r="A164" s="48"/>
      <c r="B164" s="52" t="s">
        <v>191</v>
      </c>
      <c r="C164" s="77">
        <f>(Miami!$C$22*10^3)/Miami!$B$8</f>
        <v>0</v>
      </c>
      <c r="D164" s="77">
        <f>(Houston!$C$22*10^3)/Houston!$B$8</f>
        <v>0</v>
      </c>
      <c r="E164" s="77">
        <f>(Phoenix!$C$22*10^3)/Phoenix!$B$8</f>
        <v>0</v>
      </c>
      <c r="F164" s="77">
        <f>(Atlanta!$C$22*10^3)/Atlanta!$B$8</f>
        <v>0</v>
      </c>
      <c r="G164" s="77">
        <f>(LosAngeles!$C$22*10^3)/LosAngeles!$B$8</f>
        <v>0</v>
      </c>
      <c r="H164" s="77">
        <f>(LasVegas!$C$22*10^3)/LasVegas!$B$8</f>
        <v>0</v>
      </c>
      <c r="I164" s="77">
        <f>(SanFrancisco!$C$22*10^3)/SanFrancisco!$B$8</f>
        <v>0</v>
      </c>
      <c r="J164" s="77">
        <f>(Baltimore!$C$22*10^3)/Baltimore!$B$8</f>
        <v>0</v>
      </c>
      <c r="K164" s="77">
        <f>(Albuquerque!$C$22*10^3)/Albuquerque!$B$8</f>
        <v>0</v>
      </c>
      <c r="L164" s="77">
        <f>(Seattle!$C$22*10^3)/Seattle!$B$8</f>
        <v>0</v>
      </c>
      <c r="M164" s="77">
        <f>(Chicago!$C$22*10^3)/Chicago!$B$8</f>
        <v>0</v>
      </c>
      <c r="N164" s="77">
        <f>(Boulder!$C$22*10^3)/Boulder!$B$8</f>
        <v>0</v>
      </c>
      <c r="O164" s="77">
        <f>(Minneapolis!$C$22*10^3)/Minneapolis!$B$8</f>
        <v>0</v>
      </c>
      <c r="P164" s="77">
        <f>(Helena!$C$22*10^3)/Helena!$B$8</f>
        <v>0</v>
      </c>
      <c r="Q164" s="77">
        <f>(Duluth!$C$22*10^3)/Duluth!$B$8</f>
        <v>0</v>
      </c>
      <c r="R164" s="77">
        <f>(Fairbanks!$C$22*10^3)/Fairbanks!$B$8</f>
        <v>0</v>
      </c>
    </row>
    <row r="165" spans="1:18">
      <c r="A165" s="48"/>
      <c r="B165" s="52" t="s">
        <v>192</v>
      </c>
      <c r="C165" s="77">
        <f>(Miami!$C$23*10^3)/Miami!$B$8</f>
        <v>0</v>
      </c>
      <c r="D165" s="77">
        <f>(Houston!$C$23*10^3)/Houston!$B$8</f>
        <v>0</v>
      </c>
      <c r="E165" s="77">
        <f>(Phoenix!$C$23*10^3)/Phoenix!$B$8</f>
        <v>0</v>
      </c>
      <c r="F165" s="77">
        <f>(Atlanta!$C$23*10^3)/Atlanta!$B$8</f>
        <v>0</v>
      </c>
      <c r="G165" s="77">
        <f>(LosAngeles!$C$23*10^3)/LosAngeles!$B$8</f>
        <v>0</v>
      </c>
      <c r="H165" s="77">
        <f>(LasVegas!$C$23*10^3)/LasVegas!$B$8</f>
        <v>0</v>
      </c>
      <c r="I165" s="77">
        <f>(SanFrancisco!$C$23*10^3)/SanFrancisco!$B$8</f>
        <v>0</v>
      </c>
      <c r="J165" s="77">
        <f>(Baltimore!$C$23*10^3)/Baltimore!$B$8</f>
        <v>0</v>
      </c>
      <c r="K165" s="77">
        <f>(Albuquerque!$C$23*10^3)/Albuquerque!$B$8</f>
        <v>0</v>
      </c>
      <c r="L165" s="77">
        <f>(Seattle!$C$23*10^3)/Seattle!$B$8</f>
        <v>0</v>
      </c>
      <c r="M165" s="77">
        <f>(Chicago!$C$23*10^3)/Chicago!$B$8</f>
        <v>0</v>
      </c>
      <c r="N165" s="77">
        <f>(Boulder!$C$23*10^3)/Boulder!$B$8</f>
        <v>0</v>
      </c>
      <c r="O165" s="77">
        <f>(Minneapolis!$C$23*10^3)/Minneapolis!$B$8</f>
        <v>0</v>
      </c>
      <c r="P165" s="77">
        <f>(Helena!$C$23*10^3)/Helena!$B$8</f>
        <v>0</v>
      </c>
      <c r="Q165" s="77">
        <f>(Duluth!$C$23*10^3)/Duluth!$B$8</f>
        <v>0</v>
      </c>
      <c r="R165" s="77">
        <f>(Fairbanks!$C$23*10^3)/Fairbanks!$B$8</f>
        <v>0</v>
      </c>
    </row>
    <row r="166" spans="1:18">
      <c r="A166" s="48"/>
      <c r="B166" s="52" t="s">
        <v>175</v>
      </c>
      <c r="C166" s="77">
        <f>(Miami!$C$24*10^3)/Miami!$B$8</f>
        <v>0</v>
      </c>
      <c r="D166" s="77">
        <f>(Houston!$C$24*10^3)/Houston!$B$8</f>
        <v>0</v>
      </c>
      <c r="E166" s="77">
        <f>(Phoenix!$C$24*10^3)/Phoenix!$B$8</f>
        <v>0</v>
      </c>
      <c r="F166" s="77">
        <f>(Atlanta!$C$24*10^3)/Atlanta!$B$8</f>
        <v>0</v>
      </c>
      <c r="G166" s="77">
        <f>(LosAngeles!$C$24*10^3)/LosAngeles!$B$8</f>
        <v>0</v>
      </c>
      <c r="H166" s="77">
        <f>(LasVegas!$C$24*10^3)/LasVegas!$B$8</f>
        <v>0</v>
      </c>
      <c r="I166" s="77">
        <f>(SanFrancisco!$C$24*10^3)/SanFrancisco!$B$8</f>
        <v>0</v>
      </c>
      <c r="J166" s="77">
        <f>(Baltimore!$C$24*10^3)/Baltimore!$B$8</f>
        <v>0</v>
      </c>
      <c r="K166" s="77">
        <f>(Albuquerque!$C$24*10^3)/Albuquerque!$B$8</f>
        <v>0</v>
      </c>
      <c r="L166" s="77">
        <f>(Seattle!$C$24*10^3)/Seattle!$B$8</f>
        <v>0</v>
      </c>
      <c r="M166" s="77">
        <f>(Chicago!$C$24*10^3)/Chicago!$B$8</f>
        <v>0</v>
      </c>
      <c r="N166" s="77">
        <f>(Boulder!$C$24*10^3)/Boulder!$B$8</f>
        <v>0</v>
      </c>
      <c r="O166" s="77">
        <f>(Minneapolis!$C$24*10^3)/Minneapolis!$B$8</f>
        <v>0</v>
      </c>
      <c r="P166" s="77">
        <f>(Helena!$C$24*10^3)/Helena!$B$8</f>
        <v>0</v>
      </c>
      <c r="Q166" s="77">
        <f>(Duluth!$C$24*10^3)/Duluth!$B$8</f>
        <v>0</v>
      </c>
      <c r="R166" s="77">
        <f>(Fairbanks!$C$24*10^3)/Fairbanks!$B$8</f>
        <v>0</v>
      </c>
    </row>
    <row r="167" spans="1:18">
      <c r="A167" s="48"/>
      <c r="B167" s="52" t="s">
        <v>193</v>
      </c>
      <c r="C167" s="77">
        <f>(Miami!$C$25*10^3)/Miami!$B$8</f>
        <v>0</v>
      </c>
      <c r="D167" s="77">
        <f>(Houston!$C$25*10^3)/Houston!$B$8</f>
        <v>0</v>
      </c>
      <c r="E167" s="77">
        <f>(Phoenix!$C$25*10^3)/Phoenix!$B$8</f>
        <v>0</v>
      </c>
      <c r="F167" s="77">
        <f>(Atlanta!$C$25*10^3)/Atlanta!$B$8</f>
        <v>0</v>
      </c>
      <c r="G167" s="77">
        <f>(LosAngeles!$C$25*10^3)/LosAngeles!$B$8</f>
        <v>0</v>
      </c>
      <c r="H167" s="77">
        <f>(LasVegas!$C$25*10^3)/LasVegas!$B$8</f>
        <v>0</v>
      </c>
      <c r="I167" s="77">
        <f>(SanFrancisco!$C$25*10^3)/SanFrancisco!$B$8</f>
        <v>0</v>
      </c>
      <c r="J167" s="77">
        <f>(Baltimore!$C$25*10^3)/Baltimore!$B$8</f>
        <v>0</v>
      </c>
      <c r="K167" s="77">
        <f>(Albuquerque!$C$25*10^3)/Albuquerque!$B$8</f>
        <v>0</v>
      </c>
      <c r="L167" s="77">
        <f>(Seattle!$C$25*10^3)/Seattle!$B$8</f>
        <v>0</v>
      </c>
      <c r="M167" s="77">
        <f>(Chicago!$C$25*10^3)/Chicago!$B$8</f>
        <v>0</v>
      </c>
      <c r="N167" s="77">
        <f>(Boulder!$C$25*10^3)/Boulder!$B$8</f>
        <v>0</v>
      </c>
      <c r="O167" s="77">
        <f>(Minneapolis!$C$25*10^3)/Minneapolis!$B$8</f>
        <v>0</v>
      </c>
      <c r="P167" s="77">
        <f>(Helena!$C$25*10^3)/Helena!$B$8</f>
        <v>0</v>
      </c>
      <c r="Q167" s="77">
        <f>(Duluth!$C$25*10^3)/Duluth!$B$8</f>
        <v>0</v>
      </c>
      <c r="R167" s="77">
        <f>(Fairbanks!$C$25*10^3)/Fairbanks!$B$8</f>
        <v>0</v>
      </c>
    </row>
    <row r="168" spans="1:18">
      <c r="A168" s="48"/>
      <c r="B168" s="52" t="s">
        <v>194</v>
      </c>
      <c r="C168" s="77">
        <f>(Miami!$C$26*10^3)/Miami!$B$8</f>
        <v>0</v>
      </c>
      <c r="D168" s="77">
        <f>(Houston!$C$26*10^3)/Houston!$B$8</f>
        <v>0</v>
      </c>
      <c r="E168" s="77">
        <f>(Phoenix!$C$26*10^3)/Phoenix!$B$8</f>
        <v>0</v>
      </c>
      <c r="F168" s="77">
        <f>(Atlanta!$C$26*10^3)/Atlanta!$B$8</f>
        <v>0</v>
      </c>
      <c r="G168" s="77">
        <f>(LosAngeles!$C$26*10^3)/LosAngeles!$B$8</f>
        <v>0</v>
      </c>
      <c r="H168" s="77">
        <f>(LasVegas!$C$26*10^3)/LasVegas!$B$8</f>
        <v>0</v>
      </c>
      <c r="I168" s="77">
        <f>(SanFrancisco!$C$26*10^3)/SanFrancisco!$B$8</f>
        <v>0</v>
      </c>
      <c r="J168" s="77">
        <f>(Baltimore!$C$26*10^3)/Baltimore!$B$8</f>
        <v>0</v>
      </c>
      <c r="K168" s="77">
        <f>(Albuquerque!$C$26*10^3)/Albuquerque!$B$8</f>
        <v>0</v>
      </c>
      <c r="L168" s="77">
        <f>(Seattle!$C$26*10^3)/Seattle!$B$8</f>
        <v>0</v>
      </c>
      <c r="M168" s="77">
        <f>(Chicago!$C$26*10^3)/Chicago!$B$8</f>
        <v>0</v>
      </c>
      <c r="N168" s="77">
        <f>(Boulder!$C$26*10^3)/Boulder!$B$8</f>
        <v>0</v>
      </c>
      <c r="O168" s="77">
        <f>(Minneapolis!$C$26*10^3)/Minneapolis!$B$8</f>
        <v>0</v>
      </c>
      <c r="P168" s="77">
        <f>(Helena!$C$26*10^3)/Helena!$B$8</f>
        <v>0</v>
      </c>
      <c r="Q168" s="77">
        <f>(Duluth!$C$26*10^3)/Duluth!$B$8</f>
        <v>0</v>
      </c>
      <c r="R168" s="77">
        <f>(Fairbanks!$C$26*10^3)/Fairbanks!$B$8</f>
        <v>0</v>
      </c>
    </row>
    <row r="169" spans="1:18">
      <c r="A169" s="48"/>
      <c r="B169" s="52" t="s">
        <v>92</v>
      </c>
      <c r="C169" s="77">
        <f>(Miami!$C$28*10^3)/Miami!$B$8</f>
        <v>0.47079542630961779</v>
      </c>
      <c r="D169" s="77">
        <f>(Houston!$C$28*10^3)/Houston!$B$8</f>
        <v>43.583450668921841</v>
      </c>
      <c r="E169" s="77">
        <f>(Phoenix!$C$28*10^3)/Phoenix!$B$8</f>
        <v>40.418659192062741</v>
      </c>
      <c r="F169" s="77">
        <f>(Atlanta!$C$28*10^3)/Atlanta!$B$8</f>
        <v>60.893901019620841</v>
      </c>
      <c r="G169" s="77">
        <f>(LosAngeles!$C$28*10^3)/LosAngeles!$B$8</f>
        <v>17.070693420633919</v>
      </c>
      <c r="H169" s="77">
        <f>(LasVegas!$C$28*10^3)/LasVegas!$B$8</f>
        <v>56.669819833565107</v>
      </c>
      <c r="I169" s="77">
        <f>(SanFrancisco!$C$28*10^3)/SanFrancisco!$B$8</f>
        <v>59.73434932148789</v>
      </c>
      <c r="J169" s="77">
        <f>(Baltimore!$C$28*10^3)/Baltimore!$B$8</f>
        <v>115.92465529492283</v>
      </c>
      <c r="K169" s="77">
        <f>(Albuquerque!$C$28*10^3)/Albuquerque!$B$8</f>
        <v>97.245410834397717</v>
      </c>
      <c r="L169" s="77">
        <f>(Seattle!$C$28*10^3)/Seattle!$B$8</f>
        <v>106.27770827248594</v>
      </c>
      <c r="M169" s="77">
        <f>(Chicago!$C$28*10^3)/Chicago!$B$8</f>
        <v>163.58397377495109</v>
      </c>
      <c r="N169" s="77">
        <f>(Boulder!$C$28*10^3)/Boulder!$B$8</f>
        <v>146.58302782488155</v>
      </c>
      <c r="O169" s="77">
        <f>(Minneapolis!$C$28*10^3)/Minneapolis!$B$8</f>
        <v>242.49451828473536</v>
      </c>
      <c r="P169" s="77">
        <f>(Helena!$C$28*10^3)/Helena!$B$8</f>
        <v>228.25295663886942</v>
      </c>
      <c r="Q169" s="77">
        <f>(Duluth!$C$28*10^3)/Duluth!$B$8</f>
        <v>339.04245441348917</v>
      </c>
      <c r="R169" s="77">
        <f>(Fairbanks!$C$28*10^3)/Fairbanks!$B$8</f>
        <v>645.94440254752647</v>
      </c>
    </row>
    <row r="170" spans="1:18">
      <c r="A170" s="48"/>
      <c r="B170" s="51" t="s">
        <v>257</v>
      </c>
      <c r="C170" s="77"/>
      <c r="D170" s="77"/>
      <c r="E170" s="77"/>
      <c r="F170" s="77"/>
      <c r="G170" s="77"/>
      <c r="H170" s="77"/>
      <c r="I170" s="77"/>
      <c r="J170" s="77"/>
      <c r="K170" s="77"/>
      <c r="L170" s="77"/>
      <c r="M170" s="77"/>
      <c r="N170" s="77"/>
      <c r="O170" s="77"/>
      <c r="P170" s="77"/>
      <c r="Q170" s="77"/>
      <c r="R170" s="77"/>
    </row>
    <row r="171" spans="1:18">
      <c r="A171" s="48"/>
      <c r="B171" s="52" t="s">
        <v>73</v>
      </c>
      <c r="C171" s="77">
        <f>(Miami!$E$13*10^3)/Miami!$B$8</f>
        <v>0</v>
      </c>
      <c r="D171" s="77">
        <f>(Houston!$E$13*10^3)/Houston!$B$8</f>
        <v>0</v>
      </c>
      <c r="E171" s="77">
        <f>(Phoenix!$E$13*10^3)/Phoenix!$B$8</f>
        <v>0</v>
      </c>
      <c r="F171" s="77">
        <f>(Atlanta!$E$13*10^3)/Atlanta!$B$8</f>
        <v>0</v>
      </c>
      <c r="G171" s="77">
        <f>(LosAngeles!$E$13*10^3)/LosAngeles!$B$8</f>
        <v>0</v>
      </c>
      <c r="H171" s="77">
        <f>(LasVegas!$E$13*10^3)/LasVegas!$B$8</f>
        <v>0</v>
      </c>
      <c r="I171" s="77">
        <f>(SanFrancisco!$E$13*10^3)/SanFrancisco!$B$8</f>
        <v>0</v>
      </c>
      <c r="J171" s="77">
        <f>(Baltimore!$E$13*10^3)/Baltimore!$B$8</f>
        <v>0</v>
      </c>
      <c r="K171" s="77">
        <f>(Albuquerque!$E$13*10^3)/Albuquerque!$B$8</f>
        <v>0</v>
      </c>
      <c r="L171" s="77">
        <f>(Seattle!$E$13*10^3)/Seattle!$B$8</f>
        <v>0</v>
      </c>
      <c r="M171" s="77">
        <f>(Chicago!$E$13*10^3)/Chicago!$B$8</f>
        <v>0</v>
      </c>
      <c r="N171" s="77">
        <f>(Boulder!$E$13*10^3)/Boulder!$B$8</f>
        <v>0</v>
      </c>
      <c r="O171" s="77">
        <f>(Minneapolis!$E$13*10^3)/Minneapolis!$B$8</f>
        <v>0</v>
      </c>
      <c r="P171" s="77">
        <f>(Helena!$E$13*10^3)/Helena!$B$8</f>
        <v>0</v>
      </c>
      <c r="Q171" s="77">
        <f>(Duluth!$E$13*10^3)/Duluth!$B$8</f>
        <v>0</v>
      </c>
      <c r="R171" s="77">
        <f>(Fairbanks!$E$13*10^3)/Fairbanks!$B$8</f>
        <v>0</v>
      </c>
    </row>
    <row r="172" spans="1:18">
      <c r="A172" s="48"/>
      <c r="B172" s="52" t="s">
        <v>74</v>
      </c>
      <c r="C172" s="77">
        <f>(Miami!$E$14*10^3)/Miami!$B$8</f>
        <v>0</v>
      </c>
      <c r="D172" s="77">
        <f>(Houston!$E$14*10^3)/Houston!$B$8</f>
        <v>0</v>
      </c>
      <c r="E172" s="77">
        <f>(Phoenix!$E$14*10^3)/Phoenix!$B$8</f>
        <v>0</v>
      </c>
      <c r="F172" s="77">
        <f>(Atlanta!$E$14*10^3)/Atlanta!$B$8</f>
        <v>0</v>
      </c>
      <c r="G172" s="77">
        <f>(LosAngeles!$E$14*10^3)/LosAngeles!$B$8</f>
        <v>0</v>
      </c>
      <c r="H172" s="77">
        <f>(LasVegas!$E$14*10^3)/LasVegas!$B$8</f>
        <v>0</v>
      </c>
      <c r="I172" s="77">
        <f>(SanFrancisco!$E$14*10^3)/SanFrancisco!$B$8</f>
        <v>0</v>
      </c>
      <c r="J172" s="77">
        <f>(Baltimore!$E$14*10^3)/Baltimore!$B$8</f>
        <v>0</v>
      </c>
      <c r="K172" s="77">
        <f>(Albuquerque!$E$14*10^3)/Albuquerque!$B$8</f>
        <v>0</v>
      </c>
      <c r="L172" s="77">
        <f>(Seattle!$E$14*10^3)/Seattle!$B$8</f>
        <v>0</v>
      </c>
      <c r="M172" s="77">
        <f>(Chicago!$E$14*10^3)/Chicago!$B$8</f>
        <v>0</v>
      </c>
      <c r="N172" s="77">
        <f>(Boulder!$E$14*10^3)/Boulder!$B$8</f>
        <v>0</v>
      </c>
      <c r="O172" s="77">
        <f>(Minneapolis!$E$14*10^3)/Minneapolis!$B$8</f>
        <v>0</v>
      </c>
      <c r="P172" s="77">
        <f>(Helena!$E$14*10^3)/Helena!$B$8</f>
        <v>0</v>
      </c>
      <c r="Q172" s="77">
        <f>(Duluth!$E$14*10^3)/Duluth!$B$8</f>
        <v>0</v>
      </c>
      <c r="R172" s="77">
        <f>(Fairbanks!$E$14*10^3)/Fairbanks!$B$8</f>
        <v>0</v>
      </c>
    </row>
    <row r="173" spans="1:18">
      <c r="A173" s="48"/>
      <c r="B173" s="52" t="s">
        <v>81</v>
      </c>
      <c r="C173" s="77">
        <f>(Miami!$E$15*10^3)/Miami!$B$8</f>
        <v>0</v>
      </c>
      <c r="D173" s="77">
        <f>(Houston!$E$15*10^3)/Houston!$B$8</f>
        <v>0</v>
      </c>
      <c r="E173" s="77">
        <f>(Phoenix!$E$15*10^3)/Phoenix!$B$8</f>
        <v>0</v>
      </c>
      <c r="F173" s="77">
        <f>(Atlanta!$E$15*10^3)/Atlanta!$B$8</f>
        <v>0</v>
      </c>
      <c r="G173" s="77">
        <f>(LosAngeles!$E$15*10^3)/LosAngeles!$B$8</f>
        <v>0</v>
      </c>
      <c r="H173" s="77">
        <f>(LasVegas!$E$15*10^3)/LasVegas!$B$8</f>
        <v>0</v>
      </c>
      <c r="I173" s="77">
        <f>(SanFrancisco!$E$15*10^3)/SanFrancisco!$B$8</f>
        <v>0</v>
      </c>
      <c r="J173" s="77">
        <f>(Baltimore!$E$15*10^3)/Baltimore!$B$8</f>
        <v>0</v>
      </c>
      <c r="K173" s="77">
        <f>(Albuquerque!$E$15*10^3)/Albuquerque!$B$8</f>
        <v>0</v>
      </c>
      <c r="L173" s="77">
        <f>(Seattle!$E$15*10^3)/Seattle!$B$8</f>
        <v>0</v>
      </c>
      <c r="M173" s="77">
        <f>(Chicago!$E$15*10^3)/Chicago!$B$8</f>
        <v>0</v>
      </c>
      <c r="N173" s="77">
        <f>(Boulder!$E$15*10^3)/Boulder!$B$8</f>
        <v>0</v>
      </c>
      <c r="O173" s="77">
        <f>(Minneapolis!$E$15*10^3)/Minneapolis!$B$8</f>
        <v>0</v>
      </c>
      <c r="P173" s="77">
        <f>(Helena!$E$15*10^3)/Helena!$B$8</f>
        <v>0</v>
      </c>
      <c r="Q173" s="77">
        <f>(Duluth!$E$15*10^3)/Duluth!$B$8</f>
        <v>0</v>
      </c>
      <c r="R173" s="77">
        <f>(Fairbanks!$E$15*10^3)/Fairbanks!$B$8</f>
        <v>0</v>
      </c>
    </row>
    <row r="174" spans="1:18">
      <c r="A174" s="48"/>
      <c r="B174" s="52" t="s">
        <v>82</v>
      </c>
      <c r="C174" s="77">
        <f>(Miami!$E$16*10^3)/Miami!$B$8</f>
        <v>0</v>
      </c>
      <c r="D174" s="77">
        <f>(Houston!$E$16*10^3)/Houston!$B$8</f>
        <v>0</v>
      </c>
      <c r="E174" s="77">
        <f>(Phoenix!$E$16*10^3)/Phoenix!$B$8</f>
        <v>0</v>
      </c>
      <c r="F174" s="77">
        <f>(Atlanta!$E$16*10^3)/Atlanta!$B$8</f>
        <v>0</v>
      </c>
      <c r="G174" s="77">
        <f>(LosAngeles!$E$16*10^3)/LosAngeles!$B$8</f>
        <v>0</v>
      </c>
      <c r="H174" s="77">
        <f>(LasVegas!$E$16*10^3)/LasVegas!$B$8</f>
        <v>0</v>
      </c>
      <c r="I174" s="77">
        <f>(SanFrancisco!$E$16*10^3)/SanFrancisco!$B$8</f>
        <v>0</v>
      </c>
      <c r="J174" s="77">
        <f>(Baltimore!$E$16*10^3)/Baltimore!$B$8</f>
        <v>0</v>
      </c>
      <c r="K174" s="77">
        <f>(Albuquerque!$E$16*10^3)/Albuquerque!$B$8</f>
        <v>0</v>
      </c>
      <c r="L174" s="77">
        <f>(Seattle!$E$16*10^3)/Seattle!$B$8</f>
        <v>0</v>
      </c>
      <c r="M174" s="77">
        <f>(Chicago!$E$16*10^3)/Chicago!$B$8</f>
        <v>0</v>
      </c>
      <c r="N174" s="77">
        <f>(Boulder!$E$16*10^3)/Boulder!$B$8</f>
        <v>0</v>
      </c>
      <c r="O174" s="77">
        <f>(Minneapolis!$E$16*10^3)/Minneapolis!$B$8</f>
        <v>0</v>
      </c>
      <c r="P174" s="77">
        <f>(Helena!$E$16*10^3)/Helena!$B$8</f>
        <v>0</v>
      </c>
      <c r="Q174" s="77">
        <f>(Duluth!$E$16*10^3)/Duluth!$B$8</f>
        <v>0</v>
      </c>
      <c r="R174" s="77">
        <f>(Fairbanks!$E$16*10^3)/Fairbanks!$B$8</f>
        <v>0</v>
      </c>
    </row>
    <row r="175" spans="1:18">
      <c r="A175" s="48"/>
      <c r="B175" s="52" t="s">
        <v>83</v>
      </c>
      <c r="C175" s="77">
        <f>(Miami!$E$17*10^3)/Miami!$B$8</f>
        <v>0</v>
      </c>
      <c r="D175" s="77">
        <f>(Houston!$E$17*10^3)/Houston!$B$8</f>
        <v>0</v>
      </c>
      <c r="E175" s="77">
        <f>(Phoenix!$E$17*10^3)/Phoenix!$B$8</f>
        <v>0</v>
      </c>
      <c r="F175" s="77">
        <f>(Atlanta!$E$17*10^3)/Atlanta!$B$8</f>
        <v>0</v>
      </c>
      <c r="G175" s="77">
        <f>(LosAngeles!$E$17*10^3)/LosAngeles!$B$8</f>
        <v>0</v>
      </c>
      <c r="H175" s="77">
        <f>(LasVegas!$E$17*10^3)/LasVegas!$B$8</f>
        <v>0</v>
      </c>
      <c r="I175" s="77">
        <f>(SanFrancisco!$E$17*10^3)/SanFrancisco!$B$8</f>
        <v>0</v>
      </c>
      <c r="J175" s="77">
        <f>(Baltimore!$E$17*10^3)/Baltimore!$B$8</f>
        <v>0</v>
      </c>
      <c r="K175" s="77">
        <f>(Albuquerque!$E$17*10^3)/Albuquerque!$B$8</f>
        <v>0</v>
      </c>
      <c r="L175" s="77">
        <f>(Seattle!$E$17*10^3)/Seattle!$B$8</f>
        <v>0</v>
      </c>
      <c r="M175" s="77">
        <f>(Chicago!$E$17*10^3)/Chicago!$B$8</f>
        <v>0</v>
      </c>
      <c r="N175" s="77">
        <f>(Boulder!$E$17*10^3)/Boulder!$B$8</f>
        <v>0</v>
      </c>
      <c r="O175" s="77">
        <f>(Minneapolis!$E$17*10^3)/Minneapolis!$B$8</f>
        <v>0</v>
      </c>
      <c r="P175" s="77">
        <f>(Helena!$E$17*10^3)/Helena!$B$8</f>
        <v>0</v>
      </c>
      <c r="Q175" s="77">
        <f>(Duluth!$E$17*10^3)/Duluth!$B$8</f>
        <v>0</v>
      </c>
      <c r="R175" s="77">
        <f>(Fairbanks!$E$17*10^3)/Fairbanks!$B$8</f>
        <v>0</v>
      </c>
    </row>
    <row r="176" spans="1:18">
      <c r="A176" s="48"/>
      <c r="B176" s="52" t="s">
        <v>84</v>
      </c>
      <c r="C176" s="77">
        <f>(Miami!$E$18*10^3)/Miami!$B$8</f>
        <v>0</v>
      </c>
      <c r="D176" s="77">
        <f>(Houston!$E$18*10^3)/Houston!$B$8</f>
        <v>0</v>
      </c>
      <c r="E176" s="77">
        <f>(Phoenix!$E$18*10^3)/Phoenix!$B$8</f>
        <v>0</v>
      </c>
      <c r="F176" s="77">
        <f>(Atlanta!$E$18*10^3)/Atlanta!$B$8</f>
        <v>0</v>
      </c>
      <c r="G176" s="77">
        <f>(LosAngeles!$E$18*10^3)/LosAngeles!$B$8</f>
        <v>0</v>
      </c>
      <c r="H176" s="77">
        <f>(LasVegas!$E$18*10^3)/LasVegas!$B$8</f>
        <v>0</v>
      </c>
      <c r="I176" s="77">
        <f>(SanFrancisco!$E$18*10^3)/SanFrancisco!$B$8</f>
        <v>0</v>
      </c>
      <c r="J176" s="77">
        <f>(Baltimore!$E$18*10^3)/Baltimore!$B$8</f>
        <v>0</v>
      </c>
      <c r="K176" s="77">
        <f>(Albuquerque!$E$18*10^3)/Albuquerque!$B$8</f>
        <v>0</v>
      </c>
      <c r="L176" s="77">
        <f>(Seattle!$E$18*10^3)/Seattle!$B$8</f>
        <v>0</v>
      </c>
      <c r="M176" s="77">
        <f>(Chicago!$E$18*10^3)/Chicago!$B$8</f>
        <v>0</v>
      </c>
      <c r="N176" s="77">
        <f>(Boulder!$E$18*10^3)/Boulder!$B$8</f>
        <v>0</v>
      </c>
      <c r="O176" s="77">
        <f>(Minneapolis!$E$18*10^3)/Minneapolis!$B$8</f>
        <v>0</v>
      </c>
      <c r="P176" s="77">
        <f>(Helena!$E$18*10^3)/Helena!$B$8</f>
        <v>0</v>
      </c>
      <c r="Q176" s="77">
        <f>(Duluth!$E$18*10^3)/Duluth!$B$8</f>
        <v>0</v>
      </c>
      <c r="R176" s="77">
        <f>(Fairbanks!$E$18*10^3)/Fairbanks!$B$8</f>
        <v>0</v>
      </c>
    </row>
    <row r="177" spans="1:18">
      <c r="A177" s="48"/>
      <c r="B177" s="52" t="s">
        <v>85</v>
      </c>
      <c r="C177" s="77">
        <f>(Miami!$E$19*10^3)/Miami!$B$8</f>
        <v>0</v>
      </c>
      <c r="D177" s="77">
        <f>(Houston!$E$19*10^3)/Houston!$B$8</f>
        <v>0</v>
      </c>
      <c r="E177" s="77">
        <f>(Phoenix!$E$19*10^3)/Phoenix!$B$8</f>
        <v>0</v>
      </c>
      <c r="F177" s="77">
        <f>(Atlanta!$E$19*10^3)/Atlanta!$B$8</f>
        <v>0</v>
      </c>
      <c r="G177" s="77">
        <f>(LosAngeles!$E$19*10^3)/LosAngeles!$B$8</f>
        <v>0</v>
      </c>
      <c r="H177" s="77">
        <f>(LasVegas!$E$19*10^3)/LasVegas!$B$8</f>
        <v>0</v>
      </c>
      <c r="I177" s="77">
        <f>(SanFrancisco!$E$19*10^3)/SanFrancisco!$B$8</f>
        <v>0</v>
      </c>
      <c r="J177" s="77">
        <f>(Baltimore!$E$19*10^3)/Baltimore!$B$8</f>
        <v>0</v>
      </c>
      <c r="K177" s="77">
        <f>(Albuquerque!$E$19*10^3)/Albuquerque!$B$8</f>
        <v>0</v>
      </c>
      <c r="L177" s="77">
        <f>(Seattle!$E$19*10^3)/Seattle!$B$8</f>
        <v>0</v>
      </c>
      <c r="M177" s="77">
        <f>(Chicago!$E$19*10^3)/Chicago!$B$8</f>
        <v>0</v>
      </c>
      <c r="N177" s="77">
        <f>(Boulder!$E$19*10^3)/Boulder!$B$8</f>
        <v>0</v>
      </c>
      <c r="O177" s="77">
        <f>(Minneapolis!$E$19*10^3)/Minneapolis!$B$8</f>
        <v>0</v>
      </c>
      <c r="P177" s="77">
        <f>(Helena!$E$19*10^3)/Helena!$B$8</f>
        <v>0</v>
      </c>
      <c r="Q177" s="77">
        <f>(Duluth!$E$19*10^3)/Duluth!$B$8</f>
        <v>0</v>
      </c>
      <c r="R177" s="77">
        <f>(Fairbanks!$E$19*10^3)/Fairbanks!$B$8</f>
        <v>0</v>
      </c>
    </row>
    <row r="178" spans="1:18">
      <c r="A178" s="48"/>
      <c r="B178" s="52" t="s">
        <v>86</v>
      </c>
      <c r="C178" s="77">
        <f>(Miami!$E$20*10^3)/Miami!$B$8</f>
        <v>0</v>
      </c>
      <c r="D178" s="77">
        <f>(Houston!$E$20*10^3)/Houston!$B$8</f>
        <v>0</v>
      </c>
      <c r="E178" s="77">
        <f>(Phoenix!$E$20*10^3)/Phoenix!$B$8</f>
        <v>0</v>
      </c>
      <c r="F178" s="77">
        <f>(Atlanta!$E$20*10^3)/Atlanta!$B$8</f>
        <v>0</v>
      </c>
      <c r="G178" s="77">
        <f>(LosAngeles!$E$20*10^3)/LosAngeles!$B$8</f>
        <v>0</v>
      </c>
      <c r="H178" s="77">
        <f>(LasVegas!$E$20*10^3)/LasVegas!$B$8</f>
        <v>0</v>
      </c>
      <c r="I178" s="77">
        <f>(SanFrancisco!$E$20*10^3)/SanFrancisco!$B$8</f>
        <v>0</v>
      </c>
      <c r="J178" s="77">
        <f>(Baltimore!$E$20*10^3)/Baltimore!$B$8</f>
        <v>0</v>
      </c>
      <c r="K178" s="77">
        <f>(Albuquerque!$E$20*10^3)/Albuquerque!$B$8</f>
        <v>0</v>
      </c>
      <c r="L178" s="77">
        <f>(Seattle!$E$20*10^3)/Seattle!$B$8</f>
        <v>0</v>
      </c>
      <c r="M178" s="77">
        <f>(Chicago!$E$20*10^3)/Chicago!$B$8</f>
        <v>0</v>
      </c>
      <c r="N178" s="77">
        <f>(Boulder!$E$20*10^3)/Boulder!$B$8</f>
        <v>0</v>
      </c>
      <c r="O178" s="77">
        <f>(Minneapolis!$E$20*10^3)/Minneapolis!$B$8</f>
        <v>0</v>
      </c>
      <c r="P178" s="77">
        <f>(Helena!$E$20*10^3)/Helena!$B$8</f>
        <v>0</v>
      </c>
      <c r="Q178" s="77">
        <f>(Duluth!$E$20*10^3)/Duluth!$B$8</f>
        <v>0</v>
      </c>
      <c r="R178" s="77">
        <f>(Fairbanks!$E$20*10^3)/Fairbanks!$B$8</f>
        <v>0</v>
      </c>
    </row>
    <row r="179" spans="1:18">
      <c r="A179" s="48"/>
      <c r="B179" s="52" t="s">
        <v>87</v>
      </c>
      <c r="C179" s="77">
        <f>(Miami!$E$21*10^3)/Miami!$B$8</f>
        <v>0</v>
      </c>
      <c r="D179" s="77">
        <f>(Houston!$E$21*10^3)/Houston!$B$8</f>
        <v>0</v>
      </c>
      <c r="E179" s="77">
        <f>(Phoenix!$E$21*10^3)/Phoenix!$B$8</f>
        <v>0</v>
      </c>
      <c r="F179" s="77">
        <f>(Atlanta!$E$21*10^3)/Atlanta!$B$8</f>
        <v>0</v>
      </c>
      <c r="G179" s="77">
        <f>(LosAngeles!$E$21*10^3)/LosAngeles!$B$8</f>
        <v>0</v>
      </c>
      <c r="H179" s="77">
        <f>(LasVegas!$E$21*10^3)/LasVegas!$B$8</f>
        <v>0</v>
      </c>
      <c r="I179" s="77">
        <f>(SanFrancisco!$E$21*10^3)/SanFrancisco!$B$8</f>
        <v>0</v>
      </c>
      <c r="J179" s="77">
        <f>(Baltimore!$E$21*10^3)/Baltimore!$B$8</f>
        <v>0</v>
      </c>
      <c r="K179" s="77">
        <f>(Albuquerque!$E$21*10^3)/Albuquerque!$B$8</f>
        <v>0</v>
      </c>
      <c r="L179" s="77">
        <f>(Seattle!$E$21*10^3)/Seattle!$B$8</f>
        <v>0</v>
      </c>
      <c r="M179" s="77">
        <f>(Chicago!$E$21*10^3)/Chicago!$B$8</f>
        <v>0</v>
      </c>
      <c r="N179" s="77">
        <f>(Boulder!$E$21*10^3)/Boulder!$B$8</f>
        <v>0</v>
      </c>
      <c r="O179" s="77">
        <f>(Minneapolis!$E$21*10^3)/Minneapolis!$B$8</f>
        <v>0</v>
      </c>
      <c r="P179" s="77">
        <f>(Helena!$E$21*10^3)/Helena!$B$8</f>
        <v>0</v>
      </c>
      <c r="Q179" s="77">
        <f>(Duluth!$E$21*10^3)/Duluth!$B$8</f>
        <v>0</v>
      </c>
      <c r="R179" s="77">
        <f>(Fairbanks!$E$21*10^3)/Fairbanks!$B$8</f>
        <v>0</v>
      </c>
    </row>
    <row r="180" spans="1:18">
      <c r="A180" s="48"/>
      <c r="B180" s="52" t="s">
        <v>88</v>
      </c>
      <c r="C180" s="77">
        <f>(Miami!$E$22*10^3)/Miami!$B$8</f>
        <v>0</v>
      </c>
      <c r="D180" s="77">
        <f>(Houston!$E$22*10^3)/Houston!$B$8</f>
        <v>0</v>
      </c>
      <c r="E180" s="77">
        <f>(Phoenix!$E$22*10^3)/Phoenix!$B$8</f>
        <v>0</v>
      </c>
      <c r="F180" s="77">
        <f>(Atlanta!$E$22*10^3)/Atlanta!$B$8</f>
        <v>0</v>
      </c>
      <c r="G180" s="77">
        <f>(LosAngeles!$E$22*10^3)/LosAngeles!$B$8</f>
        <v>0</v>
      </c>
      <c r="H180" s="77">
        <f>(LasVegas!$E$22*10^3)/LasVegas!$B$8</f>
        <v>0</v>
      </c>
      <c r="I180" s="77">
        <f>(SanFrancisco!$E$22*10^3)/SanFrancisco!$B$8</f>
        <v>0</v>
      </c>
      <c r="J180" s="77">
        <f>(Baltimore!$E$22*10^3)/Baltimore!$B$8</f>
        <v>0</v>
      </c>
      <c r="K180" s="77">
        <f>(Albuquerque!$E$22*10^3)/Albuquerque!$B$8</f>
        <v>0</v>
      </c>
      <c r="L180" s="77">
        <f>(Seattle!$E$22*10^3)/Seattle!$B$8</f>
        <v>0</v>
      </c>
      <c r="M180" s="77">
        <f>(Chicago!$E$22*10^3)/Chicago!$B$8</f>
        <v>0</v>
      </c>
      <c r="N180" s="77">
        <f>(Boulder!$E$22*10^3)/Boulder!$B$8</f>
        <v>0</v>
      </c>
      <c r="O180" s="77">
        <f>(Minneapolis!$E$22*10^3)/Minneapolis!$B$8</f>
        <v>0</v>
      </c>
      <c r="P180" s="77">
        <f>(Helena!$E$22*10^3)/Helena!$B$8</f>
        <v>0</v>
      </c>
      <c r="Q180" s="77">
        <f>(Duluth!$E$22*10^3)/Duluth!$B$8</f>
        <v>0</v>
      </c>
      <c r="R180" s="77">
        <f>(Fairbanks!$E$22*10^3)/Fairbanks!$B$8</f>
        <v>0</v>
      </c>
    </row>
    <row r="181" spans="1:18">
      <c r="A181" s="48"/>
      <c r="B181" s="52" t="s">
        <v>68</v>
      </c>
      <c r="C181" s="77">
        <f>(Miami!$E$23*10^3)/Miami!$B$8</f>
        <v>0</v>
      </c>
      <c r="D181" s="77">
        <f>(Houston!$E$23*10^3)/Houston!$B$8</f>
        <v>0</v>
      </c>
      <c r="E181" s="77">
        <f>(Phoenix!$E$23*10^3)/Phoenix!$B$8</f>
        <v>0</v>
      </c>
      <c r="F181" s="77">
        <f>(Atlanta!$E$23*10^3)/Atlanta!$B$8</f>
        <v>0</v>
      </c>
      <c r="G181" s="77">
        <f>(LosAngeles!$E$23*10^3)/LosAngeles!$B$8</f>
        <v>0</v>
      </c>
      <c r="H181" s="77">
        <f>(LasVegas!$E$23*10^3)/LasVegas!$B$8</f>
        <v>0</v>
      </c>
      <c r="I181" s="77">
        <f>(SanFrancisco!$E$23*10^3)/SanFrancisco!$B$8</f>
        <v>0</v>
      </c>
      <c r="J181" s="77">
        <f>(Baltimore!$E$23*10^3)/Baltimore!$B$8</f>
        <v>0</v>
      </c>
      <c r="K181" s="77">
        <f>(Albuquerque!$E$23*10^3)/Albuquerque!$B$8</f>
        <v>0</v>
      </c>
      <c r="L181" s="77">
        <f>(Seattle!$E$23*10^3)/Seattle!$B$8</f>
        <v>0</v>
      </c>
      <c r="M181" s="77">
        <f>(Chicago!$E$23*10^3)/Chicago!$B$8</f>
        <v>0</v>
      </c>
      <c r="N181" s="77">
        <f>(Boulder!$E$23*10^3)/Boulder!$B$8</f>
        <v>0</v>
      </c>
      <c r="O181" s="77">
        <f>(Minneapolis!$E$23*10^3)/Minneapolis!$B$8</f>
        <v>0</v>
      </c>
      <c r="P181" s="77">
        <f>(Helena!$E$23*10^3)/Helena!$B$8</f>
        <v>0</v>
      </c>
      <c r="Q181" s="77">
        <f>(Duluth!$E$23*10^3)/Duluth!$B$8</f>
        <v>0</v>
      </c>
      <c r="R181" s="77">
        <f>(Fairbanks!$E$23*10^3)/Fairbanks!$B$8</f>
        <v>0</v>
      </c>
    </row>
    <row r="182" spans="1:18">
      <c r="A182" s="48"/>
      <c r="B182" s="52" t="s">
        <v>89</v>
      </c>
      <c r="C182" s="77">
        <f>(Miami!$E$24*10^3)/Miami!$B$8</f>
        <v>0</v>
      </c>
      <c r="D182" s="77">
        <f>(Houston!$E$24*10^3)/Houston!$B$8</f>
        <v>0</v>
      </c>
      <c r="E182" s="77">
        <f>(Phoenix!$E$24*10^3)/Phoenix!$B$8</f>
        <v>0</v>
      </c>
      <c r="F182" s="77">
        <f>(Atlanta!$E$24*10^3)/Atlanta!$B$8</f>
        <v>0</v>
      </c>
      <c r="G182" s="77">
        <f>(LosAngeles!$E$24*10^3)/LosAngeles!$B$8</f>
        <v>0</v>
      </c>
      <c r="H182" s="77">
        <f>(LasVegas!$E$24*10^3)/LasVegas!$B$8</f>
        <v>0</v>
      </c>
      <c r="I182" s="77">
        <f>(SanFrancisco!$E$24*10^3)/SanFrancisco!$B$8</f>
        <v>0</v>
      </c>
      <c r="J182" s="77">
        <f>(Baltimore!$E$24*10^3)/Baltimore!$B$8</f>
        <v>0</v>
      </c>
      <c r="K182" s="77">
        <f>(Albuquerque!$E$24*10^3)/Albuquerque!$B$8</f>
        <v>0</v>
      </c>
      <c r="L182" s="77">
        <f>(Seattle!$E$24*10^3)/Seattle!$B$8</f>
        <v>0</v>
      </c>
      <c r="M182" s="77">
        <f>(Chicago!$E$24*10^3)/Chicago!$B$8</f>
        <v>0</v>
      </c>
      <c r="N182" s="77">
        <f>(Boulder!$E$24*10^3)/Boulder!$B$8</f>
        <v>0</v>
      </c>
      <c r="O182" s="77">
        <f>(Minneapolis!$E$24*10^3)/Minneapolis!$B$8</f>
        <v>0</v>
      </c>
      <c r="P182" s="77">
        <f>(Helena!$E$24*10^3)/Helena!$B$8</f>
        <v>0</v>
      </c>
      <c r="Q182" s="77">
        <f>(Duluth!$E$24*10^3)/Duluth!$B$8</f>
        <v>0</v>
      </c>
      <c r="R182" s="77">
        <f>(Fairbanks!$E$24*10^3)/Fairbanks!$B$8</f>
        <v>0</v>
      </c>
    </row>
    <row r="183" spans="1:18">
      <c r="A183" s="48"/>
      <c r="B183" s="52" t="s">
        <v>90</v>
      </c>
      <c r="C183" s="77">
        <f>(Miami!$E$25*10^3)/Miami!$B$8</f>
        <v>0</v>
      </c>
      <c r="D183" s="77">
        <f>(Houston!$E$25*10^3)/Houston!$B$8</f>
        <v>0</v>
      </c>
      <c r="E183" s="77">
        <f>(Phoenix!$E$25*10^3)/Phoenix!$B$8</f>
        <v>0</v>
      </c>
      <c r="F183" s="77">
        <f>(Atlanta!$E$25*10^3)/Atlanta!$B$8</f>
        <v>0</v>
      </c>
      <c r="G183" s="77">
        <f>(LosAngeles!$E$25*10^3)/LosAngeles!$B$8</f>
        <v>0</v>
      </c>
      <c r="H183" s="77">
        <f>(LasVegas!$E$25*10^3)/LasVegas!$B$8</f>
        <v>0</v>
      </c>
      <c r="I183" s="77">
        <f>(SanFrancisco!$E$25*10^3)/SanFrancisco!$B$8</f>
        <v>0</v>
      </c>
      <c r="J183" s="77">
        <f>(Baltimore!$E$25*10^3)/Baltimore!$B$8</f>
        <v>0</v>
      </c>
      <c r="K183" s="77">
        <f>(Albuquerque!$E$25*10^3)/Albuquerque!$B$8</f>
        <v>0</v>
      </c>
      <c r="L183" s="77">
        <f>(Seattle!$E$25*10^3)/Seattle!$B$8</f>
        <v>0</v>
      </c>
      <c r="M183" s="77">
        <f>(Chicago!$E$25*10^3)/Chicago!$B$8</f>
        <v>0</v>
      </c>
      <c r="N183" s="77">
        <f>(Boulder!$E$25*10^3)/Boulder!$B$8</f>
        <v>0</v>
      </c>
      <c r="O183" s="77">
        <f>(Minneapolis!$E$25*10^3)/Minneapolis!$B$8</f>
        <v>0</v>
      </c>
      <c r="P183" s="77">
        <f>(Helena!$E$25*10^3)/Helena!$B$8</f>
        <v>0</v>
      </c>
      <c r="Q183" s="77">
        <f>(Duluth!$E$25*10^3)/Duluth!$B$8</f>
        <v>0</v>
      </c>
      <c r="R183" s="77">
        <f>(Fairbanks!$E$25*10^3)/Fairbanks!$B$8</f>
        <v>0</v>
      </c>
    </row>
    <row r="184" spans="1:18">
      <c r="A184" s="48"/>
      <c r="B184" s="52" t="s">
        <v>91</v>
      </c>
      <c r="C184" s="77">
        <f>(Miami!$E$26*10^3)/Miami!$B$8</f>
        <v>0</v>
      </c>
      <c r="D184" s="77">
        <f>(Houston!$E$26*10^3)/Houston!$B$8</f>
        <v>0</v>
      </c>
      <c r="E184" s="77">
        <f>(Phoenix!$E$26*10^3)/Phoenix!$B$8</f>
        <v>0</v>
      </c>
      <c r="F184" s="77">
        <f>(Atlanta!$E$26*10^3)/Atlanta!$B$8</f>
        <v>0</v>
      </c>
      <c r="G184" s="77">
        <f>(LosAngeles!$E$26*10^3)/LosAngeles!$B$8</f>
        <v>0</v>
      </c>
      <c r="H184" s="77">
        <f>(LasVegas!$E$26*10^3)/LasVegas!$B$8</f>
        <v>0</v>
      </c>
      <c r="I184" s="77">
        <f>(SanFrancisco!$E$26*10^3)/SanFrancisco!$B$8</f>
        <v>0</v>
      </c>
      <c r="J184" s="77">
        <f>(Baltimore!$E$26*10^3)/Baltimore!$B$8</f>
        <v>0</v>
      </c>
      <c r="K184" s="77">
        <f>(Albuquerque!$E$26*10^3)/Albuquerque!$B$8</f>
        <v>0</v>
      </c>
      <c r="L184" s="77">
        <f>(Seattle!$E$26*10^3)/Seattle!$B$8</f>
        <v>0</v>
      </c>
      <c r="M184" s="77">
        <f>(Chicago!$E$26*10^3)/Chicago!$B$8</f>
        <v>0</v>
      </c>
      <c r="N184" s="77">
        <f>(Boulder!$E$26*10^3)/Boulder!$B$8</f>
        <v>0</v>
      </c>
      <c r="O184" s="77">
        <f>(Minneapolis!$E$26*10^3)/Minneapolis!$B$8</f>
        <v>0</v>
      </c>
      <c r="P184" s="77">
        <f>(Helena!$E$26*10^3)/Helena!$B$8</f>
        <v>0</v>
      </c>
      <c r="Q184" s="77">
        <f>(Duluth!$E$26*10^3)/Duluth!$B$8</f>
        <v>0</v>
      </c>
      <c r="R184" s="77">
        <f>(Fairbanks!$E$26*10^3)/Fairbanks!$B$8</f>
        <v>0</v>
      </c>
    </row>
    <row r="185" spans="1:18">
      <c r="A185" s="48"/>
      <c r="B185" s="52" t="s">
        <v>92</v>
      </c>
      <c r="C185" s="77">
        <f>(Miami!$E$28*10^3)/Miami!$B$8</f>
        <v>0</v>
      </c>
      <c r="D185" s="77">
        <f>(Houston!$E$28*10^3)/Houston!$B$8</f>
        <v>0</v>
      </c>
      <c r="E185" s="77">
        <f>(Phoenix!$E$28*10^3)/Phoenix!$B$8</f>
        <v>0</v>
      </c>
      <c r="F185" s="77">
        <f>(Atlanta!$E$28*10^3)/Atlanta!$B$8</f>
        <v>0</v>
      </c>
      <c r="G185" s="77">
        <f>(LosAngeles!$E$28*10^3)/LosAngeles!$B$8</f>
        <v>0</v>
      </c>
      <c r="H185" s="77">
        <f>(LasVegas!$E$28*10^3)/LasVegas!$B$8</f>
        <v>0</v>
      </c>
      <c r="I185" s="77">
        <f>(SanFrancisco!$E$28*10^3)/SanFrancisco!$B$8</f>
        <v>0</v>
      </c>
      <c r="J185" s="77">
        <f>(Baltimore!$E$28*10^3)/Baltimore!$B$8</f>
        <v>0</v>
      </c>
      <c r="K185" s="77">
        <f>(Albuquerque!$E$28*10^3)/Albuquerque!$B$8</f>
        <v>0</v>
      </c>
      <c r="L185" s="77">
        <f>(Seattle!$E$28*10^3)/Seattle!$B$8</f>
        <v>0</v>
      </c>
      <c r="M185" s="77">
        <f>(Chicago!$E$28*10^3)/Chicago!$B$8</f>
        <v>0</v>
      </c>
      <c r="N185" s="77">
        <f>(Boulder!$E$28*10^3)/Boulder!$B$8</f>
        <v>0</v>
      </c>
      <c r="O185" s="77">
        <f>(Minneapolis!$E$28*10^3)/Minneapolis!$B$8</f>
        <v>0</v>
      </c>
      <c r="P185" s="77">
        <f>(Helena!$E$28*10^3)/Helena!$B$8</f>
        <v>0</v>
      </c>
      <c r="Q185" s="77">
        <f>(Duluth!$E$28*10^3)/Duluth!$B$8</f>
        <v>0</v>
      </c>
      <c r="R185" s="77">
        <f>(Fairbanks!$E$28*10^3)/Fairbanks!$B$8</f>
        <v>0</v>
      </c>
    </row>
    <row r="186" spans="1:18">
      <c r="A186" s="48"/>
      <c r="B186" s="51" t="s">
        <v>258</v>
      </c>
      <c r="C186" s="77"/>
      <c r="D186" s="77"/>
      <c r="E186" s="77"/>
      <c r="F186" s="77"/>
      <c r="G186" s="77"/>
      <c r="H186" s="77"/>
      <c r="I186" s="77"/>
      <c r="J186" s="77"/>
      <c r="K186" s="77"/>
      <c r="L186" s="77"/>
      <c r="M186" s="77"/>
      <c r="N186" s="77"/>
      <c r="O186" s="77"/>
      <c r="P186" s="77"/>
      <c r="Q186" s="77"/>
      <c r="R186" s="77"/>
    </row>
    <row r="187" spans="1:18">
      <c r="A187" s="48"/>
      <c r="B187" s="52" t="s">
        <v>73</v>
      </c>
      <c r="C187" s="77">
        <f>(Miami!$F$13*10^3)/Miami!$B$8</f>
        <v>0</v>
      </c>
      <c r="D187" s="77">
        <f>(Houston!$F$13*10^3)/Houston!$B$8</f>
        <v>0</v>
      </c>
      <c r="E187" s="77">
        <f>(Phoenix!$F$13*10^3)/Phoenix!$B$8</f>
        <v>0</v>
      </c>
      <c r="F187" s="77">
        <f>(Atlanta!$F$13*10^3)/Atlanta!$B$8</f>
        <v>0</v>
      </c>
      <c r="G187" s="77">
        <f>(LosAngeles!$F$13*10^3)/LosAngeles!$B$8</f>
        <v>0</v>
      </c>
      <c r="H187" s="77">
        <f>(LasVegas!$F$13*10^3)/LasVegas!$B$8</f>
        <v>0</v>
      </c>
      <c r="I187" s="77">
        <f>(SanFrancisco!$F$13*10^3)/SanFrancisco!$B$8</f>
        <v>0</v>
      </c>
      <c r="J187" s="77">
        <f>(Baltimore!$F$13*10^3)/Baltimore!$B$8</f>
        <v>0</v>
      </c>
      <c r="K187" s="77">
        <f>(Albuquerque!$F$13*10^3)/Albuquerque!$B$8</f>
        <v>0</v>
      </c>
      <c r="L187" s="77">
        <f>(Seattle!$F$13*10^3)/Seattle!$B$8</f>
        <v>0</v>
      </c>
      <c r="M187" s="77">
        <f>(Chicago!$F$13*10^3)/Chicago!$B$8</f>
        <v>0</v>
      </c>
      <c r="N187" s="77">
        <f>(Boulder!$F$13*10^3)/Boulder!$B$8</f>
        <v>0</v>
      </c>
      <c r="O187" s="77">
        <f>(Minneapolis!$F$13*10^3)/Minneapolis!$B$8</f>
        <v>0</v>
      </c>
      <c r="P187" s="77">
        <f>(Helena!$F$13*10^3)/Helena!$B$8</f>
        <v>0</v>
      </c>
      <c r="Q187" s="77">
        <f>(Duluth!$F$13*10^3)/Duluth!$B$8</f>
        <v>0</v>
      </c>
      <c r="R187" s="77">
        <f>(Fairbanks!$F$13*10^3)/Fairbanks!$B$8</f>
        <v>0</v>
      </c>
    </row>
    <row r="188" spans="1:18">
      <c r="A188" s="48"/>
      <c r="B188" s="52" t="s">
        <v>74</v>
      </c>
      <c r="C188" s="77">
        <f>(Miami!$F$14*10^3)/Miami!$B$8</f>
        <v>0</v>
      </c>
      <c r="D188" s="77">
        <f>(Houston!$F$14*10^3)/Houston!$B$8</f>
        <v>0</v>
      </c>
      <c r="E188" s="77">
        <f>(Phoenix!$F$14*10^3)/Phoenix!$B$8</f>
        <v>0</v>
      </c>
      <c r="F188" s="77">
        <f>(Atlanta!$F$14*10^3)/Atlanta!$B$8</f>
        <v>0</v>
      </c>
      <c r="G188" s="77">
        <f>(LosAngeles!$F$14*10^3)/LosAngeles!$B$8</f>
        <v>0</v>
      </c>
      <c r="H188" s="77">
        <f>(LasVegas!$F$14*10^3)/LasVegas!$B$8</f>
        <v>0</v>
      </c>
      <c r="I188" s="77">
        <f>(SanFrancisco!$F$14*10^3)/SanFrancisco!$B$8</f>
        <v>0</v>
      </c>
      <c r="J188" s="77">
        <f>(Baltimore!$F$14*10^3)/Baltimore!$B$8</f>
        <v>0</v>
      </c>
      <c r="K188" s="77">
        <f>(Albuquerque!$F$14*10^3)/Albuquerque!$B$8</f>
        <v>0</v>
      </c>
      <c r="L188" s="77">
        <f>(Seattle!$F$14*10^3)/Seattle!$B$8</f>
        <v>0</v>
      </c>
      <c r="M188" s="77">
        <f>(Chicago!$F$14*10^3)/Chicago!$B$8</f>
        <v>0</v>
      </c>
      <c r="N188" s="77">
        <f>(Boulder!$F$14*10^3)/Boulder!$B$8</f>
        <v>0</v>
      </c>
      <c r="O188" s="77">
        <f>(Minneapolis!$F$14*10^3)/Minneapolis!$B$8</f>
        <v>0</v>
      </c>
      <c r="P188" s="77">
        <f>(Helena!$F$14*10^3)/Helena!$B$8</f>
        <v>0</v>
      </c>
      <c r="Q188" s="77">
        <f>(Duluth!$F$14*10^3)/Duluth!$B$8</f>
        <v>0</v>
      </c>
      <c r="R188" s="77">
        <f>(Fairbanks!$F$14*10^3)/Fairbanks!$B$8</f>
        <v>0</v>
      </c>
    </row>
    <row r="189" spans="1:18">
      <c r="A189" s="48"/>
      <c r="B189" s="52" t="s">
        <v>81</v>
      </c>
      <c r="C189" s="77">
        <f>(Miami!$F$15*10^3)/Miami!$B$8</f>
        <v>0</v>
      </c>
      <c r="D189" s="77">
        <f>(Houston!$F$15*10^3)/Houston!$B$8</f>
        <v>0</v>
      </c>
      <c r="E189" s="77">
        <f>(Phoenix!$F$15*10^3)/Phoenix!$B$8</f>
        <v>0</v>
      </c>
      <c r="F189" s="77">
        <f>(Atlanta!$F$15*10^3)/Atlanta!$B$8</f>
        <v>0</v>
      </c>
      <c r="G189" s="77">
        <f>(LosAngeles!$F$15*10^3)/LosAngeles!$B$8</f>
        <v>0</v>
      </c>
      <c r="H189" s="77">
        <f>(LasVegas!$F$15*10^3)/LasVegas!$B$8</f>
        <v>0</v>
      </c>
      <c r="I189" s="77">
        <f>(SanFrancisco!$F$15*10^3)/SanFrancisco!$B$8</f>
        <v>0</v>
      </c>
      <c r="J189" s="77">
        <f>(Baltimore!$F$15*10^3)/Baltimore!$B$8</f>
        <v>0</v>
      </c>
      <c r="K189" s="77">
        <f>(Albuquerque!$F$15*10^3)/Albuquerque!$B$8</f>
        <v>0</v>
      </c>
      <c r="L189" s="77">
        <f>(Seattle!$F$15*10^3)/Seattle!$B$8</f>
        <v>0</v>
      </c>
      <c r="M189" s="77">
        <f>(Chicago!$F$15*10^3)/Chicago!$B$8</f>
        <v>0</v>
      </c>
      <c r="N189" s="77">
        <f>(Boulder!$F$15*10^3)/Boulder!$B$8</f>
        <v>0</v>
      </c>
      <c r="O189" s="77">
        <f>(Minneapolis!$F$15*10^3)/Minneapolis!$B$8</f>
        <v>0</v>
      </c>
      <c r="P189" s="77">
        <f>(Helena!$F$15*10^3)/Helena!$B$8</f>
        <v>0</v>
      </c>
      <c r="Q189" s="77">
        <f>(Duluth!$F$15*10^3)/Duluth!$B$8</f>
        <v>0</v>
      </c>
      <c r="R189" s="77">
        <f>(Fairbanks!$F$15*10^3)/Fairbanks!$B$8</f>
        <v>0</v>
      </c>
    </row>
    <row r="190" spans="1:18">
      <c r="A190" s="48"/>
      <c r="B190" s="52" t="s">
        <v>82</v>
      </c>
      <c r="C190" s="77">
        <f>(Miami!$F$16*10^3)/Miami!$B$8</f>
        <v>0</v>
      </c>
      <c r="D190" s="77">
        <f>(Houston!$F$16*10^3)/Houston!$B$8</f>
        <v>0</v>
      </c>
      <c r="E190" s="77">
        <f>(Phoenix!$F$16*10^3)/Phoenix!$B$8</f>
        <v>0</v>
      </c>
      <c r="F190" s="77">
        <f>(Atlanta!$F$16*10^3)/Atlanta!$B$8</f>
        <v>0</v>
      </c>
      <c r="G190" s="77">
        <f>(LosAngeles!$F$16*10^3)/LosAngeles!$B$8</f>
        <v>0</v>
      </c>
      <c r="H190" s="77">
        <f>(LasVegas!$F$16*10^3)/LasVegas!$B$8</f>
        <v>0</v>
      </c>
      <c r="I190" s="77">
        <f>(SanFrancisco!$F$16*10^3)/SanFrancisco!$B$8</f>
        <v>0</v>
      </c>
      <c r="J190" s="77">
        <f>(Baltimore!$F$16*10^3)/Baltimore!$B$8</f>
        <v>0</v>
      </c>
      <c r="K190" s="77">
        <f>(Albuquerque!$F$16*10^3)/Albuquerque!$B$8</f>
        <v>0</v>
      </c>
      <c r="L190" s="77">
        <f>(Seattle!$F$16*10^3)/Seattle!$B$8</f>
        <v>0</v>
      </c>
      <c r="M190" s="77">
        <f>(Chicago!$F$16*10^3)/Chicago!$B$8</f>
        <v>0</v>
      </c>
      <c r="N190" s="77">
        <f>(Boulder!$F$16*10^3)/Boulder!$B$8</f>
        <v>0</v>
      </c>
      <c r="O190" s="77">
        <f>(Minneapolis!$F$16*10^3)/Minneapolis!$B$8</f>
        <v>0</v>
      </c>
      <c r="P190" s="77">
        <f>(Helena!$F$16*10^3)/Helena!$B$8</f>
        <v>0</v>
      </c>
      <c r="Q190" s="77">
        <f>(Duluth!$F$16*10^3)/Duluth!$B$8</f>
        <v>0</v>
      </c>
      <c r="R190" s="77">
        <f>(Fairbanks!$F$16*10^3)/Fairbanks!$B$8</f>
        <v>0</v>
      </c>
    </row>
    <row r="191" spans="1:18">
      <c r="A191" s="48"/>
      <c r="B191" s="52" t="s">
        <v>83</v>
      </c>
      <c r="C191" s="77">
        <f>(Miami!$F$17*10^3)/Miami!$B$8</f>
        <v>0</v>
      </c>
      <c r="D191" s="77">
        <f>(Houston!$F$17*10^3)/Houston!$B$8</f>
        <v>0</v>
      </c>
      <c r="E191" s="77">
        <f>(Phoenix!$F$17*10^3)/Phoenix!$B$8</f>
        <v>0</v>
      </c>
      <c r="F191" s="77">
        <f>(Atlanta!$F$17*10^3)/Atlanta!$B$8</f>
        <v>0</v>
      </c>
      <c r="G191" s="77">
        <f>(LosAngeles!$F$17*10^3)/LosAngeles!$B$8</f>
        <v>0</v>
      </c>
      <c r="H191" s="77">
        <f>(LasVegas!$F$17*10^3)/LasVegas!$B$8</f>
        <v>0</v>
      </c>
      <c r="I191" s="77">
        <f>(SanFrancisco!$F$17*10^3)/SanFrancisco!$B$8</f>
        <v>0</v>
      </c>
      <c r="J191" s="77">
        <f>(Baltimore!$F$17*10^3)/Baltimore!$B$8</f>
        <v>0</v>
      </c>
      <c r="K191" s="77">
        <f>(Albuquerque!$F$17*10^3)/Albuquerque!$B$8</f>
        <v>0</v>
      </c>
      <c r="L191" s="77">
        <f>(Seattle!$F$17*10^3)/Seattle!$B$8</f>
        <v>0</v>
      </c>
      <c r="M191" s="77">
        <f>(Chicago!$F$17*10^3)/Chicago!$B$8</f>
        <v>0</v>
      </c>
      <c r="N191" s="77">
        <f>(Boulder!$F$17*10^3)/Boulder!$B$8</f>
        <v>0</v>
      </c>
      <c r="O191" s="77">
        <f>(Minneapolis!$F$17*10^3)/Minneapolis!$B$8</f>
        <v>0</v>
      </c>
      <c r="P191" s="77">
        <f>(Helena!$F$17*10^3)/Helena!$B$8</f>
        <v>0</v>
      </c>
      <c r="Q191" s="77">
        <f>(Duluth!$F$17*10^3)/Duluth!$B$8</f>
        <v>0</v>
      </c>
      <c r="R191" s="77">
        <f>(Fairbanks!$F$17*10^3)/Fairbanks!$B$8</f>
        <v>0</v>
      </c>
    </row>
    <row r="192" spans="1:18">
      <c r="A192" s="48"/>
      <c r="B192" s="52" t="s">
        <v>84</v>
      </c>
      <c r="C192" s="77">
        <f>(Miami!$F$18*10^3)/Miami!$B$8</f>
        <v>0</v>
      </c>
      <c r="D192" s="77">
        <f>(Houston!$F$18*10^3)/Houston!$B$8</f>
        <v>0</v>
      </c>
      <c r="E192" s="77">
        <f>(Phoenix!$F$18*10^3)/Phoenix!$B$8</f>
        <v>0</v>
      </c>
      <c r="F192" s="77">
        <f>(Atlanta!$F$18*10^3)/Atlanta!$B$8</f>
        <v>0</v>
      </c>
      <c r="G192" s="77">
        <f>(LosAngeles!$F$18*10^3)/LosAngeles!$B$8</f>
        <v>0</v>
      </c>
      <c r="H192" s="77">
        <f>(LasVegas!$F$18*10^3)/LasVegas!$B$8</f>
        <v>0</v>
      </c>
      <c r="I192" s="77">
        <f>(SanFrancisco!$F$18*10^3)/SanFrancisco!$B$8</f>
        <v>0</v>
      </c>
      <c r="J192" s="77">
        <f>(Baltimore!$F$18*10^3)/Baltimore!$B$8</f>
        <v>0</v>
      </c>
      <c r="K192" s="77">
        <f>(Albuquerque!$F$18*10^3)/Albuquerque!$B$8</f>
        <v>0</v>
      </c>
      <c r="L192" s="77">
        <f>(Seattle!$F$18*10^3)/Seattle!$B$8</f>
        <v>0</v>
      </c>
      <c r="M192" s="77">
        <f>(Chicago!$F$18*10^3)/Chicago!$B$8</f>
        <v>0</v>
      </c>
      <c r="N192" s="77">
        <f>(Boulder!$F$18*10^3)/Boulder!$B$8</f>
        <v>0</v>
      </c>
      <c r="O192" s="77">
        <f>(Minneapolis!$F$18*10^3)/Minneapolis!$B$8</f>
        <v>0</v>
      </c>
      <c r="P192" s="77">
        <f>(Helena!$F$18*10^3)/Helena!$B$8</f>
        <v>0</v>
      </c>
      <c r="Q192" s="77">
        <f>(Duluth!$F$18*10^3)/Duluth!$B$8</f>
        <v>0</v>
      </c>
      <c r="R192" s="77">
        <f>(Fairbanks!$F$18*10^3)/Fairbanks!$B$8</f>
        <v>0</v>
      </c>
    </row>
    <row r="193" spans="1:18">
      <c r="A193" s="48"/>
      <c r="B193" s="52" t="s">
        <v>85</v>
      </c>
      <c r="C193" s="77">
        <f>(Miami!$F$19*10^3)/Miami!$B$8</f>
        <v>0</v>
      </c>
      <c r="D193" s="77">
        <f>(Houston!$F$19*10^3)/Houston!$B$8</f>
        <v>0</v>
      </c>
      <c r="E193" s="77">
        <f>(Phoenix!$F$19*10^3)/Phoenix!$B$8</f>
        <v>0</v>
      </c>
      <c r="F193" s="77">
        <f>(Atlanta!$F$19*10^3)/Atlanta!$B$8</f>
        <v>0</v>
      </c>
      <c r="G193" s="77">
        <f>(LosAngeles!$F$19*10^3)/LosAngeles!$B$8</f>
        <v>0</v>
      </c>
      <c r="H193" s="77">
        <f>(LasVegas!$F$19*10^3)/LasVegas!$B$8</f>
        <v>0</v>
      </c>
      <c r="I193" s="77">
        <f>(SanFrancisco!$F$19*10^3)/SanFrancisco!$B$8</f>
        <v>0</v>
      </c>
      <c r="J193" s="77">
        <f>(Baltimore!$F$19*10^3)/Baltimore!$B$8</f>
        <v>0</v>
      </c>
      <c r="K193" s="77">
        <f>(Albuquerque!$F$19*10^3)/Albuquerque!$B$8</f>
        <v>0</v>
      </c>
      <c r="L193" s="77">
        <f>(Seattle!$F$19*10^3)/Seattle!$B$8</f>
        <v>0</v>
      </c>
      <c r="M193" s="77">
        <f>(Chicago!$F$19*10^3)/Chicago!$B$8</f>
        <v>0</v>
      </c>
      <c r="N193" s="77">
        <f>(Boulder!$F$19*10^3)/Boulder!$B$8</f>
        <v>0</v>
      </c>
      <c r="O193" s="77">
        <f>(Minneapolis!$F$19*10^3)/Minneapolis!$B$8</f>
        <v>0</v>
      </c>
      <c r="P193" s="77">
        <f>(Helena!$F$19*10^3)/Helena!$B$8</f>
        <v>0</v>
      </c>
      <c r="Q193" s="77">
        <f>(Duluth!$F$19*10^3)/Duluth!$B$8</f>
        <v>0</v>
      </c>
      <c r="R193" s="77">
        <f>(Fairbanks!$F$19*10^3)/Fairbanks!$B$8</f>
        <v>0</v>
      </c>
    </row>
    <row r="194" spans="1:18">
      <c r="A194" s="48"/>
      <c r="B194" s="52" t="s">
        <v>86</v>
      </c>
      <c r="C194" s="77">
        <f>(Miami!$F$20*10^3)/Miami!$B$8</f>
        <v>0</v>
      </c>
      <c r="D194" s="77">
        <f>(Houston!$F$20*10^3)/Houston!$B$8</f>
        <v>0</v>
      </c>
      <c r="E194" s="77">
        <f>(Phoenix!$F$20*10^3)/Phoenix!$B$8</f>
        <v>0</v>
      </c>
      <c r="F194" s="77">
        <f>(Atlanta!$F$20*10^3)/Atlanta!$B$8</f>
        <v>0</v>
      </c>
      <c r="G194" s="77">
        <f>(LosAngeles!$F$20*10^3)/LosAngeles!$B$8</f>
        <v>0</v>
      </c>
      <c r="H194" s="77">
        <f>(LasVegas!$F$20*10^3)/LasVegas!$B$8</f>
        <v>0</v>
      </c>
      <c r="I194" s="77">
        <f>(SanFrancisco!$F$20*10^3)/SanFrancisco!$B$8</f>
        <v>0</v>
      </c>
      <c r="J194" s="77">
        <f>(Baltimore!$F$20*10^3)/Baltimore!$B$8</f>
        <v>0</v>
      </c>
      <c r="K194" s="77">
        <f>(Albuquerque!$F$20*10^3)/Albuquerque!$B$8</f>
        <v>0</v>
      </c>
      <c r="L194" s="77">
        <f>(Seattle!$F$20*10^3)/Seattle!$B$8</f>
        <v>0</v>
      </c>
      <c r="M194" s="77">
        <f>(Chicago!$F$20*10^3)/Chicago!$B$8</f>
        <v>0</v>
      </c>
      <c r="N194" s="77">
        <f>(Boulder!$F$20*10^3)/Boulder!$B$8</f>
        <v>0</v>
      </c>
      <c r="O194" s="77">
        <f>(Minneapolis!$F$20*10^3)/Minneapolis!$B$8</f>
        <v>0</v>
      </c>
      <c r="P194" s="77">
        <f>(Helena!$F$20*10^3)/Helena!$B$8</f>
        <v>0</v>
      </c>
      <c r="Q194" s="77">
        <f>(Duluth!$F$20*10^3)/Duluth!$B$8</f>
        <v>0</v>
      </c>
      <c r="R194" s="77">
        <f>(Fairbanks!$F$20*10^3)/Fairbanks!$B$8</f>
        <v>0</v>
      </c>
    </row>
    <row r="195" spans="1:18">
      <c r="A195" s="48"/>
      <c r="B195" s="52" t="s">
        <v>87</v>
      </c>
      <c r="C195" s="77">
        <f>(Miami!$F$21*10^3)/Miami!$B$8</f>
        <v>0</v>
      </c>
      <c r="D195" s="77">
        <f>(Houston!$F$21*10^3)/Houston!$B$8</f>
        <v>0</v>
      </c>
      <c r="E195" s="77">
        <f>(Phoenix!$F$21*10^3)/Phoenix!$B$8</f>
        <v>0</v>
      </c>
      <c r="F195" s="77">
        <f>(Atlanta!$F$21*10^3)/Atlanta!$B$8</f>
        <v>0</v>
      </c>
      <c r="G195" s="77">
        <f>(LosAngeles!$F$21*10^3)/LosAngeles!$B$8</f>
        <v>0</v>
      </c>
      <c r="H195" s="77">
        <f>(LasVegas!$F$21*10^3)/LasVegas!$B$8</f>
        <v>0</v>
      </c>
      <c r="I195" s="77">
        <f>(SanFrancisco!$F$21*10^3)/SanFrancisco!$B$8</f>
        <v>0</v>
      </c>
      <c r="J195" s="77">
        <f>(Baltimore!$F$21*10^3)/Baltimore!$B$8</f>
        <v>0</v>
      </c>
      <c r="K195" s="77">
        <f>(Albuquerque!$F$21*10^3)/Albuquerque!$B$8</f>
        <v>0</v>
      </c>
      <c r="L195" s="77">
        <f>(Seattle!$F$21*10^3)/Seattle!$B$8</f>
        <v>0</v>
      </c>
      <c r="M195" s="77">
        <f>(Chicago!$F$21*10^3)/Chicago!$B$8</f>
        <v>0</v>
      </c>
      <c r="N195" s="77">
        <f>(Boulder!$F$21*10^3)/Boulder!$B$8</f>
        <v>0</v>
      </c>
      <c r="O195" s="77">
        <f>(Minneapolis!$F$21*10^3)/Minneapolis!$B$8</f>
        <v>0</v>
      </c>
      <c r="P195" s="77">
        <f>(Helena!$F$21*10^3)/Helena!$B$8</f>
        <v>0</v>
      </c>
      <c r="Q195" s="77">
        <f>(Duluth!$F$21*10^3)/Duluth!$B$8</f>
        <v>0</v>
      </c>
      <c r="R195" s="77">
        <f>(Fairbanks!$F$21*10^3)/Fairbanks!$B$8</f>
        <v>0</v>
      </c>
    </row>
    <row r="196" spans="1:18">
      <c r="A196" s="48"/>
      <c r="B196" s="52" t="s">
        <v>88</v>
      </c>
      <c r="C196" s="77">
        <f>(Miami!$F$22*10^3)/Miami!$B$8</f>
        <v>0</v>
      </c>
      <c r="D196" s="77">
        <f>(Houston!$F$22*10^3)/Houston!$B$8</f>
        <v>0</v>
      </c>
      <c r="E196" s="77">
        <f>(Phoenix!$F$22*10^3)/Phoenix!$B$8</f>
        <v>0</v>
      </c>
      <c r="F196" s="77">
        <f>(Atlanta!$F$22*10^3)/Atlanta!$B$8</f>
        <v>0</v>
      </c>
      <c r="G196" s="77">
        <f>(LosAngeles!$F$22*10^3)/LosAngeles!$B$8</f>
        <v>0</v>
      </c>
      <c r="H196" s="77">
        <f>(LasVegas!$F$22*10^3)/LasVegas!$B$8</f>
        <v>0</v>
      </c>
      <c r="I196" s="77">
        <f>(SanFrancisco!$F$22*10^3)/SanFrancisco!$B$8</f>
        <v>0</v>
      </c>
      <c r="J196" s="77">
        <f>(Baltimore!$F$22*10^3)/Baltimore!$B$8</f>
        <v>0</v>
      </c>
      <c r="K196" s="77">
        <f>(Albuquerque!$F$22*10^3)/Albuquerque!$B$8</f>
        <v>0</v>
      </c>
      <c r="L196" s="77">
        <f>(Seattle!$F$22*10^3)/Seattle!$B$8</f>
        <v>0</v>
      </c>
      <c r="M196" s="77">
        <f>(Chicago!$F$22*10^3)/Chicago!$B$8</f>
        <v>0</v>
      </c>
      <c r="N196" s="77">
        <f>(Boulder!$F$22*10^3)/Boulder!$B$8</f>
        <v>0</v>
      </c>
      <c r="O196" s="77">
        <f>(Minneapolis!$F$22*10^3)/Minneapolis!$B$8</f>
        <v>0</v>
      </c>
      <c r="P196" s="77">
        <f>(Helena!$F$22*10^3)/Helena!$B$8</f>
        <v>0</v>
      </c>
      <c r="Q196" s="77">
        <f>(Duluth!$F$22*10^3)/Duluth!$B$8</f>
        <v>0</v>
      </c>
      <c r="R196" s="77">
        <f>(Fairbanks!$F$22*10^3)/Fairbanks!$B$8</f>
        <v>0</v>
      </c>
    </row>
    <row r="197" spans="1:18">
      <c r="A197" s="48"/>
      <c r="B197" s="52" t="s">
        <v>68</v>
      </c>
      <c r="C197" s="77">
        <f>(Miami!$F$23*10^3)/Miami!$B$8</f>
        <v>0</v>
      </c>
      <c r="D197" s="77">
        <f>(Houston!$F$23*10^3)/Houston!$B$8</f>
        <v>0</v>
      </c>
      <c r="E197" s="77">
        <f>(Phoenix!$F$23*10^3)/Phoenix!$B$8</f>
        <v>0</v>
      </c>
      <c r="F197" s="77">
        <f>(Atlanta!$F$23*10^3)/Atlanta!$B$8</f>
        <v>0</v>
      </c>
      <c r="G197" s="77">
        <f>(LosAngeles!$F$23*10^3)/LosAngeles!$B$8</f>
        <v>0</v>
      </c>
      <c r="H197" s="77">
        <f>(LasVegas!$F$23*10^3)/LasVegas!$B$8</f>
        <v>0</v>
      </c>
      <c r="I197" s="77">
        <f>(SanFrancisco!$F$23*10^3)/SanFrancisco!$B$8</f>
        <v>0</v>
      </c>
      <c r="J197" s="77">
        <f>(Baltimore!$F$23*10^3)/Baltimore!$B$8</f>
        <v>0</v>
      </c>
      <c r="K197" s="77">
        <f>(Albuquerque!$F$23*10^3)/Albuquerque!$B$8</f>
        <v>0</v>
      </c>
      <c r="L197" s="77">
        <f>(Seattle!$F$23*10^3)/Seattle!$B$8</f>
        <v>0</v>
      </c>
      <c r="M197" s="77">
        <f>(Chicago!$F$23*10^3)/Chicago!$B$8</f>
        <v>0</v>
      </c>
      <c r="N197" s="77">
        <f>(Boulder!$F$23*10^3)/Boulder!$B$8</f>
        <v>0</v>
      </c>
      <c r="O197" s="77">
        <f>(Minneapolis!$F$23*10^3)/Minneapolis!$B$8</f>
        <v>0</v>
      </c>
      <c r="P197" s="77">
        <f>(Helena!$F$23*10^3)/Helena!$B$8</f>
        <v>0</v>
      </c>
      <c r="Q197" s="77">
        <f>(Duluth!$F$23*10^3)/Duluth!$B$8</f>
        <v>0</v>
      </c>
      <c r="R197" s="77">
        <f>(Fairbanks!$F$23*10^3)/Fairbanks!$B$8</f>
        <v>0</v>
      </c>
    </row>
    <row r="198" spans="1:18">
      <c r="A198" s="48"/>
      <c r="B198" s="52" t="s">
        <v>89</v>
      </c>
      <c r="C198" s="77">
        <f>(Miami!$F$24*10^3)/Miami!$B$8</f>
        <v>0</v>
      </c>
      <c r="D198" s="77">
        <f>(Houston!$F$24*10^3)/Houston!$B$8</f>
        <v>0</v>
      </c>
      <c r="E198" s="77">
        <f>(Phoenix!$F$24*10^3)/Phoenix!$B$8</f>
        <v>0</v>
      </c>
      <c r="F198" s="77">
        <f>(Atlanta!$F$24*10^3)/Atlanta!$B$8</f>
        <v>0</v>
      </c>
      <c r="G198" s="77">
        <f>(LosAngeles!$F$24*10^3)/LosAngeles!$B$8</f>
        <v>0</v>
      </c>
      <c r="H198" s="77">
        <f>(LasVegas!$F$24*10^3)/LasVegas!$B$8</f>
        <v>0</v>
      </c>
      <c r="I198" s="77">
        <f>(SanFrancisco!$F$24*10^3)/SanFrancisco!$B$8</f>
        <v>0</v>
      </c>
      <c r="J198" s="77">
        <f>(Baltimore!$F$24*10^3)/Baltimore!$B$8</f>
        <v>0</v>
      </c>
      <c r="K198" s="77">
        <f>(Albuquerque!$F$24*10^3)/Albuquerque!$B$8</f>
        <v>0</v>
      </c>
      <c r="L198" s="77">
        <f>(Seattle!$F$24*10^3)/Seattle!$B$8</f>
        <v>0</v>
      </c>
      <c r="M198" s="77">
        <f>(Chicago!$F$24*10^3)/Chicago!$B$8</f>
        <v>0</v>
      </c>
      <c r="N198" s="77">
        <f>(Boulder!$F$24*10^3)/Boulder!$B$8</f>
        <v>0</v>
      </c>
      <c r="O198" s="77">
        <f>(Minneapolis!$F$24*10^3)/Minneapolis!$B$8</f>
        <v>0</v>
      </c>
      <c r="P198" s="77">
        <f>(Helena!$F$24*10^3)/Helena!$B$8</f>
        <v>0</v>
      </c>
      <c r="Q198" s="77">
        <f>(Duluth!$F$24*10^3)/Duluth!$B$8</f>
        <v>0</v>
      </c>
      <c r="R198" s="77">
        <f>(Fairbanks!$F$24*10^3)/Fairbanks!$B$8</f>
        <v>0</v>
      </c>
    </row>
    <row r="199" spans="1:18">
      <c r="A199" s="48"/>
      <c r="B199" s="52" t="s">
        <v>90</v>
      </c>
      <c r="C199" s="77">
        <f>(Miami!$F$25*10^3)/Miami!$B$8</f>
        <v>0</v>
      </c>
      <c r="D199" s="77">
        <f>(Houston!$F$25*10^3)/Houston!$B$8</f>
        <v>0</v>
      </c>
      <c r="E199" s="77">
        <f>(Phoenix!$F$25*10^3)/Phoenix!$B$8</f>
        <v>0</v>
      </c>
      <c r="F199" s="77">
        <f>(Atlanta!$F$25*10^3)/Atlanta!$B$8</f>
        <v>0</v>
      </c>
      <c r="G199" s="77">
        <f>(LosAngeles!$F$25*10^3)/LosAngeles!$B$8</f>
        <v>0</v>
      </c>
      <c r="H199" s="77">
        <f>(LasVegas!$F$25*10^3)/LasVegas!$B$8</f>
        <v>0</v>
      </c>
      <c r="I199" s="77">
        <f>(SanFrancisco!$F$25*10^3)/SanFrancisco!$B$8</f>
        <v>0</v>
      </c>
      <c r="J199" s="77">
        <f>(Baltimore!$F$25*10^3)/Baltimore!$B$8</f>
        <v>0</v>
      </c>
      <c r="K199" s="77">
        <f>(Albuquerque!$F$25*10^3)/Albuquerque!$B$8</f>
        <v>0</v>
      </c>
      <c r="L199" s="77">
        <f>(Seattle!$F$25*10^3)/Seattle!$B$8</f>
        <v>0</v>
      </c>
      <c r="M199" s="77">
        <f>(Chicago!$F$25*10^3)/Chicago!$B$8</f>
        <v>0</v>
      </c>
      <c r="N199" s="77">
        <f>(Boulder!$F$25*10^3)/Boulder!$B$8</f>
        <v>0</v>
      </c>
      <c r="O199" s="77">
        <f>(Minneapolis!$F$25*10^3)/Minneapolis!$B$8</f>
        <v>0</v>
      </c>
      <c r="P199" s="77">
        <f>(Helena!$F$25*10^3)/Helena!$B$8</f>
        <v>0</v>
      </c>
      <c r="Q199" s="77">
        <f>(Duluth!$F$25*10^3)/Duluth!$B$8</f>
        <v>0</v>
      </c>
      <c r="R199" s="77">
        <f>(Fairbanks!$F$25*10^3)/Fairbanks!$B$8</f>
        <v>0</v>
      </c>
    </row>
    <row r="200" spans="1:18">
      <c r="A200" s="48"/>
      <c r="B200" s="52" t="s">
        <v>91</v>
      </c>
      <c r="C200" s="77">
        <f>(Miami!$F$26*10^3)/Miami!$B$8</f>
        <v>0</v>
      </c>
      <c r="D200" s="77">
        <f>(Houston!$F$26*10^3)/Houston!$B$8</f>
        <v>0</v>
      </c>
      <c r="E200" s="77">
        <f>(Phoenix!$F$26*10^3)/Phoenix!$B$8</f>
        <v>0</v>
      </c>
      <c r="F200" s="77">
        <f>(Atlanta!$F$26*10^3)/Atlanta!$B$8</f>
        <v>0</v>
      </c>
      <c r="G200" s="77">
        <f>(LosAngeles!$F$26*10^3)/LosAngeles!$B$8</f>
        <v>0</v>
      </c>
      <c r="H200" s="77">
        <f>(LasVegas!$F$26*10^3)/LasVegas!$B$8</f>
        <v>0</v>
      </c>
      <c r="I200" s="77">
        <f>(SanFrancisco!$F$26*10^3)/SanFrancisco!$B$8</f>
        <v>0</v>
      </c>
      <c r="J200" s="77">
        <f>(Baltimore!$F$26*10^3)/Baltimore!$B$8</f>
        <v>0</v>
      </c>
      <c r="K200" s="77">
        <f>(Albuquerque!$F$26*10^3)/Albuquerque!$B$8</f>
        <v>0</v>
      </c>
      <c r="L200" s="77">
        <f>(Seattle!$F$26*10^3)/Seattle!$B$8</f>
        <v>0</v>
      </c>
      <c r="M200" s="77">
        <f>(Chicago!$F$26*10^3)/Chicago!$B$8</f>
        <v>0</v>
      </c>
      <c r="N200" s="77">
        <f>(Boulder!$F$26*10^3)/Boulder!$B$8</f>
        <v>0</v>
      </c>
      <c r="O200" s="77">
        <f>(Minneapolis!$F$26*10^3)/Minneapolis!$B$8</f>
        <v>0</v>
      </c>
      <c r="P200" s="77">
        <f>(Helena!$F$26*10^3)/Helena!$B$8</f>
        <v>0</v>
      </c>
      <c r="Q200" s="77">
        <f>(Duluth!$F$26*10^3)/Duluth!$B$8</f>
        <v>0</v>
      </c>
      <c r="R200" s="77">
        <f>(Fairbanks!$F$26*10^3)/Fairbanks!$B$8</f>
        <v>0</v>
      </c>
    </row>
    <row r="201" spans="1:18">
      <c r="A201" s="48"/>
      <c r="B201" s="52" t="s">
        <v>92</v>
      </c>
      <c r="C201" s="77">
        <f>(Miami!$F$28*10^3)/Miami!$B$8</f>
        <v>0</v>
      </c>
      <c r="D201" s="77">
        <f>(Houston!$F$28*10^3)/Houston!$B$8</f>
        <v>0</v>
      </c>
      <c r="E201" s="77">
        <f>(Phoenix!$F$28*10^3)/Phoenix!$B$8</f>
        <v>0</v>
      </c>
      <c r="F201" s="77">
        <f>(Atlanta!$F$28*10^3)/Atlanta!$B$8</f>
        <v>0</v>
      </c>
      <c r="G201" s="77">
        <f>(LosAngeles!$F$28*10^3)/LosAngeles!$B$8</f>
        <v>0</v>
      </c>
      <c r="H201" s="77">
        <f>(LasVegas!$F$28*10^3)/LasVegas!$B$8</f>
        <v>0</v>
      </c>
      <c r="I201" s="77">
        <f>(SanFrancisco!$F$28*10^3)/SanFrancisco!$B$8</f>
        <v>0</v>
      </c>
      <c r="J201" s="77">
        <f>(Baltimore!$F$28*10^3)/Baltimore!$B$8</f>
        <v>0</v>
      </c>
      <c r="K201" s="77">
        <f>(Albuquerque!$F$28*10^3)/Albuquerque!$B$8</f>
        <v>0</v>
      </c>
      <c r="L201" s="77">
        <f>(Seattle!$F$28*10^3)/Seattle!$B$8</f>
        <v>0</v>
      </c>
      <c r="M201" s="77">
        <f>(Chicago!$F$28*10^3)/Chicago!$B$8</f>
        <v>0</v>
      </c>
      <c r="N201" s="77">
        <f>(Boulder!$F$28*10^3)/Boulder!$B$8</f>
        <v>0</v>
      </c>
      <c r="O201" s="77">
        <f>(Minneapolis!$F$28*10^3)/Minneapolis!$B$8</f>
        <v>0</v>
      </c>
      <c r="P201" s="77">
        <f>(Helena!$F$28*10^3)/Helena!$B$8</f>
        <v>0</v>
      </c>
      <c r="Q201" s="77">
        <f>(Duluth!$F$28*10^3)/Duluth!$B$8</f>
        <v>0</v>
      </c>
      <c r="R201" s="77">
        <f>(Fairbanks!$F$28*10^3)/Fairbanks!$B$8</f>
        <v>0</v>
      </c>
    </row>
    <row r="202" spans="1:18">
      <c r="A202" s="48"/>
      <c r="B202" s="51" t="s">
        <v>260</v>
      </c>
      <c r="C202" s="77">
        <f>(Miami!$B$2*10^3)/Miami!$B$8</f>
        <v>542.03374905731937</v>
      </c>
      <c r="D202" s="77">
        <f>(Houston!$B$2*10^3)/Houston!$B$8</f>
        <v>521.76774964145443</v>
      </c>
      <c r="E202" s="77">
        <f>(Phoenix!$B$2*10^3)/Phoenix!$B$8</f>
        <v>519.54018980030435</v>
      </c>
      <c r="F202" s="77">
        <f>(Atlanta!$B$2*10^3)/Atlanta!$B$8</f>
        <v>468.43708996115942</v>
      </c>
      <c r="G202" s="77">
        <f>(LosAngeles!$B$2*10^3)/LosAngeles!$B$8</f>
        <v>390.69045636641835</v>
      </c>
      <c r="H202" s="77">
        <f>(LasVegas!$B$2*10^3)/LasVegas!$B$8</f>
        <v>469.09533171461084</v>
      </c>
      <c r="I202" s="77">
        <f>(SanFrancisco!$B$2*10^3)/SanFrancisco!$B$8</f>
        <v>398.60679427547637</v>
      </c>
      <c r="J202" s="77">
        <f>(Baltimore!$B$2*10^3)/Baltimore!$B$8</f>
        <v>507.55234329705019</v>
      </c>
      <c r="K202" s="77">
        <f>(Albuquerque!$B$2*10^3)/Albuquerque!$B$8</f>
        <v>477.5914454727353</v>
      </c>
      <c r="L202" s="77">
        <f>(Seattle!$B$2*10^3)/Seattle!$B$8</f>
        <v>451.74564841171934</v>
      </c>
      <c r="M202" s="77">
        <f>(Chicago!$B$2*10^3)/Chicago!$B$8</f>
        <v>541.15754645835432</v>
      </c>
      <c r="N202" s="77">
        <f>(Boulder!$B$2*10^3)/Boulder!$B$8</f>
        <v>509.10422451710781</v>
      </c>
      <c r="O202" s="77">
        <f>(Minneapolis!$B$2*10^3)/Minneapolis!$B$8</f>
        <v>617.64436636602602</v>
      </c>
      <c r="P202" s="77">
        <f>(Helena!$B$2*10^3)/Helena!$B$8</f>
        <v>583.73837723791303</v>
      </c>
      <c r="Q202" s="77">
        <f>(Duluth!$B$2*10^3)/Duluth!$B$8</f>
        <v>692.75803294696152</v>
      </c>
      <c r="R202" s="77">
        <f>(Fairbanks!$B$2*10^3)/Fairbanks!$B$8</f>
        <v>1002.6111709292544</v>
      </c>
    </row>
    <row r="203" spans="1:18">
      <c r="A203" s="51" t="s">
        <v>296</v>
      </c>
      <c r="B203" s="45"/>
    </row>
    <row r="204" spans="1:18">
      <c r="A204" s="48"/>
      <c r="B204" s="51" t="s">
        <v>295</v>
      </c>
      <c r="C204" s="70"/>
      <c r="D204" s="70"/>
      <c r="E204" s="70"/>
      <c r="F204" s="70"/>
      <c r="G204" s="70"/>
      <c r="H204" s="70"/>
      <c r="I204" s="70"/>
      <c r="J204" s="70"/>
      <c r="K204" s="70"/>
      <c r="L204" s="70"/>
      <c r="M204" s="70"/>
      <c r="N204" s="70"/>
      <c r="O204" s="70"/>
      <c r="P204" s="70"/>
      <c r="Q204" s="70"/>
      <c r="R204" s="70"/>
    </row>
    <row r="205" spans="1:18">
      <c r="A205" s="48"/>
      <c r="B205" s="52" t="s">
        <v>293</v>
      </c>
      <c r="C205" s="61">
        <f>10^(-3)*Miami!$C118</f>
        <v>81.347540999999993</v>
      </c>
      <c r="D205" s="61">
        <f>10^(-3)*Houston!$C118</f>
        <v>64.008610000000004</v>
      </c>
      <c r="E205" s="61">
        <f>10^(-3)*Phoenix!$C118</f>
        <v>63.393763</v>
      </c>
      <c r="F205" s="61">
        <f>10^(-3)*Atlanta!$C118</f>
        <v>52.477851000000001</v>
      </c>
      <c r="G205" s="61">
        <f>10^(-3)*LosAngeles!$C118</f>
        <v>58.299664</v>
      </c>
      <c r="H205" s="61">
        <f>10^(-3)*LasVegas!$C118</f>
        <v>49.980678999999995</v>
      </c>
      <c r="I205" s="61">
        <f>10^(-3)*SanFrancisco!$C118</f>
        <v>49.123951999999996</v>
      </c>
      <c r="J205" s="61">
        <f>10^(-3)*Baltimore!$C118</f>
        <v>52.204540999999999</v>
      </c>
      <c r="K205" s="61">
        <f>10^(-3)*Albuquerque!$C118</f>
        <v>49.789163000000002</v>
      </c>
      <c r="L205" s="61">
        <f>10^(-3)*Seattle!$C118</f>
        <v>48.944833000000003</v>
      </c>
      <c r="M205" s="61">
        <f>10^(-3)*Chicago!$C118</f>
        <v>50.876809000000002</v>
      </c>
      <c r="N205" s="61">
        <f>10^(-3)*Boulder!$C118</f>
        <v>50.458627</v>
      </c>
      <c r="O205" s="61">
        <f>10^(-3)*Minneapolis!$C118</f>
        <v>51.926676</v>
      </c>
      <c r="P205" s="61">
        <f>10^(-3)*Helena!$C118</f>
        <v>51.887824999999999</v>
      </c>
      <c r="Q205" s="61">
        <f>10^(-3)*Duluth!$C118</f>
        <v>51.673231000000001</v>
      </c>
      <c r="R205" s="61">
        <f>10^(-3)*Fairbanks!$C118</f>
        <v>57.261508999999997</v>
      </c>
    </row>
    <row r="206" spans="1:18">
      <c r="A206" s="48"/>
      <c r="B206" s="52" t="s">
        <v>292</v>
      </c>
      <c r="C206" s="61">
        <f>10^(-3)*Miami!$C119</f>
        <v>85.286289999999994</v>
      </c>
      <c r="D206" s="61">
        <f>10^(-3)*Houston!$C119</f>
        <v>65.682994999999991</v>
      </c>
      <c r="E206" s="61">
        <f>10^(-3)*Phoenix!$C119</f>
        <v>63.551165000000005</v>
      </c>
      <c r="F206" s="61">
        <f>10^(-3)*Atlanta!$C119</f>
        <v>54.099822000000003</v>
      </c>
      <c r="G206" s="61">
        <f>10^(-3)*LosAngeles!$C119</f>
        <v>59.566099000000001</v>
      </c>
      <c r="H206" s="61">
        <f>10^(-3)*LasVegas!$C119</f>
        <v>58.493704000000001</v>
      </c>
      <c r="I206" s="61">
        <f>10^(-3)*SanFrancisco!$C119</f>
        <v>52.143129999999999</v>
      </c>
      <c r="J206" s="61">
        <f>10^(-3)*Baltimore!$C119</f>
        <v>49.481999000000002</v>
      </c>
      <c r="K206" s="61">
        <f>10^(-3)*Albuquerque!$C119</f>
        <v>58.226203000000005</v>
      </c>
      <c r="L206" s="61">
        <f>10^(-3)*Seattle!$C119</f>
        <v>48.813358999999998</v>
      </c>
      <c r="M206" s="61">
        <f>10^(-3)*Chicago!$C119</f>
        <v>49.122883999999999</v>
      </c>
      <c r="N206" s="61">
        <f>10^(-3)*Boulder!$C119</f>
        <v>50.565411999999995</v>
      </c>
      <c r="O206" s="61">
        <f>10^(-3)*Minneapolis!$C119</f>
        <v>50.552957000000006</v>
      </c>
      <c r="P206" s="61">
        <f>10^(-3)*Helena!$C119</f>
        <v>50.654968000000004</v>
      </c>
      <c r="Q206" s="61">
        <f>10^(-3)*Duluth!$C119</f>
        <v>51.299340000000001</v>
      </c>
      <c r="R206" s="61">
        <f>10^(-3)*Fairbanks!$C119</f>
        <v>56.684153000000002</v>
      </c>
    </row>
    <row r="207" spans="1:18">
      <c r="A207" s="48"/>
      <c r="B207" s="69" t="s">
        <v>291</v>
      </c>
      <c r="C207" s="61">
        <f>10^(-3)*Miami!$C120</f>
        <v>86.206243000000001</v>
      </c>
      <c r="D207" s="61">
        <f>10^(-3)*Houston!$C120</f>
        <v>72.538128999999998</v>
      </c>
      <c r="E207" s="61">
        <f>10^(-3)*Phoenix!$C120</f>
        <v>73.235268000000005</v>
      </c>
      <c r="F207" s="61">
        <f>10^(-3)*Atlanta!$C120</f>
        <v>57.001835</v>
      </c>
      <c r="G207" s="61">
        <f>10^(-3)*LosAngeles!$C120</f>
        <v>59.204951999999999</v>
      </c>
      <c r="H207" s="61">
        <f>10^(-3)*LasVegas!$C120</f>
        <v>58.912742000000001</v>
      </c>
      <c r="I207" s="61">
        <f>10^(-3)*SanFrancisco!$C120</f>
        <v>49.279176</v>
      </c>
      <c r="J207" s="61">
        <f>10^(-3)*Baltimore!$C120</f>
        <v>52.426487000000002</v>
      </c>
      <c r="K207" s="61">
        <f>10^(-3)*Albuquerque!$C120</f>
        <v>57.857889000000007</v>
      </c>
      <c r="L207" s="61">
        <f>10^(-3)*Seattle!$C120</f>
        <v>55.228589999999997</v>
      </c>
      <c r="M207" s="61">
        <f>10^(-3)*Chicago!$C120</f>
        <v>48.649542000000004</v>
      </c>
      <c r="N207" s="61">
        <f>10^(-3)*Boulder!$C120</f>
        <v>56.269680999999999</v>
      </c>
      <c r="O207" s="61">
        <f>10^(-3)*Minneapolis!$C120</f>
        <v>49.358085000000003</v>
      </c>
      <c r="P207" s="61">
        <f>10^(-3)*Helena!$C120</f>
        <v>49.341161999999997</v>
      </c>
      <c r="Q207" s="61">
        <f>10^(-3)*Duluth!$C120</f>
        <v>49.723844</v>
      </c>
      <c r="R207" s="61">
        <f>10^(-3)*Fairbanks!$C120</f>
        <v>51.460591999999998</v>
      </c>
    </row>
    <row r="208" spans="1:18">
      <c r="A208" s="48"/>
      <c r="B208" s="69" t="s">
        <v>290</v>
      </c>
      <c r="C208" s="61">
        <f>10^(-3)*Miami!$C121</f>
        <v>96.135918000000004</v>
      </c>
      <c r="D208" s="61">
        <f>10^(-3)*Houston!$C121</f>
        <v>93.249304999999993</v>
      </c>
      <c r="E208" s="61">
        <f>10^(-3)*Phoenix!$C121</f>
        <v>80.514073999999994</v>
      </c>
      <c r="F208" s="61">
        <f>10^(-3)*Atlanta!$C121</f>
        <v>68.978214000000008</v>
      </c>
      <c r="G208" s="61">
        <f>10^(-3)*LosAngeles!$C121</f>
        <v>60.001550000000002</v>
      </c>
      <c r="H208" s="61">
        <f>10^(-3)*LasVegas!$C121</f>
        <v>71.565604999999991</v>
      </c>
      <c r="I208" s="61">
        <f>10^(-3)*SanFrancisco!$C121</f>
        <v>54.207302000000006</v>
      </c>
      <c r="J208" s="61">
        <f>10^(-3)*Baltimore!$C121</f>
        <v>57.312505000000002</v>
      </c>
      <c r="K208" s="61">
        <f>10^(-3)*Albuquerque!$C121</f>
        <v>59.220078000000001</v>
      </c>
      <c r="L208" s="61">
        <f>10^(-3)*Seattle!$C121</f>
        <v>55.455874000000001</v>
      </c>
      <c r="M208" s="61">
        <f>10^(-3)*Chicago!$C121</f>
        <v>58.295887</v>
      </c>
      <c r="N208" s="61">
        <f>10^(-3)*Boulder!$C121</f>
        <v>56.462052000000007</v>
      </c>
      <c r="O208" s="61">
        <f>10^(-3)*Minneapolis!$C121</f>
        <v>56.700772000000001</v>
      </c>
      <c r="P208" s="61">
        <f>10^(-3)*Helena!$C121</f>
        <v>49.261500999999996</v>
      </c>
      <c r="Q208" s="61">
        <f>10^(-3)*Duluth!$C121</f>
        <v>48.350861999999999</v>
      </c>
      <c r="R208" s="61">
        <f>10^(-3)*Fairbanks!$C121</f>
        <v>49.033239000000002</v>
      </c>
    </row>
    <row r="209" spans="1:18">
      <c r="A209" s="48"/>
      <c r="B209" s="69" t="s">
        <v>272</v>
      </c>
      <c r="C209" s="61">
        <f>10^(-3)*Miami!$C122</f>
        <v>101.82720399999999</v>
      </c>
      <c r="D209" s="61">
        <f>10^(-3)*Houston!$C122</f>
        <v>102.327163</v>
      </c>
      <c r="E209" s="61">
        <f>10^(-3)*Phoenix!$C122</f>
        <v>105.29135099999999</v>
      </c>
      <c r="F209" s="61">
        <f>10^(-3)*Atlanta!$C122</f>
        <v>81.912042</v>
      </c>
      <c r="G209" s="61">
        <f>10^(-3)*LosAngeles!$C122</f>
        <v>63.229699000000004</v>
      </c>
      <c r="H209" s="61">
        <f>10^(-3)*LasVegas!$C122</f>
        <v>85.688314000000005</v>
      </c>
      <c r="I209" s="61">
        <f>10^(-3)*SanFrancisco!$C122</f>
        <v>54.499940000000002</v>
      </c>
      <c r="J209" s="61">
        <f>10^(-3)*Baltimore!$C122</f>
        <v>68.950249999999997</v>
      </c>
      <c r="K209" s="61">
        <f>10^(-3)*Albuquerque!$C122</f>
        <v>67.51059699999999</v>
      </c>
      <c r="L209" s="61">
        <f>10^(-3)*Seattle!$C122</f>
        <v>56.317226000000005</v>
      </c>
      <c r="M209" s="61">
        <f>10^(-3)*Chicago!$C122</f>
        <v>63.791654999999999</v>
      </c>
      <c r="N209" s="61">
        <f>10^(-3)*Boulder!$C122</f>
        <v>60.876891999999998</v>
      </c>
      <c r="O209" s="61">
        <f>10^(-3)*Minneapolis!$C122</f>
        <v>80.621623000000014</v>
      </c>
      <c r="P209" s="61">
        <f>10^(-3)*Helena!$C122</f>
        <v>55.963413000000003</v>
      </c>
      <c r="Q209" s="61">
        <f>10^(-3)*Duluth!$C122</f>
        <v>55.732576999999999</v>
      </c>
      <c r="R209" s="61">
        <f>10^(-3)*Fairbanks!$C122</f>
        <v>51.692542000000003</v>
      </c>
    </row>
    <row r="210" spans="1:18">
      <c r="A210" s="48"/>
      <c r="B210" s="69" t="s">
        <v>289</v>
      </c>
      <c r="C210" s="61">
        <f>10^(-3)*Miami!$C123</f>
        <v>111.31025700000001</v>
      </c>
      <c r="D210" s="61">
        <f>10^(-3)*Houston!$C123</f>
        <v>104.385521</v>
      </c>
      <c r="E210" s="61">
        <f>10^(-3)*Phoenix!$C123</f>
        <v>132.87859499999999</v>
      </c>
      <c r="F210" s="61">
        <f>10^(-3)*Atlanta!$C123</f>
        <v>91.198714999999993</v>
      </c>
      <c r="G210" s="61">
        <f>10^(-3)*LosAngeles!$C123</f>
        <v>64.278379999999999</v>
      </c>
      <c r="H210" s="61">
        <f>10^(-3)*LasVegas!$C123</f>
        <v>105.05053100000001</v>
      </c>
      <c r="I210" s="61">
        <f>10^(-3)*SanFrancisco!$C123</f>
        <v>57.1569</v>
      </c>
      <c r="J210" s="61">
        <f>10^(-3)*Baltimore!$C123</f>
        <v>96.840092999999996</v>
      </c>
      <c r="K210" s="61">
        <f>10^(-3)*Albuquerque!$C123</f>
        <v>82.216380999999998</v>
      </c>
      <c r="L210" s="61">
        <f>10^(-3)*Seattle!$C123</f>
        <v>60.82985</v>
      </c>
      <c r="M210" s="61">
        <f>10^(-3)*Chicago!$C123</f>
        <v>88.49484600000001</v>
      </c>
      <c r="N210" s="61">
        <f>10^(-3)*Boulder!$C123</f>
        <v>72.529386000000002</v>
      </c>
      <c r="O210" s="61">
        <f>10^(-3)*Minneapolis!$C123</f>
        <v>89.635469000000001</v>
      </c>
      <c r="P210" s="61">
        <f>10^(-3)*Helena!$C123</f>
        <v>75.049115</v>
      </c>
      <c r="Q210" s="61">
        <f>10^(-3)*Duluth!$C123</f>
        <v>66.267966000000001</v>
      </c>
      <c r="R210" s="61">
        <f>10^(-3)*Fairbanks!$C123</f>
        <v>58.023502999999998</v>
      </c>
    </row>
    <row r="211" spans="1:18">
      <c r="A211" s="48"/>
      <c r="B211" s="69" t="s">
        <v>288</v>
      </c>
      <c r="C211" s="61">
        <f>10^(-3)*Miami!$C124</f>
        <v>108.143727</v>
      </c>
      <c r="D211" s="61">
        <f>10^(-3)*Houston!$C124</f>
        <v>112.33575999999999</v>
      </c>
      <c r="E211" s="61">
        <f>10^(-3)*Phoenix!$C124</f>
        <v>122.21939200000001</v>
      </c>
      <c r="F211" s="61">
        <f>10^(-3)*Atlanta!$C124</f>
        <v>102.60534299999999</v>
      </c>
      <c r="G211" s="61">
        <f>10^(-3)*LosAngeles!$C124</f>
        <v>71.477079000000003</v>
      </c>
      <c r="H211" s="61">
        <f>10^(-3)*LasVegas!$C124</f>
        <v>103.35075999999999</v>
      </c>
      <c r="I211" s="61">
        <f>10^(-3)*SanFrancisco!$C124</f>
        <v>62.641444000000007</v>
      </c>
      <c r="J211" s="61">
        <f>10^(-3)*Baltimore!$C124</f>
        <v>103.03793399999999</v>
      </c>
      <c r="K211" s="61">
        <f>10^(-3)*Albuquerque!$C124</f>
        <v>87.605430999999996</v>
      </c>
      <c r="L211" s="61">
        <f>10^(-3)*Seattle!$C124</f>
        <v>68.349698000000004</v>
      </c>
      <c r="M211" s="61">
        <f>10^(-3)*Chicago!$C124</f>
        <v>96.107654999999994</v>
      </c>
      <c r="N211" s="61">
        <f>10^(-3)*Boulder!$C124</f>
        <v>82.201259999999991</v>
      </c>
      <c r="O211" s="61">
        <f>10^(-3)*Minneapolis!$C124</f>
        <v>96.517471</v>
      </c>
      <c r="P211" s="61">
        <f>10^(-3)*Helena!$C124</f>
        <v>78.905558999999997</v>
      </c>
      <c r="Q211" s="61">
        <f>10^(-3)*Duluth!$C124</f>
        <v>81.299492999999998</v>
      </c>
      <c r="R211" s="61">
        <f>10^(-3)*Fairbanks!$C124</f>
        <v>59.230318000000004</v>
      </c>
    </row>
    <row r="212" spans="1:18">
      <c r="A212" s="48"/>
      <c r="B212" s="69" t="s">
        <v>287</v>
      </c>
      <c r="C212" s="61">
        <f>10^(-3)*Miami!$C125</f>
        <v>107.419276</v>
      </c>
      <c r="D212" s="61">
        <f>10^(-3)*Houston!$C125</f>
        <v>111.83610700000001</v>
      </c>
      <c r="E212" s="61">
        <f>10^(-3)*Phoenix!$C125</f>
        <v>127.970817</v>
      </c>
      <c r="F212" s="61">
        <f>10^(-3)*Atlanta!$C125</f>
        <v>95.953932000000009</v>
      </c>
      <c r="G212" s="61">
        <f>10^(-3)*LosAngeles!$C125</f>
        <v>79.115299000000007</v>
      </c>
      <c r="H212" s="61">
        <f>10^(-3)*LasVegas!$C125</f>
        <v>101.90783400000001</v>
      </c>
      <c r="I212" s="61">
        <f>10^(-3)*SanFrancisco!$C125</f>
        <v>57.154442000000003</v>
      </c>
      <c r="J212" s="61">
        <f>10^(-3)*Baltimore!$C125</f>
        <v>107.67122400000001</v>
      </c>
      <c r="K212" s="61">
        <f>10^(-3)*Albuquerque!$C125</f>
        <v>85.037020999999996</v>
      </c>
      <c r="L212" s="61">
        <f>10^(-3)*Seattle!$C125</f>
        <v>66.273103000000006</v>
      </c>
      <c r="M212" s="61">
        <f>10^(-3)*Chicago!$C125</f>
        <v>95.403953999999999</v>
      </c>
      <c r="N212" s="61">
        <f>10^(-3)*Boulder!$C125</f>
        <v>81.839359000000002</v>
      </c>
      <c r="O212" s="61">
        <f>10^(-3)*Minneapolis!$C125</f>
        <v>89.428511</v>
      </c>
      <c r="P212" s="61">
        <f>10^(-3)*Helena!$C125</f>
        <v>70.909002000000001</v>
      </c>
      <c r="Q212" s="61">
        <f>10^(-3)*Duluth!$C125</f>
        <v>77.986418999999998</v>
      </c>
      <c r="R212" s="61">
        <f>10^(-3)*Fairbanks!$C125</f>
        <v>58.577016999999998</v>
      </c>
    </row>
    <row r="213" spans="1:18">
      <c r="A213" s="48"/>
      <c r="B213" s="69" t="s">
        <v>286</v>
      </c>
      <c r="C213" s="61">
        <f>10^(-3)*Miami!$C126</f>
        <v>104.01105100000001</v>
      </c>
      <c r="D213" s="61">
        <f>10^(-3)*Houston!$C126</f>
        <v>110.51139200000001</v>
      </c>
      <c r="E213" s="61">
        <f>10^(-3)*Phoenix!$C126</f>
        <v>110.59713499999999</v>
      </c>
      <c r="F213" s="61">
        <f>10^(-3)*Atlanta!$C126</f>
        <v>85.179790999999994</v>
      </c>
      <c r="G213" s="61">
        <f>10^(-3)*LosAngeles!$C126</f>
        <v>74.971577999999994</v>
      </c>
      <c r="H213" s="61">
        <f>10^(-3)*LasVegas!$C126</f>
        <v>98.145062999999993</v>
      </c>
      <c r="I213" s="61">
        <f>10^(-3)*SanFrancisco!$C126</f>
        <v>72.942093999999997</v>
      </c>
      <c r="J213" s="61">
        <f>10^(-3)*Baltimore!$C126</f>
        <v>83.998673999999994</v>
      </c>
      <c r="K213" s="61">
        <f>10^(-3)*Albuquerque!$C126</f>
        <v>73.644378000000003</v>
      </c>
      <c r="L213" s="61">
        <f>10^(-3)*Seattle!$C126</f>
        <v>79.233664000000005</v>
      </c>
      <c r="M213" s="61">
        <f>10^(-3)*Chicago!$C126</f>
        <v>74.699759999999998</v>
      </c>
      <c r="N213" s="61">
        <f>10^(-3)*Boulder!$C126</f>
        <v>71.614591000000004</v>
      </c>
      <c r="O213" s="61">
        <f>10^(-3)*Minneapolis!$C126</f>
        <v>69.019992000000002</v>
      </c>
      <c r="P213" s="61">
        <f>10^(-3)*Helena!$C126</f>
        <v>62.118065999999999</v>
      </c>
      <c r="Q213" s="61">
        <f>10^(-3)*Duluth!$C126</f>
        <v>60.911214000000001</v>
      </c>
      <c r="R213" s="61">
        <f>10^(-3)*Fairbanks!$C126</f>
        <v>47.604283000000002</v>
      </c>
    </row>
    <row r="214" spans="1:18">
      <c r="A214" s="48"/>
      <c r="B214" s="69" t="s">
        <v>285</v>
      </c>
      <c r="C214" s="61">
        <f>10^(-3)*Miami!$C127</f>
        <v>100.897059</v>
      </c>
      <c r="D214" s="61">
        <f>10^(-3)*Houston!$C127</f>
        <v>90.578569000000002</v>
      </c>
      <c r="E214" s="61">
        <f>10^(-3)*Phoenix!$C127</f>
        <v>82.744568000000001</v>
      </c>
      <c r="F214" s="61">
        <f>10^(-3)*Atlanta!$C127</f>
        <v>68.894047</v>
      </c>
      <c r="G214" s="61">
        <f>10^(-3)*LosAngeles!$C127</f>
        <v>66.388745999999998</v>
      </c>
      <c r="H214" s="61">
        <f>10^(-3)*LasVegas!$C127</f>
        <v>72.54058400000001</v>
      </c>
      <c r="I214" s="61">
        <f>10^(-3)*SanFrancisco!$C127</f>
        <v>55.074836000000005</v>
      </c>
      <c r="J214" s="61">
        <f>10^(-3)*Baltimore!$C127</f>
        <v>66.021934999999999</v>
      </c>
      <c r="K214" s="61">
        <f>10^(-3)*Albuquerque!$C127</f>
        <v>59.898836000000003</v>
      </c>
      <c r="L214" s="61">
        <f>10^(-3)*Seattle!$C127</f>
        <v>54.793506000000001</v>
      </c>
      <c r="M214" s="61">
        <f>10^(-3)*Chicago!$C127</f>
        <v>59.091073999999999</v>
      </c>
      <c r="N214" s="61">
        <f>10^(-3)*Boulder!$C127</f>
        <v>58.463750999999995</v>
      </c>
      <c r="O214" s="61">
        <f>10^(-3)*Minneapolis!$C127</f>
        <v>58.059105000000002</v>
      </c>
      <c r="P214" s="61">
        <f>10^(-3)*Helena!$C127</f>
        <v>52.703583000000002</v>
      </c>
      <c r="Q214" s="61">
        <f>10^(-3)*Duluth!$C127</f>
        <v>54.604156000000003</v>
      </c>
      <c r="R214" s="61">
        <f>10^(-3)*Fairbanks!$C127</f>
        <v>52.747151000000002</v>
      </c>
    </row>
    <row r="215" spans="1:18">
      <c r="A215" s="48"/>
      <c r="B215" s="69" t="s">
        <v>284</v>
      </c>
      <c r="C215" s="61">
        <f>10^(-3)*Miami!$C128</f>
        <v>88.789000999999999</v>
      </c>
      <c r="D215" s="61">
        <f>10^(-3)*Houston!$C128</f>
        <v>73.509179000000003</v>
      </c>
      <c r="E215" s="61">
        <f>10^(-3)*Phoenix!$C128</f>
        <v>67.126179000000008</v>
      </c>
      <c r="F215" s="61">
        <f>10^(-3)*Atlanta!$C128</f>
        <v>54.977215000000001</v>
      </c>
      <c r="G215" s="61">
        <f>10^(-3)*LosAngeles!$C128</f>
        <v>62.117379999999997</v>
      </c>
      <c r="H215" s="61">
        <f>10^(-3)*LasVegas!$C128</f>
        <v>61.640802000000008</v>
      </c>
      <c r="I215" s="61">
        <f>10^(-3)*SanFrancisco!$C128</f>
        <v>50.464010999999999</v>
      </c>
      <c r="J215" s="61">
        <f>10^(-3)*Baltimore!$C128</f>
        <v>59.775241999999999</v>
      </c>
      <c r="K215" s="61">
        <f>10^(-3)*Albuquerque!$C128</f>
        <v>55.370919000000001</v>
      </c>
      <c r="L215" s="61">
        <f>10^(-3)*Seattle!$C128</f>
        <v>51.342069000000002</v>
      </c>
      <c r="M215" s="61">
        <f>10^(-3)*Chicago!$C128</f>
        <v>54.708869</v>
      </c>
      <c r="N215" s="61">
        <f>10^(-3)*Boulder!$C128</f>
        <v>50.960847000000001</v>
      </c>
      <c r="O215" s="61">
        <f>10^(-3)*Minneapolis!$C128</f>
        <v>49.883206000000001</v>
      </c>
      <c r="P215" s="61">
        <f>10^(-3)*Helena!$C128</f>
        <v>48.806677000000008</v>
      </c>
      <c r="Q215" s="61">
        <f>10^(-3)*Duluth!$C128</f>
        <v>50.301860000000005</v>
      </c>
      <c r="R215" s="61">
        <f>10^(-3)*Fairbanks!$C128</f>
        <v>53.909196999999999</v>
      </c>
    </row>
    <row r="216" spans="1:18">
      <c r="A216" s="48"/>
      <c r="B216" s="69" t="s">
        <v>283</v>
      </c>
      <c r="C216" s="61">
        <f>10^(-3)*Miami!$C129</f>
        <v>81.612178</v>
      </c>
      <c r="D216" s="61">
        <f>10^(-3)*Houston!$C129</f>
        <v>65.027882000000005</v>
      </c>
      <c r="E216" s="61">
        <f>10^(-3)*Phoenix!$C129</f>
        <v>65.831412</v>
      </c>
      <c r="F216" s="61">
        <f>10^(-3)*Atlanta!$C129</f>
        <v>50.073106000000003</v>
      </c>
      <c r="G216" s="61">
        <f>10^(-3)*LosAngeles!$C129</f>
        <v>60.725763000000001</v>
      </c>
      <c r="H216" s="61">
        <f>10^(-3)*LasVegas!$C129</f>
        <v>50.215581</v>
      </c>
      <c r="I216" s="61">
        <f>10^(-3)*SanFrancisco!$C129</f>
        <v>49.141506</v>
      </c>
      <c r="J216" s="61">
        <f>10^(-3)*Baltimore!$C129</f>
        <v>49.850313999999997</v>
      </c>
      <c r="K216" s="61">
        <f>10^(-3)*Albuquerque!$C129</f>
        <v>49.658413000000003</v>
      </c>
      <c r="L216" s="61">
        <f>10^(-3)*Seattle!$C129</f>
        <v>49.050917999999996</v>
      </c>
      <c r="M216" s="61">
        <f>10^(-3)*Chicago!$C129</f>
        <v>49.600131000000005</v>
      </c>
      <c r="N216" s="61">
        <f>10^(-3)*Boulder!$C129</f>
        <v>50.627088000000008</v>
      </c>
      <c r="O216" s="61">
        <f>10^(-3)*Minneapolis!$C129</f>
        <v>50.854400000000005</v>
      </c>
      <c r="P216" s="61">
        <f>10^(-3)*Helena!$C129</f>
        <v>51.976101000000007</v>
      </c>
      <c r="Q216" s="61">
        <f>10^(-3)*Duluth!$C129</f>
        <v>50.883217999999999</v>
      </c>
      <c r="R216" s="61">
        <f>10^(-3)*Fairbanks!$C129</f>
        <v>56.335947000000004</v>
      </c>
    </row>
    <row r="217" spans="1:18">
      <c r="A217" s="48"/>
      <c r="B217" s="69" t="s">
        <v>294</v>
      </c>
      <c r="C217" s="74"/>
      <c r="D217" s="74"/>
      <c r="E217" s="74"/>
      <c r="F217" s="74"/>
      <c r="G217" s="74"/>
      <c r="H217" s="74"/>
      <c r="I217" s="74"/>
      <c r="J217" s="74"/>
      <c r="K217" s="74"/>
      <c r="L217" s="74"/>
      <c r="M217" s="74"/>
      <c r="N217" s="74"/>
      <c r="O217" s="74"/>
      <c r="P217" s="74"/>
      <c r="Q217" s="74"/>
      <c r="R217" s="74"/>
    </row>
    <row r="218" spans="1:18">
      <c r="A218" s="48"/>
      <c r="B218" s="52" t="s">
        <v>293</v>
      </c>
      <c r="C218" s="61" t="str">
        <f>Miami!$D118</f>
        <v>23-JAN-15:00</v>
      </c>
      <c r="D218" s="61" t="str">
        <f>Houston!$D118</f>
        <v>21-JAN-17:49</v>
      </c>
      <c r="E218" s="61" t="str">
        <f>Phoenix!$D118</f>
        <v>30-JAN-15:50</v>
      </c>
      <c r="F218" s="61" t="str">
        <f>Atlanta!$D118</f>
        <v>23-JAN-17:00</v>
      </c>
      <c r="G218" s="61" t="str">
        <f>LosAngeles!$D118</f>
        <v>27-JAN-15:09</v>
      </c>
      <c r="H218" s="61" t="str">
        <f>LasVegas!$D118</f>
        <v>18-JAN-16:49</v>
      </c>
      <c r="I218" s="61" t="str">
        <f>SanFrancisco!$D118</f>
        <v>17-JAN-17:19</v>
      </c>
      <c r="J218" s="61" t="str">
        <f>Baltimore!$D118</f>
        <v>17-JAN-09:09</v>
      </c>
      <c r="K218" s="61" t="str">
        <f>Albuquerque!$D118</f>
        <v>26-JAN-17:30</v>
      </c>
      <c r="L218" s="61" t="str">
        <f>Seattle!$D118</f>
        <v>09-JAN-17:30</v>
      </c>
      <c r="M218" s="61" t="str">
        <f>Chicago!$D118</f>
        <v>27-JAN-09:09</v>
      </c>
      <c r="N218" s="61" t="str">
        <f>Boulder!$D118</f>
        <v>06-JAN-09:09</v>
      </c>
      <c r="O218" s="61" t="str">
        <f>Minneapolis!$D118</f>
        <v>06-JAN-09:09</v>
      </c>
      <c r="P218" s="61" t="str">
        <f>Helena!$D118</f>
        <v>06-JAN-09:09</v>
      </c>
      <c r="Q218" s="61" t="str">
        <f>Duluth!$D118</f>
        <v>09-JAN-17:00</v>
      </c>
      <c r="R218" s="61" t="str">
        <f>Fairbanks!$D118</f>
        <v>13-JAN-09:09</v>
      </c>
    </row>
    <row r="219" spans="1:18">
      <c r="A219" s="48"/>
      <c r="B219" s="52" t="s">
        <v>292</v>
      </c>
      <c r="C219" s="61" t="str">
        <f>Miami!$D119</f>
        <v>22-FEB-15:00</v>
      </c>
      <c r="D219" s="61" t="str">
        <f>Houston!$D119</f>
        <v>23-FEB-16:00</v>
      </c>
      <c r="E219" s="61" t="str">
        <f>Phoenix!$D119</f>
        <v>08-FEB-17:10</v>
      </c>
      <c r="F219" s="61" t="str">
        <f>Atlanta!$D119</f>
        <v>18-FEB-16:00</v>
      </c>
      <c r="G219" s="61" t="str">
        <f>LosAngeles!$D119</f>
        <v>13-FEB-15:20</v>
      </c>
      <c r="H219" s="61" t="str">
        <f>LasVegas!$D119</f>
        <v>27-FEB-15:39</v>
      </c>
      <c r="I219" s="61" t="str">
        <f>SanFrancisco!$D119</f>
        <v>15-FEB-15:20</v>
      </c>
      <c r="J219" s="61" t="str">
        <f>Baltimore!$D119</f>
        <v>21-FEB-09:09</v>
      </c>
      <c r="K219" s="61" t="str">
        <f>Albuquerque!$D119</f>
        <v>14-FEB-16:40</v>
      </c>
      <c r="L219" s="61" t="str">
        <f>Seattle!$D119</f>
        <v>21-FEB-17:40</v>
      </c>
      <c r="M219" s="61" t="str">
        <f>Chicago!$D119</f>
        <v>03-FEB-17:00</v>
      </c>
      <c r="N219" s="61" t="str">
        <f>Boulder!$D119</f>
        <v>15-FEB-09:09</v>
      </c>
      <c r="O219" s="61" t="str">
        <f>Minneapolis!$D119</f>
        <v>04-FEB-10:09</v>
      </c>
      <c r="P219" s="61" t="str">
        <f>Helena!$D119</f>
        <v>27-FEB-09:09</v>
      </c>
      <c r="Q219" s="61" t="str">
        <f>Duluth!$D119</f>
        <v>01-FEB-17:00</v>
      </c>
      <c r="R219" s="61" t="str">
        <f>Fairbanks!$D119</f>
        <v>03-FEB-09:09</v>
      </c>
    </row>
    <row r="220" spans="1:18">
      <c r="A220" s="48"/>
      <c r="B220" s="69" t="s">
        <v>291</v>
      </c>
      <c r="C220" s="61" t="str">
        <f>Miami!$D120</f>
        <v>13-MAR-14:00</v>
      </c>
      <c r="D220" s="61" t="str">
        <f>Houston!$D120</f>
        <v>25-MAR-15:00</v>
      </c>
      <c r="E220" s="61" t="str">
        <f>Phoenix!$D120</f>
        <v>17-MAR-15:00</v>
      </c>
      <c r="F220" s="61" t="str">
        <f>Atlanta!$D120</f>
        <v>28-MAR-15:00</v>
      </c>
      <c r="G220" s="61" t="str">
        <f>LosAngeles!$D120</f>
        <v>29-MAR-14:00</v>
      </c>
      <c r="H220" s="61" t="str">
        <f>LasVegas!$D120</f>
        <v>21-MAR-15:39</v>
      </c>
      <c r="I220" s="61" t="str">
        <f>SanFrancisco!$D120</f>
        <v>01-MAR-17:00</v>
      </c>
      <c r="J220" s="61" t="str">
        <f>Baltimore!$D120</f>
        <v>25-MAR-15:00</v>
      </c>
      <c r="K220" s="61" t="str">
        <f>Albuquerque!$D120</f>
        <v>02-MAR-16:00</v>
      </c>
      <c r="L220" s="61" t="str">
        <f>Seattle!$D120</f>
        <v>29-MAR-15:39</v>
      </c>
      <c r="M220" s="61" t="str">
        <f>Chicago!$D120</f>
        <v>07-MAR-17:00</v>
      </c>
      <c r="N220" s="61" t="str">
        <f>Boulder!$D120</f>
        <v>27-MAR-15:09</v>
      </c>
      <c r="O220" s="61" t="str">
        <f>Minneapolis!$D120</f>
        <v>01-MAR-17:00</v>
      </c>
      <c r="P220" s="61" t="str">
        <f>Helena!$D120</f>
        <v>03-MAR-09:09</v>
      </c>
      <c r="Q220" s="61" t="str">
        <f>Duluth!$D120</f>
        <v>09-MAR-17:00</v>
      </c>
      <c r="R220" s="61" t="str">
        <f>Fairbanks!$D120</f>
        <v>14-MAR-08:09</v>
      </c>
    </row>
    <row r="221" spans="1:18">
      <c r="A221" s="48"/>
      <c r="B221" s="69" t="s">
        <v>290</v>
      </c>
      <c r="C221" s="61" t="str">
        <f>Miami!$D121</f>
        <v>15-APR-15:00</v>
      </c>
      <c r="D221" s="61" t="str">
        <f>Houston!$D121</f>
        <v>29-APR-15:00</v>
      </c>
      <c r="E221" s="61" t="str">
        <f>Phoenix!$D121</f>
        <v>01-APR-16:00</v>
      </c>
      <c r="F221" s="61" t="str">
        <f>Atlanta!$D121</f>
        <v>15-APR-15:00</v>
      </c>
      <c r="G221" s="61" t="str">
        <f>LosAngeles!$D121</f>
        <v>13-APR-15:39</v>
      </c>
      <c r="H221" s="61" t="str">
        <f>LasVegas!$D121</f>
        <v>21-APR-15:00</v>
      </c>
      <c r="I221" s="61" t="str">
        <f>SanFrancisco!$D121</f>
        <v>29-APR-14:00</v>
      </c>
      <c r="J221" s="61" t="str">
        <f>Baltimore!$D121</f>
        <v>05-APR-15:00</v>
      </c>
      <c r="K221" s="61" t="str">
        <f>Albuquerque!$D121</f>
        <v>08-APR-15:50</v>
      </c>
      <c r="L221" s="61" t="str">
        <f>Seattle!$D121</f>
        <v>29-APR-13:00</v>
      </c>
      <c r="M221" s="61" t="str">
        <f>Chicago!$D121</f>
        <v>28-APR-14:30</v>
      </c>
      <c r="N221" s="61" t="str">
        <f>Boulder!$D121</f>
        <v>27-APR-13:30</v>
      </c>
      <c r="O221" s="61" t="str">
        <f>Minneapolis!$D121</f>
        <v>14-APR-16:00</v>
      </c>
      <c r="P221" s="61" t="str">
        <f>Helena!$D121</f>
        <v>14-APR-15:50</v>
      </c>
      <c r="Q221" s="61" t="str">
        <f>Duluth!$D121</f>
        <v>03-APR-08:09</v>
      </c>
      <c r="R221" s="61" t="str">
        <f>Fairbanks!$D121</f>
        <v>03-APR-08:09</v>
      </c>
    </row>
    <row r="222" spans="1:18">
      <c r="A222" s="48"/>
      <c r="B222" s="69" t="s">
        <v>272</v>
      </c>
      <c r="C222" s="61" t="str">
        <f>Miami!$D122</f>
        <v>24-MAY-14:00</v>
      </c>
      <c r="D222" s="61" t="str">
        <f>Houston!$D122</f>
        <v>18-MAY-15:00</v>
      </c>
      <c r="E222" s="61" t="str">
        <f>Phoenix!$D122</f>
        <v>27-MAY-16:00</v>
      </c>
      <c r="F222" s="61" t="str">
        <f>Atlanta!$D122</f>
        <v>15-MAY-14:00</v>
      </c>
      <c r="G222" s="61" t="str">
        <f>LosAngeles!$D122</f>
        <v>30-MAY-14:00</v>
      </c>
      <c r="H222" s="61" t="str">
        <f>LasVegas!$D122</f>
        <v>31-MAY-15:00</v>
      </c>
      <c r="I222" s="61" t="str">
        <f>SanFrancisco!$D122</f>
        <v>17-MAY-14:09</v>
      </c>
      <c r="J222" s="61" t="str">
        <f>Baltimore!$D122</f>
        <v>15-MAY-15:00</v>
      </c>
      <c r="K222" s="61" t="str">
        <f>Albuquerque!$D122</f>
        <v>31-MAY-15:00</v>
      </c>
      <c r="L222" s="61" t="str">
        <f>Seattle!$D122</f>
        <v>04-MAY-14:00</v>
      </c>
      <c r="M222" s="61" t="str">
        <f>Chicago!$D122</f>
        <v>30-MAY-15:00</v>
      </c>
      <c r="N222" s="61" t="str">
        <f>Boulder!$D122</f>
        <v>23-MAY-15:00</v>
      </c>
      <c r="O222" s="61" t="str">
        <f>Minneapolis!$D122</f>
        <v>27-MAY-14:00</v>
      </c>
      <c r="P222" s="61" t="str">
        <f>Helena!$D122</f>
        <v>15-MAY-15:30</v>
      </c>
      <c r="Q222" s="61" t="str">
        <f>Duluth!$D122</f>
        <v>27-MAY-14:20</v>
      </c>
      <c r="R222" s="61" t="str">
        <f>Fairbanks!$D122</f>
        <v>25-MAY-14:39</v>
      </c>
    </row>
    <row r="223" spans="1:18">
      <c r="A223" s="48"/>
      <c r="B223" s="69" t="s">
        <v>289</v>
      </c>
      <c r="C223" s="61" t="str">
        <f>Miami!$D123</f>
        <v>27-JUN-14:00</v>
      </c>
      <c r="D223" s="61" t="str">
        <f>Houston!$D123</f>
        <v>30-JUN-14:00</v>
      </c>
      <c r="E223" s="61" t="str">
        <f>Phoenix!$D123</f>
        <v>28-JUN-15:00</v>
      </c>
      <c r="F223" s="61" t="str">
        <f>Atlanta!$D123</f>
        <v>19-JUN-14:00</v>
      </c>
      <c r="G223" s="61" t="str">
        <f>LosAngeles!$D123</f>
        <v>30-JUN-14:00</v>
      </c>
      <c r="H223" s="61" t="str">
        <f>LasVegas!$D123</f>
        <v>27-JUN-15:00</v>
      </c>
      <c r="I223" s="61" t="str">
        <f>SanFrancisco!$D123</f>
        <v>16-JUN-14:00</v>
      </c>
      <c r="J223" s="61" t="str">
        <f>Baltimore!$D123</f>
        <v>30-JUN-14:00</v>
      </c>
      <c r="K223" s="61" t="str">
        <f>Albuquerque!$D123</f>
        <v>29-JUN-14:00</v>
      </c>
      <c r="L223" s="61" t="str">
        <f>Seattle!$D123</f>
        <v>28-JUN-14:00</v>
      </c>
      <c r="M223" s="61" t="str">
        <f>Chicago!$D123</f>
        <v>08-JUN-12:00</v>
      </c>
      <c r="N223" s="61" t="str">
        <f>Boulder!$D123</f>
        <v>27-JUN-15:00</v>
      </c>
      <c r="O223" s="61" t="str">
        <f>Minneapolis!$D123</f>
        <v>29-JUN-14:00</v>
      </c>
      <c r="P223" s="61" t="str">
        <f>Helena!$D123</f>
        <v>30-JUN-15:00</v>
      </c>
      <c r="Q223" s="61" t="str">
        <f>Duluth!$D123</f>
        <v>14-JUN-14:00</v>
      </c>
      <c r="R223" s="61" t="str">
        <f>Fairbanks!$D123</f>
        <v>09-JUN-14:50</v>
      </c>
    </row>
    <row r="224" spans="1:18">
      <c r="A224" s="48"/>
      <c r="B224" s="69" t="s">
        <v>288</v>
      </c>
      <c r="C224" s="61" t="str">
        <f>Miami!$D124</f>
        <v>13-JUL-14:00</v>
      </c>
      <c r="D224" s="61" t="str">
        <f>Houston!$D124</f>
        <v>05-JUL-15:00</v>
      </c>
      <c r="E224" s="61" t="str">
        <f>Phoenix!$D124</f>
        <v>11-JUL-15:00</v>
      </c>
      <c r="F224" s="61" t="str">
        <f>Atlanta!$D124</f>
        <v>03-JUL-14:00</v>
      </c>
      <c r="G224" s="61" t="str">
        <f>LosAngeles!$D124</f>
        <v>24-JUL-14:00</v>
      </c>
      <c r="H224" s="61" t="str">
        <f>LasVegas!$D124</f>
        <v>24-JUL-15:00</v>
      </c>
      <c r="I224" s="61" t="str">
        <f>SanFrancisco!$D124</f>
        <v>03-JUL-14:20</v>
      </c>
      <c r="J224" s="61" t="str">
        <f>Baltimore!$D124</f>
        <v>25-JUL-14:39</v>
      </c>
      <c r="K224" s="61" t="str">
        <f>Albuquerque!$D124</f>
        <v>31-JUL-14:00</v>
      </c>
      <c r="L224" s="61" t="str">
        <f>Seattle!$D124</f>
        <v>24-JUL-14:00</v>
      </c>
      <c r="M224" s="61" t="str">
        <f>Chicago!$D124</f>
        <v>13-JUL-14:00</v>
      </c>
      <c r="N224" s="61" t="str">
        <f>Boulder!$D124</f>
        <v>17-JUL-15:00</v>
      </c>
      <c r="O224" s="61" t="str">
        <f>Minneapolis!$D124</f>
        <v>15-JUL-14:00</v>
      </c>
      <c r="P224" s="61" t="str">
        <f>Helena!$D124</f>
        <v>21-JUL-15:00</v>
      </c>
      <c r="Q224" s="61" t="str">
        <f>Duluth!$D124</f>
        <v>08-JUL-15:30</v>
      </c>
      <c r="R224" s="61" t="str">
        <f>Fairbanks!$D124</f>
        <v>29-JUL-15:00</v>
      </c>
    </row>
    <row r="225" spans="1:18">
      <c r="A225" s="48"/>
      <c r="B225" s="69" t="s">
        <v>287</v>
      </c>
      <c r="C225" s="61" t="str">
        <f>Miami!$D125</f>
        <v>21-AUG-14:00</v>
      </c>
      <c r="D225" s="61" t="str">
        <f>Houston!$D125</f>
        <v>31-AUG-15:00</v>
      </c>
      <c r="E225" s="61" t="str">
        <f>Phoenix!$D125</f>
        <v>01-AUG-16:00</v>
      </c>
      <c r="F225" s="61" t="str">
        <f>Atlanta!$D125</f>
        <v>17-AUG-14:00</v>
      </c>
      <c r="G225" s="61" t="str">
        <f>LosAngeles!$D125</f>
        <v>09-AUG-14:00</v>
      </c>
      <c r="H225" s="61" t="str">
        <f>LasVegas!$D125</f>
        <v>04-AUG-15:00</v>
      </c>
      <c r="I225" s="61" t="str">
        <f>SanFrancisco!$D125</f>
        <v>26-AUG-14:39</v>
      </c>
      <c r="J225" s="61" t="str">
        <f>Baltimore!$D125</f>
        <v>09-AUG-14:00</v>
      </c>
      <c r="K225" s="61" t="str">
        <f>Albuquerque!$D125</f>
        <v>01-AUG-14:00</v>
      </c>
      <c r="L225" s="61" t="str">
        <f>Seattle!$D125</f>
        <v>07-AUG-14:00</v>
      </c>
      <c r="M225" s="61" t="str">
        <f>Chicago!$D125</f>
        <v>04-AUG-15:00</v>
      </c>
      <c r="N225" s="61" t="str">
        <f>Boulder!$D125</f>
        <v>30-AUG-13:00</v>
      </c>
      <c r="O225" s="61" t="str">
        <f>Minneapolis!$D125</f>
        <v>25-AUG-15:00</v>
      </c>
      <c r="P225" s="61" t="str">
        <f>Helena!$D125</f>
        <v>09-AUG-15:00</v>
      </c>
      <c r="Q225" s="61" t="str">
        <f>Duluth!$D125</f>
        <v>12-AUG-14:00</v>
      </c>
      <c r="R225" s="61" t="str">
        <f>Fairbanks!$D125</f>
        <v>12-AUG-14:50</v>
      </c>
    </row>
    <row r="226" spans="1:18">
      <c r="A226" s="48"/>
      <c r="B226" s="69" t="s">
        <v>286</v>
      </c>
      <c r="C226" s="61" t="str">
        <f>Miami!$D126</f>
        <v>09-SEP-15:00</v>
      </c>
      <c r="D226" s="61" t="str">
        <f>Houston!$D126</f>
        <v>16-SEP-15:20</v>
      </c>
      <c r="E226" s="61" t="str">
        <f>Phoenix!$D126</f>
        <v>09-SEP-15:00</v>
      </c>
      <c r="F226" s="61" t="str">
        <f>Atlanta!$D126</f>
        <v>11-SEP-14:09</v>
      </c>
      <c r="G226" s="61" t="str">
        <f>LosAngeles!$D126</f>
        <v>25-SEP-14:00</v>
      </c>
      <c r="H226" s="61" t="str">
        <f>LasVegas!$D126</f>
        <v>01-SEP-14:00</v>
      </c>
      <c r="I226" s="61" t="str">
        <f>SanFrancisco!$D126</f>
        <v>28-SEP-14:00</v>
      </c>
      <c r="J226" s="61" t="str">
        <f>Baltimore!$D126</f>
        <v>09-SEP-15:30</v>
      </c>
      <c r="K226" s="61" t="str">
        <f>Albuquerque!$D126</f>
        <v>02-SEP-15:50</v>
      </c>
      <c r="L226" s="61" t="str">
        <f>Seattle!$D126</f>
        <v>02-SEP-15:00</v>
      </c>
      <c r="M226" s="61" t="str">
        <f>Chicago!$D126</f>
        <v>05-SEP-14:00</v>
      </c>
      <c r="N226" s="61" t="str">
        <f>Boulder!$D126</f>
        <v>02-SEP-15:50</v>
      </c>
      <c r="O226" s="61" t="str">
        <f>Minneapolis!$D126</f>
        <v>14-SEP-14:00</v>
      </c>
      <c r="P226" s="61" t="str">
        <f>Helena!$D126</f>
        <v>02-SEP-15:00</v>
      </c>
      <c r="Q226" s="61" t="str">
        <f>Duluth!$D126</f>
        <v>07-SEP-14:00</v>
      </c>
      <c r="R226" s="61" t="str">
        <f>Fairbanks!$D126</f>
        <v>09-SEP-15:50</v>
      </c>
    </row>
    <row r="227" spans="1:18">
      <c r="A227" s="48"/>
      <c r="B227" s="69" t="s">
        <v>285</v>
      </c>
      <c r="C227" s="61" t="str">
        <f>Miami!$D127</f>
        <v>06-OCT-15:00</v>
      </c>
      <c r="D227" s="61" t="str">
        <f>Houston!$D127</f>
        <v>06-OCT-15:00</v>
      </c>
      <c r="E227" s="61" t="str">
        <f>Phoenix!$D127</f>
        <v>14-OCT-15:00</v>
      </c>
      <c r="F227" s="61" t="str">
        <f>Atlanta!$D127</f>
        <v>21-OCT-15:00</v>
      </c>
      <c r="G227" s="61" t="str">
        <f>LosAngeles!$D127</f>
        <v>05-OCT-14:00</v>
      </c>
      <c r="H227" s="61" t="str">
        <f>LasVegas!$D127</f>
        <v>03-OCT-15:00</v>
      </c>
      <c r="I227" s="61" t="str">
        <f>SanFrancisco!$D127</f>
        <v>13-OCT-15:00</v>
      </c>
      <c r="J227" s="61" t="str">
        <f>Baltimore!$D127</f>
        <v>12-OCT-15:00</v>
      </c>
      <c r="K227" s="61" t="str">
        <f>Albuquerque!$D127</f>
        <v>16-OCT-15:39</v>
      </c>
      <c r="L227" s="61" t="str">
        <f>Seattle!$D127</f>
        <v>17-OCT-13:50</v>
      </c>
      <c r="M227" s="61" t="str">
        <f>Chicago!$D127</f>
        <v>28-OCT-13:20</v>
      </c>
      <c r="N227" s="61" t="str">
        <f>Boulder!$D127</f>
        <v>05-OCT-14:00</v>
      </c>
      <c r="O227" s="61" t="str">
        <f>Minneapolis!$D127</f>
        <v>07-OCT-15:39</v>
      </c>
      <c r="P227" s="61" t="str">
        <f>Helena!$D127</f>
        <v>05-OCT-15:09</v>
      </c>
      <c r="Q227" s="61" t="str">
        <f>Duluth!$D127</f>
        <v>07-OCT-15:30</v>
      </c>
      <c r="R227" s="61" t="str">
        <f>Fairbanks!$D127</f>
        <v>27-OCT-08:09</v>
      </c>
    </row>
    <row r="228" spans="1:18">
      <c r="A228" s="48"/>
      <c r="B228" s="69" t="s">
        <v>284</v>
      </c>
      <c r="C228" s="61" t="str">
        <f>Miami!$D128</f>
        <v>07-NOV-15:50</v>
      </c>
      <c r="D228" s="61" t="str">
        <f>Houston!$D128</f>
        <v>03-NOV-15:00</v>
      </c>
      <c r="E228" s="61" t="str">
        <f>Phoenix!$D128</f>
        <v>20-NOV-17:49</v>
      </c>
      <c r="F228" s="61" t="str">
        <f>Atlanta!$D128</f>
        <v>22-NOV-15:00</v>
      </c>
      <c r="G228" s="61" t="str">
        <f>LosAngeles!$D128</f>
        <v>08-NOV-16:00</v>
      </c>
      <c r="H228" s="61" t="str">
        <f>LasVegas!$D128</f>
        <v>10-NOV-16:00</v>
      </c>
      <c r="I228" s="61" t="str">
        <f>SanFrancisco!$D128</f>
        <v>14-NOV-16:00</v>
      </c>
      <c r="J228" s="61" t="str">
        <f>Baltimore!$D128</f>
        <v>04-NOV-16:00</v>
      </c>
      <c r="K228" s="61" t="str">
        <f>Albuquerque!$D128</f>
        <v>10-NOV-15:20</v>
      </c>
      <c r="L228" s="61" t="str">
        <f>Seattle!$D128</f>
        <v>04-NOV-16:49</v>
      </c>
      <c r="M228" s="61" t="str">
        <f>Chicago!$D128</f>
        <v>02-NOV-16:49</v>
      </c>
      <c r="N228" s="61" t="str">
        <f>Boulder!$D128</f>
        <v>04-NOV-16:00</v>
      </c>
      <c r="O228" s="61" t="str">
        <f>Minneapolis!$D128</f>
        <v>02-NOV-16:00</v>
      </c>
      <c r="P228" s="61" t="str">
        <f>Helena!$D128</f>
        <v>27-NOV-17:00</v>
      </c>
      <c r="Q228" s="61" t="str">
        <f>Duluth!$D128</f>
        <v>24-NOV-17:00</v>
      </c>
      <c r="R228" s="61" t="str">
        <f>Fairbanks!$D128</f>
        <v>09-NOV-09:09</v>
      </c>
    </row>
    <row r="229" spans="1:18">
      <c r="A229" s="48"/>
      <c r="B229" s="69" t="s">
        <v>283</v>
      </c>
      <c r="C229" s="61" t="str">
        <f>Miami!$D129</f>
        <v>15-DEC-15:00</v>
      </c>
      <c r="D229" s="61" t="str">
        <f>Houston!$D129</f>
        <v>02-DEC-16:19</v>
      </c>
      <c r="E229" s="61" t="str">
        <f>Phoenix!$D129</f>
        <v>09-DEC-17:40</v>
      </c>
      <c r="F229" s="61" t="str">
        <f>Atlanta!$D129</f>
        <v>02-DEC-17:30</v>
      </c>
      <c r="G229" s="61" t="str">
        <f>LosAngeles!$D129</f>
        <v>18-DEC-16:49</v>
      </c>
      <c r="H229" s="61" t="str">
        <f>LasVegas!$D129</f>
        <v>06-DEC-16:30</v>
      </c>
      <c r="I229" s="61" t="str">
        <f>SanFrancisco!$D129</f>
        <v>07-DEC-16:49</v>
      </c>
      <c r="J229" s="61" t="str">
        <f>Baltimore!$D129</f>
        <v>21-DEC-09:09</v>
      </c>
      <c r="K229" s="61" t="str">
        <f>Albuquerque!$D129</f>
        <v>05-DEC-16:49</v>
      </c>
      <c r="L229" s="61" t="str">
        <f>Seattle!$D129</f>
        <v>13-DEC-17:00</v>
      </c>
      <c r="M229" s="61" t="str">
        <f>Chicago!$D129</f>
        <v>14-DEC-17:00</v>
      </c>
      <c r="N229" s="61" t="str">
        <f>Boulder!$D129</f>
        <v>11-DEC-09:09</v>
      </c>
      <c r="O229" s="61" t="str">
        <f>Minneapolis!$D129</f>
        <v>30-DEC-17:00</v>
      </c>
      <c r="P229" s="61" t="str">
        <f>Helena!$D129</f>
        <v>11-DEC-09:09</v>
      </c>
      <c r="Q229" s="61" t="str">
        <f>Duluth!$D129</f>
        <v>30-DEC-17:00</v>
      </c>
      <c r="R229" s="61" t="str">
        <f>Fairbanks!$D129</f>
        <v>29-DEC-09:09</v>
      </c>
    </row>
    <row r="230" spans="1:18">
      <c r="A230" s="72" t="s">
        <v>282</v>
      </c>
      <c r="B230" s="73"/>
    </row>
    <row r="231" spans="1:18">
      <c r="A231" s="72"/>
      <c r="B231" s="71" t="s">
        <v>74</v>
      </c>
      <c r="C231" s="54">
        <f>Miami!$G$14</f>
        <v>0</v>
      </c>
      <c r="D231" s="54">
        <f>Houston!$G$14</f>
        <v>0</v>
      </c>
      <c r="E231" s="54">
        <f>Phoenix!$G$14</f>
        <v>0</v>
      </c>
      <c r="F231" s="54">
        <f>Atlanta!$G$14</f>
        <v>0</v>
      </c>
      <c r="G231" s="54">
        <f>LosAngeles!$G$14</f>
        <v>0</v>
      </c>
      <c r="H231" s="54">
        <f>LasVegas!$G$14</f>
        <v>0</v>
      </c>
      <c r="I231" s="54">
        <f>SanFrancisco!$G$14</f>
        <v>0</v>
      </c>
      <c r="J231" s="54">
        <f>Baltimore!$G$14</f>
        <v>0</v>
      </c>
      <c r="K231" s="54">
        <f>Albuquerque!$G$14</f>
        <v>0</v>
      </c>
      <c r="L231" s="54">
        <f>Seattle!$G$14</f>
        <v>0</v>
      </c>
      <c r="M231" s="54">
        <f>Chicago!$G$14</f>
        <v>0</v>
      </c>
      <c r="N231" s="54">
        <f>Boulder!$G$14</f>
        <v>0</v>
      </c>
      <c r="O231" s="54">
        <f>Minneapolis!$G$14</f>
        <v>0</v>
      </c>
      <c r="P231" s="54">
        <f>Helena!$G$14</f>
        <v>0</v>
      </c>
      <c r="Q231" s="54">
        <f>Duluth!$G$14</f>
        <v>0</v>
      </c>
      <c r="R231" s="54">
        <f>Fairbanks!$G$14</f>
        <v>0</v>
      </c>
    </row>
    <row r="232" spans="1:18">
      <c r="A232" s="72"/>
      <c r="B232" s="71" t="s">
        <v>87</v>
      </c>
      <c r="C232" s="54">
        <f>Miami!$G$21</f>
        <v>0</v>
      </c>
      <c r="D232" s="54">
        <f>Houston!$G$21</f>
        <v>0</v>
      </c>
      <c r="E232" s="54">
        <f>Phoenix!$G$21</f>
        <v>0</v>
      </c>
      <c r="F232" s="54">
        <f>Atlanta!$G$21</f>
        <v>0</v>
      </c>
      <c r="G232" s="54">
        <f>LosAngeles!$G$21</f>
        <v>0</v>
      </c>
      <c r="H232" s="54">
        <f>LasVegas!$G$21</f>
        <v>0</v>
      </c>
      <c r="I232" s="54">
        <f>SanFrancisco!$G$21</f>
        <v>0</v>
      </c>
      <c r="J232" s="54">
        <f>Baltimore!$G$21</f>
        <v>0</v>
      </c>
      <c r="K232" s="54">
        <f>Albuquerque!$G$21</f>
        <v>0</v>
      </c>
      <c r="L232" s="54">
        <f>Seattle!$G$21</f>
        <v>0</v>
      </c>
      <c r="M232" s="54">
        <f>Chicago!$G$21</f>
        <v>0</v>
      </c>
      <c r="N232" s="54">
        <f>Boulder!$G$21</f>
        <v>0</v>
      </c>
      <c r="O232" s="54">
        <f>Minneapolis!$G$21</f>
        <v>0</v>
      </c>
      <c r="P232" s="54">
        <f>Helena!$G$21</f>
        <v>0</v>
      </c>
      <c r="Q232" s="54">
        <f>Duluth!$G$21</f>
        <v>0</v>
      </c>
      <c r="R232" s="54">
        <f>Fairbanks!$G$21</f>
        <v>0</v>
      </c>
    </row>
    <row r="233" spans="1:18">
      <c r="A233" s="72"/>
      <c r="B233" s="71" t="s">
        <v>89</v>
      </c>
      <c r="C233" s="54">
        <f>Miami!$G$24</f>
        <v>0</v>
      </c>
      <c r="D233" s="54">
        <f>Houston!$G$24</f>
        <v>0</v>
      </c>
      <c r="E233" s="54">
        <f>Phoenix!$G$24</f>
        <v>0</v>
      </c>
      <c r="F233" s="54">
        <f>Atlanta!$G$24</f>
        <v>0</v>
      </c>
      <c r="G233" s="54">
        <f>LosAngeles!$G$24</f>
        <v>0</v>
      </c>
      <c r="H233" s="54">
        <f>LasVegas!$G$24</f>
        <v>0</v>
      </c>
      <c r="I233" s="54">
        <f>SanFrancisco!$G$24</f>
        <v>0</v>
      </c>
      <c r="J233" s="54">
        <f>Baltimore!$G$24</f>
        <v>0</v>
      </c>
      <c r="K233" s="54">
        <f>Albuquerque!$G$24</f>
        <v>0</v>
      </c>
      <c r="L233" s="54">
        <f>Seattle!$G$24</f>
        <v>0</v>
      </c>
      <c r="M233" s="54">
        <f>Chicago!$G$24</f>
        <v>0</v>
      </c>
      <c r="N233" s="54">
        <f>Boulder!$G$24</f>
        <v>0</v>
      </c>
      <c r="O233" s="54">
        <f>Minneapolis!$G$24</f>
        <v>0</v>
      </c>
      <c r="P233" s="54">
        <f>Helena!$G$24</f>
        <v>0</v>
      </c>
      <c r="Q233" s="54">
        <f>Duluth!$G$24</f>
        <v>0</v>
      </c>
      <c r="R233" s="54">
        <f>Fairbanks!$G$24</f>
        <v>0</v>
      </c>
    </row>
    <row r="234" spans="1:18">
      <c r="A234" s="72"/>
      <c r="B234" s="73" t="s">
        <v>281</v>
      </c>
      <c r="C234" s="54">
        <f>Miami!$G$28</f>
        <v>0</v>
      </c>
      <c r="D234" s="54">
        <f>Houston!$G$28</f>
        <v>0</v>
      </c>
      <c r="E234" s="54">
        <f>Phoenix!$G$28</f>
        <v>0</v>
      </c>
      <c r="F234" s="54">
        <f>Atlanta!$G$28</f>
        <v>0</v>
      </c>
      <c r="G234" s="54">
        <f>LosAngeles!$G$28</f>
        <v>0</v>
      </c>
      <c r="H234" s="54">
        <f>LasVegas!$G$28</f>
        <v>0</v>
      </c>
      <c r="I234" s="54">
        <f>SanFrancisco!$G$28</f>
        <v>0</v>
      </c>
      <c r="J234" s="54">
        <f>Baltimore!$G$28</f>
        <v>0</v>
      </c>
      <c r="K234" s="54">
        <f>Albuquerque!$G$28</f>
        <v>0</v>
      </c>
      <c r="L234" s="54">
        <f>Seattle!$G$28</f>
        <v>0</v>
      </c>
      <c r="M234" s="54">
        <f>Chicago!$G$28</f>
        <v>0</v>
      </c>
      <c r="N234" s="54">
        <f>Boulder!$G$28</f>
        <v>0</v>
      </c>
      <c r="O234" s="54">
        <f>Minneapolis!$G$28</f>
        <v>0</v>
      </c>
      <c r="P234" s="54">
        <f>Helena!$G$28</f>
        <v>0</v>
      </c>
      <c r="Q234" s="54">
        <f>Duluth!$G$28</f>
        <v>0</v>
      </c>
      <c r="R234" s="54">
        <f>Fairbanks!$G$28</f>
        <v>0</v>
      </c>
    </row>
    <row r="235" spans="1:18">
      <c r="A235" s="72" t="s">
        <v>280</v>
      </c>
      <c r="B235" s="71"/>
      <c r="C235" s="70"/>
      <c r="D235" s="70"/>
      <c r="E235" s="70"/>
      <c r="F235" s="70"/>
      <c r="G235" s="70"/>
      <c r="H235" s="70"/>
      <c r="I235" s="70"/>
      <c r="J235" s="70"/>
      <c r="K235" s="70"/>
      <c r="L235" s="70"/>
      <c r="M235" s="70"/>
      <c r="N235" s="70"/>
      <c r="O235" s="70"/>
      <c r="P235" s="70"/>
      <c r="Q235" s="70"/>
      <c r="R235" s="70"/>
    </row>
    <row r="236" spans="1:18">
      <c r="A236" s="48"/>
      <c r="B236" s="69" t="s">
        <v>279</v>
      </c>
      <c r="C236" s="54">
        <f>Miami!$H$113</f>
        <v>94661.765599999999</v>
      </c>
      <c r="D236" s="54">
        <f>Houston!$H$113</f>
        <v>103442.098</v>
      </c>
      <c r="E236" s="54">
        <f>Phoenix!$H$113</f>
        <v>93836.612500000003</v>
      </c>
      <c r="F236" s="54">
        <f>Atlanta!$H$113</f>
        <v>82514.316200000001</v>
      </c>
      <c r="G236" s="54">
        <f>LosAngeles!$H$113</f>
        <v>28529.295999999998</v>
      </c>
      <c r="H236" s="54">
        <f>LasVegas!$H$113</f>
        <v>90982.196400000001</v>
      </c>
      <c r="I236" s="54">
        <f>SanFrancisco!$H$113</f>
        <v>27706.528300000002</v>
      </c>
      <c r="J236" s="54">
        <f>Baltimore!$H$113</f>
        <v>72138.926200000002</v>
      </c>
      <c r="K236" s="54">
        <f>Albuquerque!$H$113</f>
        <v>103027.9388</v>
      </c>
      <c r="L236" s="54">
        <f>Seattle!$H$113</f>
        <v>20430.062999999998</v>
      </c>
      <c r="M236" s="54">
        <f>Chicago!$H$113</f>
        <v>135041.33069999999</v>
      </c>
      <c r="N236" s="54">
        <f>Boulder!$H$113</f>
        <v>100428.9892</v>
      </c>
      <c r="O236" s="54">
        <f>Minneapolis!$H$113</f>
        <v>91857.9182</v>
      </c>
      <c r="P236" s="54">
        <f>Helena!$H$113</f>
        <v>92221.914600000004</v>
      </c>
      <c r="Q236" s="54">
        <f>Duluth!$H$113</f>
        <v>91176.627800000002</v>
      </c>
      <c r="R236" s="54">
        <f>Fairbanks!$H$113</f>
        <v>90672.782500000001</v>
      </c>
    </row>
    <row r="237" spans="1:18">
      <c r="A237" s="48"/>
      <c r="B237" s="52" t="s">
        <v>278</v>
      </c>
      <c r="C237" s="54">
        <f>Miami!$B$113</f>
        <v>219205.54990000001</v>
      </c>
      <c r="D237" s="54">
        <f>Houston!$B$113</f>
        <v>260250.7941</v>
      </c>
      <c r="E237" s="54">
        <f>Phoenix!$B$113</f>
        <v>221574.0515</v>
      </c>
      <c r="F237" s="54">
        <f>Atlanta!$B$113</f>
        <v>188835.2813</v>
      </c>
      <c r="G237" s="54">
        <f>LosAngeles!$B$113</f>
        <v>76323.311900000001</v>
      </c>
      <c r="H237" s="54">
        <f>LasVegas!$B$113</f>
        <v>216713.01490000001</v>
      </c>
      <c r="I237" s="54">
        <f>SanFrancisco!$B$113</f>
        <v>74513.815100000007</v>
      </c>
      <c r="J237" s="54">
        <f>Baltimore!$B$113</f>
        <v>164874.98130000001</v>
      </c>
      <c r="K237" s="54">
        <f>Albuquerque!$B$113</f>
        <v>242314.21249999999</v>
      </c>
      <c r="L237" s="54">
        <f>Seattle!$B$113</f>
        <v>50789.649299999997</v>
      </c>
      <c r="M237" s="54">
        <f>Chicago!$B$113</f>
        <v>315514.85489999998</v>
      </c>
      <c r="N237" s="54">
        <f>Boulder!$B$113</f>
        <v>237399.45310000001</v>
      </c>
      <c r="O237" s="54">
        <f>Minneapolis!$B$113</f>
        <v>217624.8493</v>
      </c>
      <c r="P237" s="54">
        <f>Helena!$B$113</f>
        <v>219815.17860000001</v>
      </c>
      <c r="Q237" s="54">
        <f>Duluth!$B$113</f>
        <v>218385.82980000001</v>
      </c>
      <c r="R237" s="54">
        <f>Fairbanks!$B$113</f>
        <v>237402.3364</v>
      </c>
    </row>
    <row r="238" spans="1:18">
      <c r="A238" s="48"/>
      <c r="B238" s="69" t="s">
        <v>277</v>
      </c>
      <c r="C238" s="54">
        <f>Miami!$C$113</f>
        <v>386.54410000000001</v>
      </c>
      <c r="D238" s="54">
        <f>Houston!$C$113</f>
        <v>339.95830000000001</v>
      </c>
      <c r="E238" s="54">
        <f>Phoenix!$C$113</f>
        <v>370.71719999999999</v>
      </c>
      <c r="F238" s="54">
        <f>Atlanta!$C$113</f>
        <v>357.19439999999997</v>
      </c>
      <c r="G238" s="54">
        <f>LosAngeles!$C$113</f>
        <v>65.421800000000005</v>
      </c>
      <c r="H238" s="54">
        <f>LasVegas!$C$113</f>
        <v>350.43560000000002</v>
      </c>
      <c r="I238" s="54">
        <f>SanFrancisco!$C$113</f>
        <v>64.138999999999996</v>
      </c>
      <c r="J238" s="54">
        <f>Baltimore!$C$113</f>
        <v>314.52879999999999</v>
      </c>
      <c r="K238" s="54">
        <f>Albuquerque!$C$113</f>
        <v>415.30919999999998</v>
      </c>
      <c r="L238" s="54">
        <f>Seattle!$C$113</f>
        <v>72.728999999999999</v>
      </c>
      <c r="M238" s="54">
        <f>Chicago!$C$113</f>
        <v>556.66890000000001</v>
      </c>
      <c r="N238" s="54">
        <f>Boulder!$C$113</f>
        <v>401.69369999999998</v>
      </c>
      <c r="O238" s="54">
        <f>Minneapolis!$C$113</f>
        <v>370.55059999999997</v>
      </c>
      <c r="P238" s="54">
        <f>Helena!$C$113</f>
        <v>366.53469999999999</v>
      </c>
      <c r="Q238" s="54">
        <f>Duluth!$C$113</f>
        <v>361.35860000000002</v>
      </c>
      <c r="R238" s="54">
        <f>Fairbanks!$C$113</f>
        <v>270.79000000000002</v>
      </c>
    </row>
    <row r="239" spans="1:18">
      <c r="A239" s="48"/>
      <c r="B239" s="69" t="s">
        <v>276</v>
      </c>
      <c r="C239" s="54">
        <f>Miami!$D$113</f>
        <v>1477.1469999999999</v>
      </c>
      <c r="D239" s="54">
        <f>Houston!$D$113</f>
        <v>1453.4916000000001</v>
      </c>
      <c r="E239" s="54">
        <f>Phoenix!$D$113</f>
        <v>1227.7254</v>
      </c>
      <c r="F239" s="54">
        <f>Atlanta!$D$113</f>
        <v>911.56320000000005</v>
      </c>
      <c r="G239" s="54">
        <f>LosAngeles!$D$113</f>
        <v>692.78819999999996</v>
      </c>
      <c r="H239" s="54">
        <f>LasVegas!$D$113</f>
        <v>1445.68</v>
      </c>
      <c r="I239" s="54">
        <f>SanFrancisco!$D$113</f>
        <v>628.38300000000004</v>
      </c>
      <c r="J239" s="54">
        <f>Baltimore!$D$113</f>
        <v>911.04349999999999</v>
      </c>
      <c r="K239" s="54">
        <f>Albuquerque!$D$113</f>
        <v>1058.4146000000001</v>
      </c>
      <c r="L239" s="54">
        <f>Seattle!$D$113</f>
        <v>170.21680000000001</v>
      </c>
      <c r="M239" s="54">
        <f>Chicago!$D$113</f>
        <v>1621.5346999999999</v>
      </c>
      <c r="N239" s="54">
        <f>Boulder!$D$113</f>
        <v>1008.8457</v>
      </c>
      <c r="O239" s="54">
        <f>Minneapolis!$D$113</f>
        <v>564.35640000000001</v>
      </c>
      <c r="P239" s="54">
        <f>Helena!$D$113</f>
        <v>604.98199999999997</v>
      </c>
      <c r="Q239" s="54">
        <f>Duluth!$D$113</f>
        <v>532.1798</v>
      </c>
      <c r="R239" s="54">
        <f>Fairbanks!$D$113</f>
        <v>1157.3134</v>
      </c>
    </row>
    <row r="240" spans="1:18">
      <c r="A240" s="48"/>
      <c r="B240" s="69" t="s">
        <v>275</v>
      </c>
      <c r="C240" s="54">
        <f>Miami!$E$113</f>
        <v>0</v>
      </c>
      <c r="D240" s="54">
        <f>Houston!$E$113</f>
        <v>0</v>
      </c>
      <c r="E240" s="54">
        <f>Phoenix!$E$113</f>
        <v>0</v>
      </c>
      <c r="F240" s="54">
        <f>Atlanta!$E$113</f>
        <v>0</v>
      </c>
      <c r="G240" s="54">
        <f>LosAngeles!$E$113</f>
        <v>0</v>
      </c>
      <c r="H240" s="54">
        <f>LasVegas!$E$113</f>
        <v>0</v>
      </c>
      <c r="I240" s="54">
        <f>SanFrancisco!$E$113</f>
        <v>0</v>
      </c>
      <c r="J240" s="54">
        <f>Baltimore!$E$113</f>
        <v>0</v>
      </c>
      <c r="K240" s="54">
        <f>Albuquerque!$E$113</f>
        <v>0</v>
      </c>
      <c r="L240" s="54">
        <f>Seattle!$E$113</f>
        <v>0</v>
      </c>
      <c r="M240" s="54">
        <f>Chicago!$E$113</f>
        <v>0</v>
      </c>
      <c r="N240" s="54">
        <f>Boulder!$E$113</f>
        <v>0</v>
      </c>
      <c r="O240" s="54">
        <f>Minneapolis!$E$113</f>
        <v>0</v>
      </c>
      <c r="P240" s="54">
        <f>Helena!$E$113</f>
        <v>0</v>
      </c>
      <c r="Q240" s="54">
        <f>Duluth!$E$113</f>
        <v>0</v>
      </c>
      <c r="R240" s="54">
        <f>Fairbanks!$E$113</f>
        <v>0</v>
      </c>
    </row>
    <row r="241" spans="1:18">
      <c r="A241" s="48"/>
      <c r="B241" s="69" t="s">
        <v>274</v>
      </c>
      <c r="C241" s="75">
        <f>Miami!$F$113</f>
        <v>6.7000000000000002E-3</v>
      </c>
      <c r="D241" s="75">
        <f>Houston!$F$113</f>
        <v>4.1000000000000003E-3</v>
      </c>
      <c r="E241" s="75">
        <f>Phoenix!$F$113</f>
        <v>3.3E-3</v>
      </c>
      <c r="F241" s="75">
        <f>Atlanta!$F$113</f>
        <v>3.3E-3</v>
      </c>
      <c r="G241" s="75">
        <f>LosAngeles!$F$113</f>
        <v>2.9999999999999997E-4</v>
      </c>
      <c r="H241" s="75">
        <f>LasVegas!$F$113</f>
        <v>2.7000000000000001E-3</v>
      </c>
      <c r="I241" s="75">
        <f>SanFrancisco!$F$113</f>
        <v>2.9999999999999997E-4</v>
      </c>
      <c r="J241" s="75">
        <f>Baltimore!$F$113</f>
        <v>3.7000000000000002E-3</v>
      </c>
      <c r="K241" s="75">
        <f>Albuquerque!$F$113</f>
        <v>4.1000000000000003E-3</v>
      </c>
      <c r="L241" s="75">
        <f>Seattle!$F$113</f>
        <v>6.9999999999999999E-4</v>
      </c>
      <c r="M241" s="75">
        <f>Chicago!$F$113</f>
        <v>4.8999999999999998E-3</v>
      </c>
      <c r="N241" s="75">
        <f>Boulder!$F$113</f>
        <v>4.0000000000000001E-3</v>
      </c>
      <c r="O241" s="75">
        <f>Minneapolis!$F$113</f>
        <v>4.1999999999999997E-3</v>
      </c>
      <c r="P241" s="75">
        <f>Helena!$F$113</f>
        <v>4.1999999999999997E-3</v>
      </c>
      <c r="Q241" s="75">
        <f>Duluth!$F$113</f>
        <v>4.0000000000000001E-3</v>
      </c>
      <c r="R241" s="75">
        <f>Fairbanks!$F$113</f>
        <v>4.1000000000000003E-3</v>
      </c>
    </row>
    <row r="242" spans="1:18">
      <c r="A242" s="48"/>
      <c r="B242" s="76" t="s">
        <v>273</v>
      </c>
      <c r="C242" s="54">
        <f>10^(-3)*Miami!$G$113</f>
        <v>182.81709330000001</v>
      </c>
      <c r="D242" s="54">
        <f>10^(-3)*Houston!$G$113</f>
        <v>495.79825060000002</v>
      </c>
      <c r="E242" s="54">
        <f>10^(-3)*Phoenix!$G$113</f>
        <v>9068.9600000000009</v>
      </c>
      <c r="F242" s="54">
        <f>10^(-3)*Atlanta!$G$113</f>
        <v>1621.42</v>
      </c>
      <c r="G242" s="54">
        <f>10^(-3)*LosAngeles!$G$113</f>
        <v>4180.1099999999997</v>
      </c>
      <c r="H242" s="54">
        <f>10^(-3)*LasVegas!$G$113</f>
        <v>7209.83</v>
      </c>
      <c r="I242" s="54">
        <f>10^(-3)*SanFrancisco!$G$113</f>
        <v>3791.34</v>
      </c>
      <c r="J242" s="54">
        <f>10^(-3)*Baltimore!$G$113</f>
        <v>56.6581586</v>
      </c>
      <c r="K242" s="54">
        <f>10^(-3)*Albuquerque!$G$113</f>
        <v>1100.53</v>
      </c>
      <c r="L242" s="54">
        <f>10^(-3)*Seattle!$G$113</f>
        <v>2249.14</v>
      </c>
      <c r="M242" s="54">
        <f>10^(-3)*Chicago!$G$113</f>
        <v>373.27250470000001</v>
      </c>
      <c r="N242" s="54">
        <f>10^(-3)*Boulder!$G$113</f>
        <v>1048.95</v>
      </c>
      <c r="O242" s="54">
        <f>10^(-3)*Minneapolis!$G$113</f>
        <v>370.87906839999999</v>
      </c>
      <c r="P242" s="54">
        <f>10^(-3)*Helena!$G$113</f>
        <v>14348.9</v>
      </c>
      <c r="Q242" s="54">
        <f>10^(-3)*Duluth!$G$113</f>
        <v>349.6889165</v>
      </c>
      <c r="R242" s="54">
        <f>10^(-3)*Fairbanks!$G$113</f>
        <v>232.20144630000001</v>
      </c>
    </row>
    <row r="243" spans="1:18">
      <c r="B243" s="60"/>
      <c r="C243" s="61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</row>
    <row r="244" spans="1:18">
      <c r="B244" s="60"/>
      <c r="C244" s="61"/>
      <c r="D244" s="54"/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4"/>
      <c r="R244" s="54"/>
    </row>
    <row r="245" spans="1:18">
      <c r="B245" s="60"/>
      <c r="C245" s="61"/>
      <c r="D245" s="54"/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4"/>
      <c r="R245" s="54"/>
    </row>
    <row r="246" spans="1:18">
      <c r="B246" s="60"/>
      <c r="C246" s="61"/>
      <c r="D246" s="54"/>
      <c r="E246" s="54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54"/>
      <c r="R246" s="54"/>
    </row>
    <row r="247" spans="1:18">
      <c r="B247" s="60"/>
      <c r="C247" s="61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</row>
    <row r="248" spans="1:18">
      <c r="B248" s="60"/>
      <c r="C248" s="61"/>
      <c r="D248" s="54"/>
      <c r="E248" s="54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54"/>
      <c r="R248" s="54"/>
    </row>
    <row r="249" spans="1:18">
      <c r="B249" s="60"/>
      <c r="C249" s="61"/>
      <c r="D249" s="54"/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54"/>
      <c r="R249" s="54"/>
    </row>
    <row r="250" spans="1:18">
      <c r="B250" s="60"/>
      <c r="C250" s="61"/>
      <c r="D250" s="54"/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4"/>
      <c r="R250" s="54"/>
    </row>
    <row r="251" spans="1:18">
      <c r="B251" s="60"/>
      <c r="C251" s="61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</row>
    <row r="252" spans="1:18">
      <c r="B252" s="60"/>
      <c r="C252" s="61"/>
      <c r="D252" s="54"/>
      <c r="E252" s="54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54"/>
      <c r="R252" s="54"/>
    </row>
    <row r="253" spans="1:18">
      <c r="B253" s="60"/>
      <c r="C253" s="61"/>
      <c r="D253" s="54"/>
      <c r="E253" s="54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54"/>
      <c r="R253" s="54"/>
    </row>
    <row r="254" spans="1:18">
      <c r="B254" s="60"/>
      <c r="C254" s="61"/>
      <c r="D254" s="54"/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54"/>
      <c r="R254" s="54"/>
    </row>
    <row r="255" spans="1:18">
      <c r="B255" s="60"/>
      <c r="C255" s="61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</row>
    <row r="256" spans="1:18">
      <c r="B256" s="60"/>
      <c r="C256" s="61"/>
      <c r="D256" s="54"/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54"/>
      <c r="R256" s="54"/>
    </row>
    <row r="257" spans="2:18">
      <c r="B257" s="60"/>
      <c r="C257" s="61"/>
      <c r="D257" s="54"/>
      <c r="E257" s="54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54"/>
      <c r="R257" s="54"/>
    </row>
    <row r="258" spans="2:18">
      <c r="B258" s="60"/>
      <c r="C258" s="61"/>
      <c r="D258" s="54"/>
      <c r="E258" s="54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54"/>
      <c r="R258" s="54"/>
    </row>
    <row r="259" spans="2:18">
      <c r="B259" s="60"/>
      <c r="C259" s="61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</row>
    <row r="260" spans="2:18">
      <c r="B260" s="60"/>
      <c r="C260" s="61"/>
      <c r="D260" s="54"/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4"/>
      <c r="R260" s="54"/>
    </row>
    <row r="261" spans="2:18">
      <c r="B261" s="60"/>
      <c r="C261" s="61"/>
      <c r="D261" s="54"/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4"/>
      <c r="R261" s="54"/>
    </row>
    <row r="262" spans="2:18">
      <c r="B262" s="60"/>
      <c r="C262" s="61"/>
      <c r="D262" s="54"/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4"/>
      <c r="R262" s="54"/>
    </row>
    <row r="263" spans="2:18">
      <c r="B263" s="60"/>
      <c r="C263" s="61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</row>
    <row r="264" spans="2:18">
      <c r="B264" s="60"/>
      <c r="C264" s="61"/>
      <c r="D264" s="54"/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4"/>
      <c r="R264" s="54"/>
    </row>
    <row r="266" spans="2:18">
      <c r="B266" s="59"/>
    </row>
    <row r="267" spans="2:18">
      <c r="B267" s="60"/>
      <c r="C267" s="61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</row>
    <row r="268" spans="2:18">
      <c r="B268" s="60"/>
      <c r="C268" s="61"/>
      <c r="D268" s="54"/>
      <c r="E268" s="54"/>
      <c r="F268" s="54"/>
      <c r="G268" s="54"/>
      <c r="H268" s="54"/>
      <c r="I268" s="54"/>
      <c r="J268" s="54"/>
      <c r="K268" s="54"/>
      <c r="L268" s="54"/>
      <c r="M268" s="54"/>
      <c r="N268" s="54"/>
      <c r="O268" s="54"/>
      <c r="P268" s="54"/>
      <c r="Q268" s="54"/>
      <c r="R268" s="54"/>
    </row>
    <row r="269" spans="2:18">
      <c r="B269" s="60"/>
      <c r="C269" s="61"/>
      <c r="D269" s="54"/>
      <c r="E269" s="54"/>
      <c r="F269" s="54"/>
      <c r="G269" s="54"/>
      <c r="H269" s="54"/>
      <c r="I269" s="54"/>
      <c r="J269" s="54"/>
      <c r="K269" s="54"/>
      <c r="L269" s="54"/>
      <c r="M269" s="54"/>
      <c r="N269" s="54"/>
      <c r="O269" s="54"/>
      <c r="P269" s="54"/>
      <c r="Q269" s="54"/>
      <c r="R269" s="54"/>
    </row>
    <row r="270" spans="2:18">
      <c r="B270" s="60"/>
      <c r="C270" s="61"/>
      <c r="D270" s="54"/>
      <c r="E270" s="54"/>
      <c r="F270" s="54"/>
      <c r="G270" s="54"/>
      <c r="H270" s="54"/>
      <c r="I270" s="54"/>
      <c r="J270" s="54"/>
      <c r="K270" s="54"/>
      <c r="L270" s="54"/>
      <c r="M270" s="54"/>
      <c r="N270" s="54"/>
      <c r="O270" s="54"/>
      <c r="P270" s="54"/>
      <c r="Q270" s="54"/>
      <c r="R270" s="54"/>
    </row>
    <row r="271" spans="2:18">
      <c r="B271" s="60"/>
      <c r="C271" s="61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</row>
    <row r="272" spans="2:18">
      <c r="B272" s="60"/>
      <c r="C272" s="61"/>
      <c r="D272" s="54"/>
      <c r="E272" s="54"/>
      <c r="F272" s="54"/>
      <c r="G272" s="54"/>
      <c r="H272" s="54"/>
      <c r="I272" s="54"/>
      <c r="J272" s="54"/>
      <c r="K272" s="54"/>
      <c r="L272" s="54"/>
      <c r="M272" s="54"/>
      <c r="N272" s="54"/>
      <c r="O272" s="54"/>
      <c r="P272" s="54"/>
      <c r="Q272" s="54"/>
      <c r="R272" s="54"/>
    </row>
    <row r="273" spans="2:18">
      <c r="B273" s="60"/>
      <c r="C273" s="61"/>
      <c r="D273" s="54"/>
      <c r="E273" s="54"/>
      <c r="F273" s="54"/>
      <c r="G273" s="54"/>
      <c r="H273" s="54"/>
      <c r="I273" s="54"/>
      <c r="J273" s="54"/>
      <c r="K273" s="54"/>
      <c r="L273" s="54"/>
      <c r="M273" s="54"/>
      <c r="N273" s="54"/>
      <c r="O273" s="54"/>
      <c r="P273" s="54"/>
      <c r="Q273" s="54"/>
      <c r="R273" s="54"/>
    </row>
    <row r="274" spans="2:18">
      <c r="B274" s="60"/>
      <c r="C274" s="61"/>
      <c r="D274" s="54"/>
      <c r="E274" s="54"/>
      <c r="F274" s="54"/>
      <c r="G274" s="54"/>
      <c r="H274" s="54"/>
      <c r="I274" s="54"/>
      <c r="J274" s="54"/>
      <c r="K274" s="54"/>
      <c r="L274" s="54"/>
      <c r="M274" s="54"/>
      <c r="N274" s="54"/>
      <c r="O274" s="54"/>
      <c r="P274" s="54"/>
      <c r="Q274" s="54"/>
      <c r="R274" s="54"/>
    </row>
    <row r="275" spans="2:18">
      <c r="B275" s="60"/>
      <c r="C275" s="61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</row>
    <row r="276" spans="2:18">
      <c r="B276" s="60"/>
      <c r="C276" s="61"/>
      <c r="D276" s="54"/>
      <c r="E276" s="54"/>
      <c r="F276" s="54"/>
      <c r="G276" s="54"/>
      <c r="H276" s="54"/>
      <c r="I276" s="54"/>
      <c r="J276" s="54"/>
      <c r="K276" s="54"/>
      <c r="L276" s="54"/>
      <c r="M276" s="54"/>
      <c r="N276" s="54"/>
      <c r="O276" s="54"/>
      <c r="P276" s="54"/>
      <c r="Q276" s="54"/>
      <c r="R276" s="54"/>
    </row>
    <row r="277" spans="2:18">
      <c r="B277" s="60"/>
      <c r="C277" s="61"/>
      <c r="D277" s="54"/>
      <c r="E277" s="54"/>
      <c r="F277" s="54"/>
      <c r="G277" s="54"/>
      <c r="H277" s="54"/>
      <c r="I277" s="54"/>
      <c r="J277" s="54"/>
      <c r="K277" s="54"/>
      <c r="L277" s="54"/>
      <c r="M277" s="54"/>
      <c r="N277" s="54"/>
      <c r="O277" s="54"/>
      <c r="P277" s="54"/>
      <c r="Q277" s="54"/>
      <c r="R277" s="54"/>
    </row>
    <row r="278" spans="2:18">
      <c r="B278" s="60"/>
      <c r="C278" s="61"/>
      <c r="D278" s="54"/>
      <c r="E278" s="54"/>
      <c r="F278" s="54"/>
      <c r="G278" s="54"/>
      <c r="H278" s="54"/>
      <c r="I278" s="54"/>
      <c r="J278" s="54"/>
      <c r="K278" s="54"/>
      <c r="L278" s="54"/>
      <c r="M278" s="54"/>
      <c r="N278" s="54"/>
      <c r="O278" s="54"/>
      <c r="P278" s="54"/>
      <c r="Q278" s="54"/>
      <c r="R278" s="54"/>
    </row>
    <row r="279" spans="2:18">
      <c r="B279" s="60"/>
      <c r="C279" s="61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</row>
    <row r="280" spans="2:18">
      <c r="B280" s="60"/>
      <c r="C280" s="61"/>
      <c r="D280" s="54"/>
      <c r="E280" s="54"/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  <c r="Q280" s="54"/>
      <c r="R280" s="54"/>
    </row>
    <row r="281" spans="2:18">
      <c r="B281" s="60"/>
      <c r="C281" s="61"/>
      <c r="D281" s="54"/>
      <c r="E281" s="54"/>
      <c r="F281" s="54"/>
      <c r="G281" s="54"/>
      <c r="H281" s="54"/>
      <c r="I281" s="54"/>
      <c r="J281" s="54"/>
      <c r="K281" s="54"/>
      <c r="L281" s="54"/>
      <c r="M281" s="54"/>
      <c r="N281" s="54"/>
      <c r="O281" s="54"/>
      <c r="P281" s="54"/>
      <c r="Q281" s="54"/>
      <c r="R281" s="54"/>
    </row>
    <row r="282" spans="2:18">
      <c r="B282" s="60"/>
      <c r="C282" s="61"/>
      <c r="D282" s="54"/>
      <c r="E282" s="54"/>
      <c r="F282" s="54"/>
      <c r="G282" s="54"/>
      <c r="H282" s="54"/>
      <c r="I282" s="54"/>
      <c r="J282" s="54"/>
      <c r="K282" s="54"/>
      <c r="L282" s="54"/>
      <c r="M282" s="54"/>
      <c r="N282" s="54"/>
      <c r="O282" s="54"/>
      <c r="P282" s="54"/>
      <c r="Q282" s="54"/>
      <c r="R282" s="54"/>
    </row>
    <row r="283" spans="2:18">
      <c r="B283" s="60"/>
      <c r="C283" s="61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</row>
    <row r="284" spans="2:18">
      <c r="B284" s="60"/>
      <c r="C284" s="61"/>
      <c r="D284" s="54"/>
      <c r="E284" s="54"/>
      <c r="F284" s="54"/>
      <c r="G284" s="54"/>
      <c r="H284" s="54"/>
      <c r="I284" s="54"/>
      <c r="J284" s="54"/>
      <c r="K284" s="54"/>
      <c r="L284" s="54"/>
      <c r="M284" s="54"/>
      <c r="N284" s="54"/>
      <c r="O284" s="54"/>
      <c r="P284" s="54"/>
      <c r="Q284" s="54"/>
      <c r="R284" s="54"/>
    </row>
    <row r="285" spans="2:18">
      <c r="B285" s="60"/>
      <c r="C285" s="61"/>
      <c r="D285" s="54"/>
      <c r="E285" s="54"/>
      <c r="F285" s="54"/>
      <c r="G285" s="54"/>
      <c r="H285" s="54"/>
      <c r="I285" s="54"/>
      <c r="J285" s="54"/>
      <c r="K285" s="54"/>
      <c r="L285" s="54"/>
      <c r="M285" s="54"/>
      <c r="N285" s="54"/>
      <c r="O285" s="54"/>
      <c r="P285" s="54"/>
      <c r="Q285" s="54"/>
      <c r="R285" s="54"/>
    </row>
    <row r="286" spans="2:18">
      <c r="B286" s="60"/>
      <c r="C286" s="61"/>
      <c r="D286" s="54"/>
      <c r="E286" s="54"/>
      <c r="F286" s="54"/>
      <c r="G286" s="54"/>
      <c r="H286" s="54"/>
      <c r="I286" s="54"/>
      <c r="J286" s="54"/>
      <c r="K286" s="54"/>
      <c r="L286" s="54"/>
      <c r="M286" s="54"/>
      <c r="N286" s="54"/>
      <c r="O286" s="54"/>
      <c r="P286" s="54"/>
      <c r="Q286" s="54"/>
      <c r="R286" s="54"/>
    </row>
    <row r="287" spans="2:18">
      <c r="B287" s="60"/>
      <c r="C287" s="61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</row>
    <row r="288" spans="2:18">
      <c r="B288" s="60"/>
      <c r="C288" s="61"/>
      <c r="D288" s="54"/>
      <c r="E288" s="54"/>
      <c r="F288" s="54"/>
      <c r="G288" s="54"/>
      <c r="H288" s="54"/>
      <c r="I288" s="54"/>
      <c r="J288" s="54"/>
      <c r="K288" s="54"/>
      <c r="L288" s="54"/>
      <c r="M288" s="54"/>
      <c r="N288" s="54"/>
      <c r="O288" s="54"/>
      <c r="P288" s="54"/>
      <c r="Q288" s="54"/>
      <c r="R288" s="54"/>
    </row>
    <row r="289" spans="2:18">
      <c r="B289" s="60"/>
      <c r="C289" s="61"/>
      <c r="D289" s="54"/>
      <c r="E289" s="54"/>
      <c r="F289" s="54"/>
      <c r="G289" s="54"/>
      <c r="H289" s="54"/>
      <c r="I289" s="54"/>
      <c r="J289" s="54"/>
      <c r="K289" s="54"/>
      <c r="L289" s="54"/>
      <c r="M289" s="54"/>
      <c r="N289" s="54"/>
      <c r="O289" s="54"/>
      <c r="P289" s="54"/>
      <c r="Q289" s="54"/>
      <c r="R289" s="54"/>
    </row>
    <row r="290" spans="2:18">
      <c r="B290" s="60"/>
      <c r="C290" s="61"/>
      <c r="D290" s="54"/>
      <c r="E290" s="54"/>
      <c r="F290" s="54"/>
      <c r="G290" s="54"/>
      <c r="H290" s="54"/>
      <c r="I290" s="54"/>
      <c r="J290" s="54"/>
      <c r="K290" s="54"/>
      <c r="L290" s="54"/>
      <c r="M290" s="54"/>
      <c r="N290" s="54"/>
      <c r="O290" s="54"/>
      <c r="P290" s="54"/>
      <c r="Q290" s="54"/>
      <c r="R290" s="54"/>
    </row>
    <row r="291" spans="2:18">
      <c r="B291" s="60"/>
      <c r="C291" s="61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</row>
    <row r="292" spans="2:18">
      <c r="B292" s="60"/>
      <c r="C292" s="61"/>
      <c r="D292" s="54"/>
      <c r="E292" s="54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Q292" s="54"/>
      <c r="R292" s="54"/>
    </row>
    <row r="293" spans="2:18">
      <c r="B293" s="60"/>
      <c r="C293" s="61"/>
      <c r="D293" s="54"/>
      <c r="E293" s="54"/>
      <c r="F293" s="54"/>
      <c r="G293" s="54"/>
      <c r="H293" s="54"/>
      <c r="I293" s="54"/>
      <c r="J293" s="54"/>
      <c r="K293" s="54"/>
      <c r="L293" s="54"/>
      <c r="M293" s="54"/>
      <c r="N293" s="54"/>
      <c r="O293" s="54"/>
      <c r="P293" s="54"/>
      <c r="Q293" s="54"/>
      <c r="R293" s="54"/>
    </row>
    <row r="294" spans="2:18">
      <c r="B294" s="60"/>
      <c r="C294" s="61"/>
      <c r="D294" s="54"/>
      <c r="E294" s="54"/>
      <c r="F294" s="54"/>
      <c r="G294" s="54"/>
      <c r="H294" s="54"/>
      <c r="I294" s="54"/>
      <c r="J294" s="54"/>
      <c r="K294" s="54"/>
      <c r="L294" s="54"/>
      <c r="M294" s="54"/>
      <c r="N294" s="54"/>
      <c r="O294" s="54"/>
      <c r="P294" s="54"/>
      <c r="Q294" s="54"/>
      <c r="R294" s="54"/>
    </row>
    <row r="295" spans="2:18">
      <c r="B295" s="60"/>
      <c r="C295" s="61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</row>
    <row r="297" spans="2:18">
      <c r="B297" s="59"/>
    </row>
    <row r="298" spans="2:18">
      <c r="B298" s="60"/>
      <c r="C298" s="61"/>
      <c r="D298" s="54"/>
      <c r="E298" s="54"/>
      <c r="F298" s="54"/>
      <c r="G298" s="54"/>
      <c r="H298" s="54"/>
      <c r="I298" s="54"/>
      <c r="J298" s="54"/>
      <c r="K298" s="54"/>
      <c r="L298" s="54"/>
      <c r="M298" s="54"/>
      <c r="N298" s="54"/>
      <c r="O298" s="54"/>
      <c r="P298" s="54"/>
      <c r="Q298" s="54"/>
      <c r="R298" s="54"/>
    </row>
    <row r="299" spans="2:18">
      <c r="B299" s="60"/>
      <c r="C299" s="61"/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</row>
    <row r="300" spans="2:18">
      <c r="B300" s="60"/>
      <c r="C300" s="61"/>
      <c r="D300" s="54"/>
      <c r="E300" s="54"/>
      <c r="F300" s="54"/>
      <c r="G300" s="54"/>
      <c r="H300" s="54"/>
      <c r="I300" s="54"/>
      <c r="J300" s="54"/>
      <c r="K300" s="54"/>
      <c r="L300" s="54"/>
      <c r="M300" s="54"/>
      <c r="N300" s="54"/>
      <c r="O300" s="54"/>
      <c r="P300" s="54"/>
      <c r="Q300" s="54"/>
      <c r="R300" s="54"/>
    </row>
    <row r="301" spans="2:18">
      <c r="B301" s="60"/>
      <c r="C301" s="61"/>
      <c r="D301" s="54"/>
      <c r="E301" s="54"/>
      <c r="F301" s="54"/>
      <c r="G301" s="54"/>
      <c r="H301" s="54"/>
      <c r="I301" s="54"/>
      <c r="J301" s="54"/>
      <c r="K301" s="54"/>
      <c r="L301" s="54"/>
      <c r="M301" s="54"/>
      <c r="N301" s="54"/>
      <c r="O301" s="54"/>
      <c r="P301" s="54"/>
      <c r="Q301" s="54"/>
      <c r="R301" s="54"/>
    </row>
    <row r="302" spans="2:18">
      <c r="B302" s="60"/>
      <c r="C302" s="61"/>
      <c r="D302" s="54"/>
      <c r="E302" s="54"/>
      <c r="F302" s="54"/>
      <c r="G302" s="54"/>
      <c r="H302" s="54"/>
      <c r="I302" s="54"/>
      <c r="J302" s="54"/>
      <c r="K302" s="54"/>
      <c r="L302" s="54"/>
      <c r="M302" s="54"/>
      <c r="N302" s="54"/>
      <c r="O302" s="54"/>
      <c r="P302" s="54"/>
      <c r="Q302" s="54"/>
      <c r="R302" s="54"/>
    </row>
    <row r="303" spans="2:18">
      <c r="B303" s="60"/>
      <c r="C303" s="61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</row>
    <row r="304" spans="2:18">
      <c r="B304" s="60"/>
      <c r="C304" s="61"/>
      <c r="D304" s="54"/>
      <c r="E304" s="54"/>
      <c r="F304" s="54"/>
      <c r="G304" s="54"/>
      <c r="H304" s="54"/>
      <c r="I304" s="54"/>
      <c r="J304" s="54"/>
      <c r="K304" s="54"/>
      <c r="L304" s="54"/>
      <c r="M304" s="54"/>
      <c r="N304" s="54"/>
      <c r="O304" s="54"/>
      <c r="P304" s="54"/>
      <c r="Q304" s="54"/>
      <c r="R304" s="54"/>
    </row>
    <row r="305" spans="2:18">
      <c r="B305" s="60"/>
      <c r="C305" s="61"/>
      <c r="D305" s="54"/>
      <c r="E305" s="54"/>
      <c r="F305" s="54"/>
      <c r="G305" s="54"/>
      <c r="H305" s="54"/>
      <c r="I305" s="54"/>
      <c r="J305" s="54"/>
      <c r="K305" s="54"/>
      <c r="L305" s="54"/>
      <c r="M305" s="54"/>
      <c r="N305" s="54"/>
      <c r="O305" s="54"/>
      <c r="P305" s="54"/>
      <c r="Q305" s="54"/>
      <c r="R305" s="54"/>
    </row>
    <row r="306" spans="2:18">
      <c r="B306" s="60"/>
      <c r="C306" s="61"/>
      <c r="D306" s="54"/>
      <c r="E306" s="54"/>
      <c r="F306" s="54"/>
      <c r="G306" s="54"/>
      <c r="H306" s="54"/>
      <c r="I306" s="54"/>
      <c r="J306" s="54"/>
      <c r="K306" s="54"/>
      <c r="L306" s="54"/>
      <c r="M306" s="54"/>
      <c r="N306" s="54"/>
      <c r="O306" s="54"/>
      <c r="P306" s="54"/>
      <c r="Q306" s="54"/>
      <c r="R306" s="54"/>
    </row>
    <row r="307" spans="2:18">
      <c r="B307" s="60"/>
      <c r="C307" s="61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</row>
    <row r="308" spans="2:18">
      <c r="B308" s="60"/>
      <c r="C308" s="61"/>
      <c r="D308" s="54"/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54"/>
      <c r="R308" s="54"/>
    </row>
    <row r="309" spans="2:18">
      <c r="B309" s="60"/>
      <c r="C309" s="61"/>
      <c r="D309" s="54"/>
      <c r="E309" s="54"/>
      <c r="F309" s="54"/>
      <c r="G309" s="54"/>
      <c r="H309" s="54"/>
      <c r="I309" s="54"/>
      <c r="J309" s="54"/>
      <c r="K309" s="54"/>
      <c r="L309" s="54"/>
      <c r="M309" s="54"/>
      <c r="N309" s="54"/>
      <c r="O309" s="54"/>
      <c r="P309" s="54"/>
      <c r="Q309" s="54"/>
      <c r="R309" s="54"/>
    </row>
    <row r="310" spans="2:18">
      <c r="B310" s="60"/>
      <c r="C310" s="61"/>
      <c r="D310" s="54"/>
      <c r="E310" s="54"/>
      <c r="F310" s="54"/>
      <c r="G310" s="54"/>
      <c r="H310" s="54"/>
      <c r="I310" s="54"/>
      <c r="J310" s="54"/>
      <c r="K310" s="54"/>
      <c r="L310" s="54"/>
      <c r="M310" s="54"/>
      <c r="N310" s="54"/>
      <c r="O310" s="54"/>
      <c r="P310" s="54"/>
      <c r="Q310" s="54"/>
      <c r="R310" s="54"/>
    </row>
    <row r="311" spans="2:18">
      <c r="B311" s="60"/>
      <c r="C311" s="61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</row>
    <row r="312" spans="2:18">
      <c r="B312" s="60"/>
      <c r="C312" s="61"/>
      <c r="D312" s="54"/>
      <c r="E312" s="54"/>
      <c r="F312" s="54"/>
      <c r="G312" s="54"/>
      <c r="H312" s="54"/>
      <c r="I312" s="54"/>
      <c r="J312" s="54"/>
      <c r="K312" s="54"/>
      <c r="L312" s="54"/>
      <c r="M312" s="54"/>
      <c r="N312" s="54"/>
      <c r="O312" s="54"/>
      <c r="P312" s="54"/>
      <c r="Q312" s="54"/>
      <c r="R312" s="54"/>
    </row>
    <row r="313" spans="2:18">
      <c r="B313" s="60"/>
      <c r="C313" s="61"/>
      <c r="D313" s="54"/>
      <c r="E313" s="54"/>
      <c r="F313" s="54"/>
      <c r="G313" s="54"/>
      <c r="H313" s="54"/>
      <c r="I313" s="54"/>
      <c r="J313" s="54"/>
      <c r="K313" s="54"/>
      <c r="L313" s="54"/>
      <c r="M313" s="54"/>
      <c r="N313" s="54"/>
      <c r="O313" s="54"/>
      <c r="P313" s="54"/>
      <c r="Q313" s="54"/>
      <c r="R313" s="54"/>
    </row>
    <row r="314" spans="2:18">
      <c r="B314" s="60"/>
      <c r="C314" s="61"/>
      <c r="D314" s="54"/>
      <c r="E314" s="54"/>
      <c r="F314" s="54"/>
      <c r="G314" s="54"/>
      <c r="H314" s="54"/>
      <c r="I314" s="54"/>
      <c r="J314" s="54"/>
      <c r="K314" s="54"/>
      <c r="L314" s="54"/>
      <c r="M314" s="54"/>
      <c r="N314" s="54"/>
      <c r="O314" s="54"/>
      <c r="P314" s="54"/>
      <c r="Q314" s="54"/>
      <c r="R314" s="54"/>
    </row>
    <row r="315" spans="2:18">
      <c r="B315" s="60"/>
      <c r="C315" s="61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</row>
    <row r="316" spans="2:18">
      <c r="B316" s="60"/>
      <c r="C316" s="61"/>
      <c r="D316" s="54"/>
      <c r="E316" s="54"/>
      <c r="F316" s="54"/>
      <c r="G316" s="54"/>
      <c r="H316" s="54"/>
      <c r="I316" s="54"/>
      <c r="J316" s="54"/>
      <c r="K316" s="54"/>
      <c r="L316" s="54"/>
      <c r="M316" s="54"/>
      <c r="N316" s="54"/>
      <c r="O316" s="54"/>
      <c r="P316" s="54"/>
      <c r="Q316" s="54"/>
      <c r="R316" s="54"/>
    </row>
    <row r="317" spans="2:18">
      <c r="B317" s="60"/>
      <c r="C317" s="61"/>
      <c r="D317" s="54"/>
      <c r="E317" s="54"/>
      <c r="F317" s="54"/>
      <c r="G317" s="54"/>
      <c r="H317" s="54"/>
      <c r="I317" s="54"/>
      <c r="J317" s="54"/>
      <c r="K317" s="54"/>
      <c r="L317" s="54"/>
      <c r="M317" s="54"/>
      <c r="N317" s="54"/>
      <c r="O317" s="54"/>
      <c r="P317" s="54"/>
      <c r="Q317" s="54"/>
      <c r="R317" s="54"/>
    </row>
    <row r="318" spans="2:18">
      <c r="B318" s="60"/>
      <c r="C318" s="61"/>
      <c r="D318" s="54"/>
      <c r="E318" s="54"/>
      <c r="F318" s="54"/>
      <c r="G318" s="54"/>
      <c r="H318" s="54"/>
      <c r="I318" s="54"/>
      <c r="J318" s="54"/>
      <c r="K318" s="54"/>
      <c r="L318" s="54"/>
      <c r="M318" s="54"/>
      <c r="N318" s="54"/>
      <c r="O318" s="54"/>
      <c r="P318" s="54"/>
      <c r="Q318" s="54"/>
      <c r="R318" s="54"/>
    </row>
    <row r="319" spans="2:18">
      <c r="B319" s="60"/>
      <c r="C319" s="61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</row>
    <row r="320" spans="2:18">
      <c r="B320" s="60"/>
      <c r="C320" s="61"/>
      <c r="D320" s="54"/>
      <c r="E320" s="54"/>
      <c r="F320" s="54"/>
      <c r="G320" s="54"/>
      <c r="H320" s="54"/>
      <c r="I320" s="54"/>
      <c r="J320" s="54"/>
      <c r="K320" s="54"/>
      <c r="L320" s="54"/>
      <c r="M320" s="54"/>
      <c r="N320" s="54"/>
      <c r="O320" s="54"/>
      <c r="P320" s="54"/>
      <c r="Q320" s="54"/>
      <c r="R320" s="54"/>
    </row>
    <row r="321" spans="2:18">
      <c r="B321" s="60"/>
      <c r="C321" s="61"/>
      <c r="D321" s="54"/>
      <c r="E321" s="54"/>
      <c r="F321" s="54"/>
      <c r="G321" s="54"/>
      <c r="H321" s="54"/>
      <c r="I321" s="54"/>
      <c r="J321" s="54"/>
      <c r="K321" s="54"/>
      <c r="L321" s="54"/>
      <c r="M321" s="54"/>
      <c r="N321" s="54"/>
      <c r="O321" s="54"/>
      <c r="P321" s="54"/>
      <c r="Q321" s="54"/>
      <c r="R321" s="54"/>
    </row>
    <row r="322" spans="2:18">
      <c r="B322" s="60"/>
      <c r="C322" s="61"/>
      <c r="D322" s="54"/>
      <c r="E322" s="54"/>
      <c r="F322" s="54"/>
      <c r="G322" s="54"/>
      <c r="H322" s="54"/>
      <c r="I322" s="54"/>
      <c r="J322" s="54"/>
      <c r="K322" s="54"/>
      <c r="L322" s="54"/>
      <c r="M322" s="54"/>
      <c r="N322" s="54"/>
      <c r="O322" s="54"/>
      <c r="P322" s="54"/>
      <c r="Q322" s="54"/>
      <c r="R322" s="54"/>
    </row>
    <row r="323" spans="2:18">
      <c r="B323" s="60"/>
      <c r="C323" s="61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</row>
    <row r="324" spans="2:18">
      <c r="B324" s="60"/>
      <c r="C324" s="61"/>
      <c r="D324" s="54"/>
      <c r="E324" s="54"/>
      <c r="F324" s="54"/>
      <c r="G324" s="54"/>
      <c r="H324" s="54"/>
      <c r="I324" s="54"/>
      <c r="J324" s="54"/>
      <c r="K324" s="54"/>
      <c r="L324" s="54"/>
      <c r="M324" s="54"/>
      <c r="N324" s="54"/>
      <c r="O324" s="54"/>
      <c r="P324" s="54"/>
      <c r="Q324" s="54"/>
      <c r="R324" s="54"/>
    </row>
    <row r="325" spans="2:18">
      <c r="B325" s="60"/>
      <c r="C325" s="61"/>
      <c r="D325" s="54"/>
      <c r="E325" s="54"/>
      <c r="F325" s="54"/>
      <c r="G325" s="54"/>
      <c r="H325" s="54"/>
      <c r="I325" s="54"/>
      <c r="J325" s="54"/>
      <c r="K325" s="54"/>
      <c r="L325" s="54"/>
      <c r="M325" s="54"/>
      <c r="N325" s="54"/>
      <c r="O325" s="54"/>
      <c r="P325" s="54"/>
      <c r="Q325" s="54"/>
      <c r="R325" s="54"/>
    </row>
    <row r="326" spans="2:18">
      <c r="B326" s="60"/>
      <c r="C326" s="61"/>
      <c r="D326" s="54"/>
      <c r="E326" s="54"/>
      <c r="F326" s="54"/>
      <c r="G326" s="54"/>
      <c r="H326" s="54"/>
      <c r="I326" s="54"/>
      <c r="J326" s="54"/>
      <c r="K326" s="54"/>
      <c r="L326" s="54"/>
      <c r="M326" s="54"/>
      <c r="N326" s="54"/>
      <c r="O326" s="54"/>
      <c r="P326" s="54"/>
      <c r="Q326" s="54"/>
      <c r="R326" s="54"/>
    </row>
    <row r="328" spans="2:18">
      <c r="B328" s="59"/>
    </row>
    <row r="329" spans="2:18">
      <c r="B329" s="60"/>
      <c r="C329" s="61"/>
      <c r="D329" s="54"/>
      <c r="E329" s="54"/>
      <c r="F329" s="54"/>
      <c r="G329" s="54"/>
      <c r="H329" s="54"/>
      <c r="I329" s="54"/>
      <c r="J329" s="54"/>
      <c r="K329" s="54"/>
      <c r="L329" s="54"/>
      <c r="M329" s="54"/>
      <c r="N329" s="54"/>
      <c r="O329" s="54"/>
      <c r="P329" s="54"/>
      <c r="Q329" s="54"/>
      <c r="R329" s="54"/>
    </row>
    <row r="330" spans="2:18">
      <c r="B330" s="60"/>
      <c r="C330" s="61"/>
      <c r="D330" s="54"/>
      <c r="E330" s="54"/>
      <c r="F330" s="54"/>
      <c r="G330" s="54"/>
      <c r="H330" s="54"/>
      <c r="I330" s="54"/>
      <c r="J330" s="54"/>
      <c r="K330" s="54"/>
      <c r="L330" s="54"/>
      <c r="M330" s="54"/>
      <c r="N330" s="54"/>
      <c r="O330" s="54"/>
      <c r="P330" s="54"/>
      <c r="Q330" s="54"/>
      <c r="R330" s="54"/>
    </row>
    <row r="331" spans="2:18">
      <c r="B331" s="60"/>
      <c r="C331" s="61"/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</row>
    <row r="332" spans="2:18">
      <c r="B332" s="60"/>
      <c r="C332" s="61"/>
      <c r="D332" s="54"/>
      <c r="E332" s="54"/>
      <c r="F332" s="54"/>
      <c r="G332" s="54"/>
      <c r="H332" s="54"/>
      <c r="I332" s="54"/>
      <c r="J332" s="54"/>
      <c r="K332" s="54"/>
      <c r="L332" s="54"/>
      <c r="M332" s="54"/>
      <c r="N332" s="54"/>
      <c r="O332" s="54"/>
      <c r="P332" s="54"/>
      <c r="Q332" s="54"/>
      <c r="R332" s="54"/>
    </row>
    <row r="333" spans="2:18">
      <c r="B333" s="60"/>
      <c r="C333" s="61"/>
      <c r="D333" s="54"/>
      <c r="E333" s="54"/>
      <c r="F333" s="54"/>
      <c r="G333" s="54"/>
      <c r="H333" s="54"/>
      <c r="I333" s="54"/>
      <c r="J333" s="54"/>
      <c r="K333" s="54"/>
      <c r="L333" s="54"/>
      <c r="M333" s="54"/>
      <c r="N333" s="54"/>
      <c r="O333" s="54"/>
      <c r="P333" s="54"/>
      <c r="Q333" s="54"/>
      <c r="R333" s="54"/>
    </row>
    <row r="334" spans="2:18">
      <c r="B334" s="60"/>
      <c r="C334" s="61"/>
      <c r="D334" s="54"/>
      <c r="E334" s="54"/>
      <c r="F334" s="54"/>
      <c r="G334" s="54"/>
      <c r="H334" s="54"/>
      <c r="I334" s="54"/>
      <c r="J334" s="54"/>
      <c r="K334" s="54"/>
      <c r="L334" s="54"/>
      <c r="M334" s="54"/>
      <c r="N334" s="54"/>
      <c r="O334" s="54"/>
      <c r="P334" s="54"/>
      <c r="Q334" s="54"/>
      <c r="R334" s="54"/>
    </row>
    <row r="335" spans="2:18">
      <c r="B335" s="60"/>
      <c r="C335" s="61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</row>
    <row r="336" spans="2:18">
      <c r="B336" s="60"/>
      <c r="C336" s="61"/>
      <c r="D336" s="54"/>
      <c r="E336" s="54"/>
      <c r="F336" s="54"/>
      <c r="G336" s="54"/>
      <c r="H336" s="54"/>
      <c r="I336" s="54"/>
      <c r="J336" s="54"/>
      <c r="K336" s="54"/>
      <c r="L336" s="54"/>
      <c r="M336" s="54"/>
      <c r="N336" s="54"/>
      <c r="O336" s="54"/>
      <c r="P336" s="54"/>
      <c r="Q336" s="54"/>
      <c r="R336" s="54"/>
    </row>
    <row r="337" spans="2:18">
      <c r="B337" s="60"/>
      <c r="C337" s="61"/>
      <c r="D337" s="54"/>
      <c r="E337" s="54"/>
      <c r="F337" s="54"/>
      <c r="G337" s="54"/>
      <c r="H337" s="54"/>
      <c r="I337" s="54"/>
      <c r="J337" s="54"/>
      <c r="K337" s="54"/>
      <c r="L337" s="54"/>
      <c r="M337" s="54"/>
      <c r="N337" s="54"/>
      <c r="O337" s="54"/>
      <c r="P337" s="54"/>
      <c r="Q337" s="54"/>
      <c r="R337" s="54"/>
    </row>
    <row r="338" spans="2:18">
      <c r="B338" s="60"/>
      <c r="C338" s="61"/>
      <c r="D338" s="54"/>
      <c r="E338" s="54"/>
      <c r="F338" s="54"/>
      <c r="G338" s="54"/>
      <c r="H338" s="54"/>
      <c r="I338" s="54"/>
      <c r="J338" s="54"/>
      <c r="K338" s="54"/>
      <c r="L338" s="54"/>
      <c r="M338" s="54"/>
      <c r="N338" s="54"/>
      <c r="O338" s="54"/>
      <c r="P338" s="54"/>
      <c r="Q338" s="54"/>
      <c r="R338" s="54"/>
    </row>
    <row r="339" spans="2:18">
      <c r="B339" s="60"/>
      <c r="C339" s="61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</row>
    <row r="340" spans="2:18">
      <c r="B340" s="60"/>
      <c r="C340" s="61"/>
      <c r="D340" s="54"/>
      <c r="E340" s="54"/>
      <c r="F340" s="54"/>
      <c r="G340" s="54"/>
      <c r="H340" s="54"/>
      <c r="I340" s="54"/>
      <c r="J340" s="54"/>
      <c r="K340" s="54"/>
      <c r="L340" s="54"/>
      <c r="M340" s="54"/>
      <c r="N340" s="54"/>
      <c r="O340" s="54"/>
      <c r="P340" s="54"/>
      <c r="Q340" s="54"/>
      <c r="R340" s="54"/>
    </row>
    <row r="341" spans="2:18">
      <c r="B341" s="60"/>
      <c r="C341" s="61"/>
      <c r="D341" s="54"/>
      <c r="E341" s="54"/>
      <c r="F341" s="54"/>
      <c r="G341" s="54"/>
      <c r="H341" s="54"/>
      <c r="I341" s="54"/>
      <c r="J341" s="54"/>
      <c r="K341" s="54"/>
      <c r="L341" s="54"/>
      <c r="M341" s="54"/>
      <c r="N341" s="54"/>
      <c r="O341" s="54"/>
      <c r="P341" s="54"/>
      <c r="Q341" s="54"/>
      <c r="R341" s="54"/>
    </row>
    <row r="342" spans="2:18">
      <c r="B342" s="60"/>
      <c r="C342" s="61"/>
      <c r="D342" s="54"/>
      <c r="E342" s="54"/>
      <c r="F342" s="54"/>
      <c r="G342" s="54"/>
      <c r="H342" s="54"/>
      <c r="I342" s="54"/>
      <c r="J342" s="54"/>
      <c r="K342" s="54"/>
      <c r="L342" s="54"/>
      <c r="M342" s="54"/>
      <c r="N342" s="54"/>
      <c r="O342" s="54"/>
      <c r="P342" s="54"/>
      <c r="Q342" s="54"/>
      <c r="R342" s="54"/>
    </row>
    <row r="343" spans="2:18">
      <c r="B343" s="60"/>
      <c r="C343" s="61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</row>
    <row r="344" spans="2:18">
      <c r="B344" s="60"/>
      <c r="C344" s="61"/>
      <c r="D344" s="54"/>
      <c r="E344" s="54"/>
      <c r="F344" s="54"/>
      <c r="G344" s="54"/>
      <c r="H344" s="54"/>
      <c r="I344" s="54"/>
      <c r="J344" s="54"/>
      <c r="K344" s="54"/>
      <c r="L344" s="54"/>
      <c r="M344" s="54"/>
      <c r="N344" s="54"/>
      <c r="O344" s="54"/>
      <c r="P344" s="54"/>
      <c r="Q344" s="54"/>
      <c r="R344" s="54"/>
    </row>
    <row r="345" spans="2:18">
      <c r="B345" s="60"/>
      <c r="C345" s="61"/>
      <c r="D345" s="54"/>
      <c r="E345" s="54"/>
      <c r="F345" s="54"/>
      <c r="G345" s="54"/>
      <c r="H345" s="54"/>
      <c r="I345" s="54"/>
      <c r="J345" s="54"/>
      <c r="K345" s="54"/>
      <c r="L345" s="54"/>
      <c r="M345" s="54"/>
      <c r="N345" s="54"/>
      <c r="O345" s="54"/>
      <c r="P345" s="54"/>
      <c r="Q345" s="54"/>
      <c r="R345" s="54"/>
    </row>
    <row r="346" spans="2:18">
      <c r="B346" s="60"/>
      <c r="C346" s="61"/>
      <c r="D346" s="54"/>
      <c r="E346" s="54"/>
      <c r="F346" s="54"/>
      <c r="G346" s="54"/>
      <c r="H346" s="54"/>
      <c r="I346" s="54"/>
      <c r="J346" s="54"/>
      <c r="K346" s="54"/>
      <c r="L346" s="54"/>
      <c r="M346" s="54"/>
      <c r="N346" s="54"/>
      <c r="O346" s="54"/>
      <c r="P346" s="54"/>
      <c r="Q346" s="54"/>
      <c r="R346" s="54"/>
    </row>
    <row r="347" spans="2:18">
      <c r="B347" s="60"/>
      <c r="C347" s="61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</row>
    <row r="348" spans="2:18">
      <c r="B348" s="60"/>
      <c r="C348" s="61"/>
      <c r="D348" s="54"/>
      <c r="E348" s="54"/>
      <c r="F348" s="54"/>
      <c r="G348" s="54"/>
      <c r="H348" s="54"/>
      <c r="I348" s="54"/>
      <c r="J348" s="54"/>
      <c r="K348" s="54"/>
      <c r="L348" s="54"/>
      <c r="M348" s="54"/>
      <c r="N348" s="54"/>
      <c r="O348" s="54"/>
      <c r="P348" s="54"/>
      <c r="Q348" s="54"/>
      <c r="R348" s="54"/>
    </row>
    <row r="349" spans="2:18">
      <c r="B349" s="60"/>
      <c r="C349" s="61"/>
      <c r="D349" s="54"/>
      <c r="E349" s="54"/>
      <c r="F349" s="54"/>
      <c r="G349" s="54"/>
      <c r="H349" s="54"/>
      <c r="I349" s="54"/>
      <c r="J349" s="54"/>
      <c r="K349" s="54"/>
      <c r="L349" s="54"/>
      <c r="M349" s="54"/>
      <c r="N349" s="54"/>
      <c r="O349" s="54"/>
      <c r="P349" s="54"/>
      <c r="Q349" s="54"/>
      <c r="R349" s="54"/>
    </row>
    <row r="350" spans="2:18">
      <c r="B350" s="60"/>
      <c r="C350" s="61"/>
      <c r="D350" s="54"/>
      <c r="E350" s="54"/>
      <c r="F350" s="54"/>
      <c r="G350" s="54"/>
      <c r="H350" s="54"/>
      <c r="I350" s="54"/>
      <c r="J350" s="54"/>
      <c r="K350" s="54"/>
      <c r="L350" s="54"/>
      <c r="M350" s="54"/>
      <c r="N350" s="54"/>
      <c r="O350" s="54"/>
      <c r="P350" s="54"/>
      <c r="Q350" s="54"/>
      <c r="R350" s="54"/>
    </row>
    <row r="351" spans="2:18">
      <c r="B351" s="60"/>
      <c r="C351" s="61"/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</row>
    <row r="352" spans="2:18">
      <c r="B352" s="60"/>
      <c r="C352" s="61"/>
      <c r="D352" s="54"/>
      <c r="E352" s="54"/>
      <c r="F352" s="54"/>
      <c r="G352" s="54"/>
      <c r="H352" s="54"/>
      <c r="I352" s="54"/>
      <c r="J352" s="54"/>
      <c r="K352" s="54"/>
      <c r="L352" s="54"/>
      <c r="M352" s="54"/>
      <c r="N352" s="54"/>
      <c r="O352" s="54"/>
      <c r="P352" s="54"/>
      <c r="Q352" s="54"/>
      <c r="R352" s="54"/>
    </row>
    <row r="353" spans="2:18">
      <c r="B353" s="60"/>
      <c r="C353" s="61"/>
      <c r="D353" s="54"/>
      <c r="E353" s="54"/>
      <c r="F353" s="54"/>
      <c r="G353" s="54"/>
      <c r="H353" s="54"/>
      <c r="I353" s="54"/>
      <c r="J353" s="54"/>
      <c r="K353" s="54"/>
      <c r="L353" s="54"/>
      <c r="M353" s="54"/>
      <c r="N353" s="54"/>
      <c r="O353" s="54"/>
      <c r="P353" s="54"/>
      <c r="Q353" s="54"/>
      <c r="R353" s="54"/>
    </row>
    <row r="354" spans="2:18">
      <c r="B354" s="60"/>
      <c r="C354" s="61"/>
      <c r="D354" s="54"/>
      <c r="E354" s="54"/>
      <c r="F354" s="54"/>
      <c r="G354" s="54"/>
      <c r="H354" s="54"/>
      <c r="I354" s="54"/>
      <c r="J354" s="54"/>
      <c r="K354" s="54"/>
      <c r="L354" s="54"/>
      <c r="M354" s="54"/>
      <c r="N354" s="54"/>
      <c r="O354" s="54"/>
      <c r="P354" s="54"/>
      <c r="Q354" s="54"/>
      <c r="R354" s="54"/>
    </row>
    <row r="355" spans="2:18">
      <c r="B355" s="60"/>
      <c r="C355" s="61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</row>
    <row r="356" spans="2:18">
      <c r="B356" s="60"/>
      <c r="C356" s="61"/>
      <c r="D356" s="54"/>
      <c r="E356" s="54"/>
      <c r="F356" s="54"/>
      <c r="G356" s="54"/>
      <c r="H356" s="54"/>
      <c r="I356" s="54"/>
      <c r="J356" s="54"/>
      <c r="K356" s="54"/>
      <c r="L356" s="54"/>
      <c r="M356" s="54"/>
      <c r="N356" s="54"/>
      <c r="O356" s="54"/>
      <c r="P356" s="54"/>
      <c r="Q356" s="54"/>
      <c r="R356" s="54"/>
    </row>
    <row r="357" spans="2:18">
      <c r="B357" s="60"/>
      <c r="C357" s="61"/>
      <c r="D357" s="54"/>
      <c r="E357" s="54"/>
      <c r="F357" s="54"/>
      <c r="G357" s="54"/>
      <c r="H357" s="54"/>
      <c r="I357" s="54"/>
      <c r="J357" s="54"/>
      <c r="K357" s="54"/>
      <c r="L357" s="54"/>
      <c r="M357" s="54"/>
      <c r="N357" s="54"/>
      <c r="O357" s="54"/>
      <c r="P357" s="54"/>
      <c r="Q357" s="54"/>
      <c r="R357" s="54"/>
    </row>
    <row r="359" spans="2:18">
      <c r="B359" s="59"/>
    </row>
    <row r="360" spans="2:18">
      <c r="B360" s="60"/>
      <c r="C360" s="61"/>
      <c r="D360" s="54"/>
      <c r="E360" s="54"/>
      <c r="F360" s="54"/>
      <c r="G360" s="54"/>
      <c r="H360" s="54"/>
      <c r="I360" s="54"/>
      <c r="J360" s="54"/>
      <c r="K360" s="54"/>
      <c r="L360" s="54"/>
      <c r="M360" s="54"/>
      <c r="N360" s="54"/>
      <c r="O360" s="54"/>
      <c r="P360" s="54"/>
      <c r="Q360" s="54"/>
      <c r="R360" s="54"/>
    </row>
    <row r="361" spans="2:18">
      <c r="B361" s="60"/>
      <c r="C361" s="61"/>
      <c r="D361" s="54"/>
      <c r="E361" s="54"/>
      <c r="F361" s="54"/>
      <c r="G361" s="54"/>
      <c r="H361" s="54"/>
      <c r="I361" s="54"/>
      <c r="J361" s="54"/>
      <c r="K361" s="54"/>
      <c r="L361" s="54"/>
      <c r="M361" s="54"/>
      <c r="N361" s="54"/>
      <c r="O361" s="54"/>
      <c r="P361" s="54"/>
      <c r="Q361" s="54"/>
      <c r="R361" s="54"/>
    </row>
    <row r="362" spans="2:18">
      <c r="B362" s="60"/>
      <c r="C362" s="61"/>
      <c r="D362" s="54"/>
      <c r="E362" s="54"/>
      <c r="F362" s="54"/>
      <c r="G362" s="54"/>
      <c r="H362" s="54"/>
      <c r="I362" s="54"/>
      <c r="J362" s="54"/>
      <c r="K362" s="54"/>
      <c r="L362" s="54"/>
      <c r="M362" s="54"/>
      <c r="N362" s="54"/>
      <c r="O362" s="54"/>
      <c r="P362" s="54"/>
      <c r="Q362" s="54"/>
      <c r="R362" s="54"/>
    </row>
    <row r="363" spans="2:18">
      <c r="B363" s="60"/>
      <c r="C363" s="61"/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</row>
    <row r="364" spans="2:18">
      <c r="B364" s="60"/>
      <c r="C364" s="61"/>
      <c r="D364" s="54"/>
      <c r="E364" s="54"/>
      <c r="F364" s="54"/>
      <c r="G364" s="54"/>
      <c r="H364" s="54"/>
      <c r="I364" s="54"/>
      <c r="J364" s="54"/>
      <c r="K364" s="54"/>
      <c r="L364" s="54"/>
      <c r="M364" s="54"/>
      <c r="N364" s="54"/>
      <c r="O364" s="54"/>
      <c r="P364" s="54"/>
      <c r="Q364" s="54"/>
      <c r="R364" s="54"/>
    </row>
    <row r="365" spans="2:18">
      <c r="B365" s="60"/>
      <c r="C365" s="61"/>
      <c r="D365" s="54"/>
      <c r="E365" s="54"/>
      <c r="F365" s="54"/>
      <c r="G365" s="54"/>
      <c r="H365" s="54"/>
      <c r="I365" s="54"/>
      <c r="J365" s="54"/>
      <c r="K365" s="54"/>
      <c r="L365" s="54"/>
      <c r="M365" s="54"/>
      <c r="N365" s="54"/>
      <c r="O365" s="54"/>
      <c r="P365" s="54"/>
      <c r="Q365" s="54"/>
      <c r="R365" s="54"/>
    </row>
    <row r="366" spans="2:18">
      <c r="B366" s="60"/>
      <c r="C366" s="61"/>
      <c r="D366" s="54"/>
      <c r="E366" s="54"/>
      <c r="F366" s="54"/>
      <c r="G366" s="54"/>
      <c r="H366" s="54"/>
      <c r="I366" s="54"/>
      <c r="J366" s="54"/>
      <c r="K366" s="54"/>
      <c r="L366" s="54"/>
      <c r="M366" s="54"/>
      <c r="N366" s="54"/>
      <c r="O366" s="54"/>
      <c r="P366" s="54"/>
      <c r="Q366" s="54"/>
      <c r="R366" s="54"/>
    </row>
    <row r="367" spans="2:18">
      <c r="B367" s="60"/>
      <c r="C367" s="61"/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</row>
    <row r="368" spans="2:18">
      <c r="B368" s="60"/>
      <c r="C368" s="61"/>
      <c r="D368" s="54"/>
      <c r="E368" s="54"/>
      <c r="F368" s="54"/>
      <c r="G368" s="54"/>
      <c r="H368" s="54"/>
      <c r="I368" s="54"/>
      <c r="J368" s="54"/>
      <c r="K368" s="54"/>
      <c r="L368" s="54"/>
      <c r="M368" s="54"/>
      <c r="N368" s="54"/>
      <c r="O368" s="54"/>
      <c r="P368" s="54"/>
      <c r="Q368" s="54"/>
      <c r="R368" s="54"/>
    </row>
    <row r="369" spans="2:18">
      <c r="B369" s="60"/>
      <c r="C369" s="61"/>
      <c r="D369" s="54"/>
      <c r="E369" s="54"/>
      <c r="F369" s="54"/>
      <c r="G369" s="54"/>
      <c r="H369" s="54"/>
      <c r="I369" s="54"/>
      <c r="J369" s="54"/>
      <c r="K369" s="54"/>
      <c r="L369" s="54"/>
      <c r="M369" s="54"/>
      <c r="N369" s="54"/>
      <c r="O369" s="54"/>
      <c r="P369" s="54"/>
      <c r="Q369" s="54"/>
      <c r="R369" s="54"/>
    </row>
    <row r="370" spans="2:18">
      <c r="B370" s="60"/>
      <c r="C370" s="61"/>
      <c r="D370" s="54"/>
      <c r="E370" s="54"/>
      <c r="F370" s="54"/>
      <c r="G370" s="54"/>
      <c r="H370" s="54"/>
      <c r="I370" s="54"/>
      <c r="J370" s="54"/>
      <c r="K370" s="54"/>
      <c r="L370" s="54"/>
      <c r="M370" s="54"/>
      <c r="N370" s="54"/>
      <c r="O370" s="54"/>
      <c r="P370" s="54"/>
      <c r="Q370" s="54"/>
      <c r="R370" s="54"/>
    </row>
    <row r="371" spans="2:18">
      <c r="B371" s="60"/>
      <c r="C371" s="61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</row>
    <row r="372" spans="2:18">
      <c r="B372" s="60"/>
      <c r="C372" s="61"/>
      <c r="D372" s="54"/>
      <c r="E372" s="54"/>
      <c r="F372" s="54"/>
      <c r="G372" s="54"/>
      <c r="H372" s="54"/>
      <c r="I372" s="54"/>
      <c r="J372" s="54"/>
      <c r="K372" s="54"/>
      <c r="L372" s="54"/>
      <c r="M372" s="54"/>
      <c r="N372" s="54"/>
      <c r="O372" s="54"/>
      <c r="P372" s="54"/>
      <c r="Q372" s="54"/>
      <c r="R372" s="54"/>
    </row>
    <row r="373" spans="2:18">
      <c r="B373" s="60"/>
      <c r="C373" s="61"/>
      <c r="D373" s="54"/>
      <c r="E373" s="54"/>
      <c r="F373" s="54"/>
      <c r="G373" s="54"/>
      <c r="H373" s="54"/>
      <c r="I373" s="54"/>
      <c r="J373" s="54"/>
      <c r="K373" s="54"/>
      <c r="L373" s="54"/>
      <c r="M373" s="54"/>
      <c r="N373" s="54"/>
      <c r="O373" s="54"/>
      <c r="P373" s="54"/>
      <c r="Q373" s="54"/>
      <c r="R373" s="54"/>
    </row>
    <row r="374" spans="2:18">
      <c r="B374" s="60"/>
      <c r="C374" s="61"/>
      <c r="D374" s="54"/>
      <c r="E374" s="54"/>
      <c r="F374" s="54"/>
      <c r="G374" s="54"/>
      <c r="H374" s="54"/>
      <c r="I374" s="54"/>
      <c r="J374" s="54"/>
      <c r="K374" s="54"/>
      <c r="L374" s="54"/>
      <c r="M374" s="54"/>
      <c r="N374" s="54"/>
      <c r="O374" s="54"/>
      <c r="P374" s="54"/>
      <c r="Q374" s="54"/>
      <c r="R374" s="54"/>
    </row>
    <row r="375" spans="2:18">
      <c r="B375" s="60"/>
      <c r="C375" s="61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</row>
    <row r="376" spans="2:18">
      <c r="B376" s="60"/>
      <c r="C376" s="61"/>
      <c r="D376" s="54"/>
      <c r="E376" s="54"/>
      <c r="F376" s="54"/>
      <c r="G376" s="54"/>
      <c r="H376" s="54"/>
      <c r="I376" s="54"/>
      <c r="J376" s="54"/>
      <c r="K376" s="54"/>
      <c r="L376" s="54"/>
      <c r="M376" s="54"/>
      <c r="N376" s="54"/>
      <c r="O376" s="54"/>
      <c r="P376" s="54"/>
      <c r="Q376" s="54"/>
      <c r="R376" s="54"/>
    </row>
    <row r="377" spans="2:18">
      <c r="B377" s="60"/>
      <c r="C377" s="61"/>
      <c r="D377" s="54"/>
      <c r="E377" s="54"/>
      <c r="F377" s="54"/>
      <c r="G377" s="54"/>
      <c r="H377" s="54"/>
      <c r="I377" s="54"/>
      <c r="J377" s="54"/>
      <c r="K377" s="54"/>
      <c r="L377" s="54"/>
      <c r="M377" s="54"/>
      <c r="N377" s="54"/>
      <c r="O377" s="54"/>
      <c r="P377" s="54"/>
      <c r="Q377" s="54"/>
      <c r="R377" s="54"/>
    </row>
    <row r="378" spans="2:18">
      <c r="B378" s="60"/>
      <c r="C378" s="61"/>
      <c r="D378" s="54"/>
      <c r="E378" s="54"/>
      <c r="F378" s="54"/>
      <c r="G378" s="54"/>
      <c r="H378" s="54"/>
      <c r="I378" s="54"/>
      <c r="J378" s="54"/>
      <c r="K378" s="54"/>
      <c r="L378" s="54"/>
      <c r="M378" s="54"/>
      <c r="N378" s="54"/>
      <c r="O378" s="54"/>
      <c r="P378" s="54"/>
      <c r="Q378" s="54"/>
      <c r="R378" s="54"/>
    </row>
    <row r="379" spans="2:18">
      <c r="B379" s="60"/>
      <c r="C379" s="61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</row>
    <row r="380" spans="2:18">
      <c r="B380" s="60"/>
      <c r="C380" s="61"/>
      <c r="D380" s="54"/>
      <c r="E380" s="54"/>
      <c r="F380" s="54"/>
      <c r="G380" s="54"/>
      <c r="H380" s="54"/>
      <c r="I380" s="54"/>
      <c r="J380" s="54"/>
      <c r="K380" s="54"/>
      <c r="L380" s="54"/>
      <c r="M380" s="54"/>
      <c r="N380" s="54"/>
      <c r="O380" s="54"/>
      <c r="P380" s="54"/>
      <c r="Q380" s="54"/>
      <c r="R380" s="54"/>
    </row>
    <row r="381" spans="2:18">
      <c r="B381" s="60"/>
      <c r="C381" s="61"/>
      <c r="D381" s="54"/>
      <c r="E381" s="54"/>
      <c r="F381" s="54"/>
      <c r="G381" s="54"/>
      <c r="H381" s="54"/>
      <c r="I381" s="54"/>
      <c r="J381" s="54"/>
      <c r="K381" s="54"/>
      <c r="L381" s="54"/>
      <c r="M381" s="54"/>
      <c r="N381" s="54"/>
      <c r="O381" s="54"/>
      <c r="P381" s="54"/>
      <c r="Q381" s="54"/>
      <c r="R381" s="54"/>
    </row>
    <row r="382" spans="2:18">
      <c r="B382" s="60"/>
      <c r="C382" s="61"/>
      <c r="D382" s="54"/>
      <c r="E382" s="54"/>
      <c r="F382" s="54"/>
      <c r="G382" s="54"/>
      <c r="H382" s="54"/>
      <c r="I382" s="54"/>
      <c r="J382" s="54"/>
      <c r="K382" s="54"/>
      <c r="L382" s="54"/>
      <c r="M382" s="54"/>
      <c r="N382" s="54"/>
      <c r="O382" s="54"/>
      <c r="P382" s="54"/>
      <c r="Q382" s="54"/>
      <c r="R382" s="54"/>
    </row>
    <row r="383" spans="2:18">
      <c r="B383" s="60"/>
      <c r="C383" s="61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</row>
    <row r="384" spans="2:18">
      <c r="B384" s="60"/>
      <c r="C384" s="61"/>
      <c r="D384" s="54"/>
      <c r="E384" s="54"/>
      <c r="F384" s="54"/>
      <c r="G384" s="54"/>
      <c r="H384" s="54"/>
      <c r="I384" s="54"/>
      <c r="J384" s="54"/>
      <c r="K384" s="54"/>
      <c r="L384" s="54"/>
      <c r="M384" s="54"/>
      <c r="N384" s="54"/>
      <c r="O384" s="54"/>
      <c r="P384" s="54"/>
      <c r="Q384" s="54"/>
      <c r="R384" s="54"/>
    </row>
    <row r="385" spans="2:18">
      <c r="B385" s="60"/>
      <c r="C385" s="61"/>
      <c r="D385" s="54"/>
      <c r="E385" s="54"/>
      <c r="F385" s="54"/>
      <c r="G385" s="54"/>
      <c r="H385" s="54"/>
      <c r="I385" s="54"/>
      <c r="J385" s="54"/>
      <c r="K385" s="54"/>
      <c r="L385" s="54"/>
      <c r="M385" s="54"/>
      <c r="N385" s="54"/>
      <c r="O385" s="54"/>
      <c r="P385" s="54"/>
      <c r="Q385" s="54"/>
      <c r="R385" s="54"/>
    </row>
    <row r="386" spans="2:18">
      <c r="B386" s="60"/>
      <c r="C386" s="61"/>
      <c r="D386" s="54"/>
      <c r="E386" s="54"/>
      <c r="F386" s="54"/>
      <c r="G386" s="54"/>
      <c r="H386" s="54"/>
      <c r="I386" s="54"/>
      <c r="J386" s="54"/>
      <c r="K386" s="54"/>
      <c r="L386" s="54"/>
      <c r="M386" s="54"/>
      <c r="N386" s="54"/>
      <c r="O386" s="54"/>
      <c r="P386" s="54"/>
      <c r="Q386" s="54"/>
      <c r="R386" s="54"/>
    </row>
    <row r="387" spans="2:18">
      <c r="B387" s="60"/>
      <c r="C387" s="61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</row>
    <row r="388" spans="2:18">
      <c r="B388" s="60"/>
      <c r="C388" s="61"/>
      <c r="D388" s="54"/>
      <c r="E388" s="54"/>
      <c r="F388" s="54"/>
      <c r="G388" s="54"/>
      <c r="H388" s="54"/>
      <c r="I388" s="54"/>
      <c r="J388" s="54"/>
      <c r="K388" s="54"/>
      <c r="L388" s="54"/>
      <c r="M388" s="54"/>
      <c r="N388" s="54"/>
      <c r="O388" s="54"/>
      <c r="P388" s="54"/>
      <c r="Q388" s="54"/>
      <c r="R388" s="54"/>
    </row>
    <row r="390" spans="2:18">
      <c r="B390" s="59"/>
    </row>
    <row r="391" spans="2:18">
      <c r="B391" s="60"/>
      <c r="C391" s="61"/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</row>
    <row r="392" spans="2:18">
      <c r="B392" s="60"/>
      <c r="C392" s="61"/>
      <c r="D392" s="54"/>
      <c r="E392" s="54"/>
      <c r="F392" s="54"/>
      <c r="G392" s="54"/>
      <c r="H392" s="54"/>
      <c r="I392" s="54"/>
      <c r="J392" s="54"/>
      <c r="K392" s="54"/>
      <c r="L392" s="54"/>
      <c r="M392" s="54"/>
      <c r="N392" s="54"/>
      <c r="O392" s="54"/>
      <c r="P392" s="54"/>
      <c r="Q392" s="54"/>
      <c r="R392" s="54"/>
    </row>
    <row r="393" spans="2:18">
      <c r="B393" s="60"/>
      <c r="C393" s="61"/>
      <c r="D393" s="54"/>
      <c r="E393" s="54"/>
      <c r="F393" s="54"/>
      <c r="G393" s="54"/>
      <c r="H393" s="54"/>
      <c r="I393" s="54"/>
      <c r="J393" s="54"/>
      <c r="K393" s="54"/>
      <c r="L393" s="54"/>
      <c r="M393" s="54"/>
      <c r="N393" s="54"/>
      <c r="O393" s="54"/>
      <c r="P393" s="54"/>
      <c r="Q393" s="54"/>
      <c r="R393" s="54"/>
    </row>
    <row r="394" spans="2:18">
      <c r="B394" s="60"/>
      <c r="C394" s="61"/>
      <c r="D394" s="54"/>
      <c r="E394" s="54"/>
      <c r="F394" s="54"/>
      <c r="G394" s="54"/>
      <c r="H394" s="54"/>
      <c r="I394" s="54"/>
      <c r="J394" s="54"/>
      <c r="K394" s="54"/>
      <c r="L394" s="54"/>
      <c r="M394" s="54"/>
      <c r="N394" s="54"/>
      <c r="O394" s="54"/>
      <c r="P394" s="54"/>
      <c r="Q394" s="54"/>
      <c r="R394" s="54"/>
    </row>
    <row r="395" spans="2:18">
      <c r="B395" s="60"/>
      <c r="C395" s="61"/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</row>
    <row r="396" spans="2:18">
      <c r="B396" s="60"/>
      <c r="C396" s="61"/>
      <c r="D396" s="54"/>
      <c r="E396" s="54"/>
      <c r="F396" s="54"/>
      <c r="G396" s="54"/>
      <c r="H396" s="54"/>
      <c r="I396" s="54"/>
      <c r="J396" s="54"/>
      <c r="K396" s="54"/>
      <c r="L396" s="54"/>
      <c r="M396" s="54"/>
      <c r="N396" s="54"/>
      <c r="O396" s="54"/>
      <c r="P396" s="54"/>
      <c r="Q396" s="54"/>
      <c r="R396" s="54"/>
    </row>
    <row r="397" spans="2:18">
      <c r="B397" s="60"/>
      <c r="C397" s="61"/>
      <c r="D397" s="54"/>
      <c r="E397" s="54"/>
      <c r="F397" s="54"/>
      <c r="G397" s="54"/>
      <c r="H397" s="54"/>
      <c r="I397" s="54"/>
      <c r="J397" s="54"/>
      <c r="K397" s="54"/>
      <c r="L397" s="54"/>
      <c r="M397" s="54"/>
      <c r="N397" s="54"/>
      <c r="O397" s="54"/>
      <c r="P397" s="54"/>
      <c r="Q397" s="54"/>
      <c r="R397" s="54"/>
    </row>
    <row r="398" spans="2:18">
      <c r="B398" s="60"/>
      <c r="C398" s="61"/>
      <c r="D398" s="54"/>
      <c r="E398" s="54"/>
      <c r="F398" s="54"/>
      <c r="G398" s="54"/>
      <c r="H398" s="54"/>
      <c r="I398" s="54"/>
      <c r="J398" s="54"/>
      <c r="K398" s="54"/>
      <c r="L398" s="54"/>
      <c r="M398" s="54"/>
      <c r="N398" s="54"/>
      <c r="O398" s="54"/>
      <c r="P398" s="54"/>
      <c r="Q398" s="54"/>
      <c r="R398" s="54"/>
    </row>
    <row r="399" spans="2:18">
      <c r="B399" s="60"/>
      <c r="C399" s="61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</row>
    <row r="400" spans="2:18">
      <c r="B400" s="60"/>
      <c r="C400" s="61"/>
      <c r="D400" s="54"/>
      <c r="E400" s="54"/>
      <c r="F400" s="54"/>
      <c r="G400" s="54"/>
      <c r="H400" s="54"/>
      <c r="I400" s="54"/>
      <c r="J400" s="54"/>
      <c r="K400" s="54"/>
      <c r="L400" s="54"/>
      <c r="M400" s="54"/>
      <c r="N400" s="54"/>
      <c r="O400" s="54"/>
      <c r="P400" s="54"/>
      <c r="Q400" s="54"/>
      <c r="R400" s="54"/>
    </row>
    <row r="401" spans="2:18">
      <c r="B401" s="60"/>
      <c r="C401" s="61"/>
      <c r="D401" s="54"/>
      <c r="E401" s="54"/>
      <c r="F401" s="54"/>
      <c r="G401" s="54"/>
      <c r="H401" s="54"/>
      <c r="I401" s="54"/>
      <c r="J401" s="54"/>
      <c r="K401" s="54"/>
      <c r="L401" s="54"/>
      <c r="M401" s="54"/>
      <c r="N401" s="54"/>
      <c r="O401" s="54"/>
      <c r="P401" s="54"/>
      <c r="Q401" s="54"/>
      <c r="R401" s="54"/>
    </row>
    <row r="402" spans="2:18">
      <c r="B402" s="60"/>
      <c r="C402" s="61"/>
      <c r="D402" s="54"/>
      <c r="E402" s="54"/>
      <c r="F402" s="54"/>
      <c r="G402" s="54"/>
      <c r="H402" s="54"/>
      <c r="I402" s="54"/>
      <c r="J402" s="54"/>
      <c r="K402" s="54"/>
      <c r="L402" s="54"/>
      <c r="M402" s="54"/>
      <c r="N402" s="54"/>
      <c r="O402" s="54"/>
      <c r="P402" s="54"/>
      <c r="Q402" s="54"/>
      <c r="R402" s="54"/>
    </row>
    <row r="403" spans="2:18">
      <c r="B403" s="60"/>
      <c r="C403" s="61"/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</row>
    <row r="404" spans="2:18">
      <c r="B404" s="60"/>
      <c r="C404" s="61"/>
      <c r="D404" s="54"/>
      <c r="E404" s="54"/>
      <c r="F404" s="54"/>
      <c r="G404" s="54"/>
      <c r="H404" s="54"/>
      <c r="I404" s="54"/>
      <c r="J404" s="54"/>
      <c r="K404" s="54"/>
      <c r="L404" s="54"/>
      <c r="M404" s="54"/>
      <c r="N404" s="54"/>
      <c r="O404" s="54"/>
      <c r="P404" s="54"/>
      <c r="Q404" s="54"/>
      <c r="R404" s="54"/>
    </row>
    <row r="405" spans="2:18">
      <c r="B405" s="60"/>
      <c r="C405" s="61"/>
      <c r="D405" s="54"/>
      <c r="E405" s="54"/>
      <c r="F405" s="54"/>
      <c r="G405" s="54"/>
      <c r="H405" s="54"/>
      <c r="I405" s="54"/>
      <c r="J405" s="54"/>
      <c r="K405" s="54"/>
      <c r="L405" s="54"/>
      <c r="M405" s="54"/>
      <c r="N405" s="54"/>
      <c r="O405" s="54"/>
      <c r="P405" s="54"/>
      <c r="Q405" s="54"/>
      <c r="R405" s="54"/>
    </row>
    <row r="406" spans="2:18">
      <c r="B406" s="60"/>
      <c r="C406" s="61"/>
      <c r="D406" s="54"/>
      <c r="E406" s="54"/>
      <c r="F406" s="54"/>
      <c r="G406" s="54"/>
      <c r="H406" s="54"/>
      <c r="I406" s="54"/>
      <c r="J406" s="54"/>
      <c r="K406" s="54"/>
      <c r="L406" s="54"/>
      <c r="M406" s="54"/>
      <c r="N406" s="54"/>
      <c r="O406" s="54"/>
      <c r="P406" s="54"/>
      <c r="Q406" s="54"/>
      <c r="R406" s="54"/>
    </row>
    <row r="407" spans="2:18">
      <c r="B407" s="60"/>
      <c r="C407" s="61"/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</row>
    <row r="408" spans="2:18">
      <c r="B408" s="60"/>
      <c r="C408" s="61"/>
      <c r="D408" s="54"/>
      <c r="E408" s="54"/>
      <c r="F408" s="54"/>
      <c r="G408" s="54"/>
      <c r="H408" s="54"/>
      <c r="I408" s="54"/>
      <c r="J408" s="54"/>
      <c r="K408" s="54"/>
      <c r="L408" s="54"/>
      <c r="M408" s="54"/>
      <c r="N408" s="54"/>
      <c r="O408" s="54"/>
      <c r="P408" s="54"/>
      <c r="Q408" s="54"/>
      <c r="R408" s="54"/>
    </row>
    <row r="409" spans="2:18">
      <c r="B409" s="60"/>
      <c r="C409" s="61"/>
      <c r="D409" s="54"/>
      <c r="E409" s="54"/>
      <c r="F409" s="54"/>
      <c r="G409" s="54"/>
      <c r="H409" s="54"/>
      <c r="I409" s="54"/>
      <c r="J409" s="54"/>
      <c r="K409" s="54"/>
      <c r="L409" s="54"/>
      <c r="M409" s="54"/>
      <c r="N409" s="54"/>
      <c r="O409" s="54"/>
      <c r="P409" s="54"/>
      <c r="Q409" s="54"/>
      <c r="R409" s="54"/>
    </row>
    <row r="410" spans="2:18">
      <c r="B410" s="60"/>
      <c r="C410" s="61"/>
      <c r="D410" s="54"/>
      <c r="E410" s="54"/>
      <c r="F410" s="54"/>
      <c r="G410" s="54"/>
      <c r="H410" s="54"/>
      <c r="I410" s="54"/>
      <c r="J410" s="54"/>
      <c r="K410" s="54"/>
      <c r="L410" s="54"/>
      <c r="M410" s="54"/>
      <c r="N410" s="54"/>
      <c r="O410" s="54"/>
      <c r="P410" s="54"/>
      <c r="Q410" s="54"/>
      <c r="R410" s="54"/>
    </row>
    <row r="411" spans="2:18">
      <c r="B411" s="60"/>
      <c r="C411" s="61"/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</row>
    <row r="412" spans="2:18">
      <c r="B412" s="60"/>
      <c r="C412" s="61"/>
      <c r="D412" s="54"/>
      <c r="E412" s="54"/>
      <c r="F412" s="54"/>
      <c r="G412" s="54"/>
      <c r="H412" s="54"/>
      <c r="I412" s="54"/>
      <c r="J412" s="54"/>
      <c r="K412" s="54"/>
      <c r="L412" s="54"/>
      <c r="M412" s="54"/>
      <c r="N412" s="54"/>
      <c r="O412" s="54"/>
      <c r="P412" s="54"/>
      <c r="Q412" s="54"/>
      <c r="R412" s="54"/>
    </row>
    <row r="413" spans="2:18">
      <c r="B413" s="60"/>
      <c r="C413" s="61"/>
      <c r="D413" s="54"/>
      <c r="E413" s="54"/>
      <c r="F413" s="54"/>
      <c r="G413" s="54"/>
      <c r="H413" s="54"/>
      <c r="I413" s="54"/>
      <c r="J413" s="54"/>
      <c r="K413" s="54"/>
      <c r="L413" s="54"/>
      <c r="M413" s="54"/>
      <c r="N413" s="54"/>
      <c r="O413" s="54"/>
      <c r="P413" s="54"/>
      <c r="Q413" s="54"/>
      <c r="R413" s="54"/>
    </row>
    <row r="414" spans="2:18">
      <c r="B414" s="60"/>
      <c r="C414" s="61"/>
      <c r="D414" s="54"/>
      <c r="E414" s="54"/>
      <c r="F414" s="54"/>
      <c r="G414" s="54"/>
      <c r="H414" s="54"/>
      <c r="I414" s="54"/>
      <c r="J414" s="54"/>
      <c r="K414" s="54"/>
      <c r="L414" s="54"/>
      <c r="M414" s="54"/>
      <c r="N414" s="54"/>
      <c r="O414" s="54"/>
      <c r="P414" s="54"/>
      <c r="Q414" s="54"/>
      <c r="R414" s="54"/>
    </row>
    <row r="415" spans="2:18">
      <c r="B415" s="60"/>
      <c r="C415" s="61"/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</row>
    <row r="416" spans="2:18">
      <c r="B416" s="60"/>
      <c r="C416" s="61"/>
      <c r="D416" s="54"/>
      <c r="E416" s="54"/>
      <c r="F416" s="54"/>
      <c r="G416" s="54"/>
      <c r="H416" s="54"/>
      <c r="I416" s="54"/>
      <c r="J416" s="54"/>
      <c r="K416" s="54"/>
      <c r="L416" s="54"/>
      <c r="M416" s="54"/>
      <c r="N416" s="54"/>
      <c r="O416" s="54"/>
      <c r="P416" s="54"/>
      <c r="Q416" s="54"/>
      <c r="R416" s="54"/>
    </row>
    <row r="417" spans="2:18">
      <c r="B417" s="60"/>
      <c r="C417" s="61"/>
      <c r="D417" s="54"/>
      <c r="E417" s="54"/>
      <c r="F417" s="54"/>
      <c r="G417" s="54"/>
      <c r="H417" s="54"/>
      <c r="I417" s="54"/>
      <c r="J417" s="54"/>
      <c r="K417" s="54"/>
      <c r="L417" s="54"/>
      <c r="M417" s="54"/>
      <c r="N417" s="54"/>
      <c r="O417" s="54"/>
      <c r="P417" s="54"/>
      <c r="Q417" s="54"/>
      <c r="R417" s="54"/>
    </row>
    <row r="418" spans="2:18">
      <c r="B418" s="60"/>
      <c r="C418" s="61"/>
      <c r="D418" s="54"/>
      <c r="E418" s="54"/>
      <c r="F418" s="54"/>
      <c r="G418" s="54"/>
      <c r="H418" s="54"/>
      <c r="I418" s="54"/>
      <c r="J418" s="54"/>
      <c r="K418" s="54"/>
      <c r="L418" s="54"/>
      <c r="M418" s="54"/>
      <c r="N418" s="54"/>
      <c r="O418" s="54"/>
      <c r="P418" s="54"/>
      <c r="Q418" s="54"/>
      <c r="R418" s="54"/>
    </row>
    <row r="419" spans="2:18">
      <c r="B419" s="60"/>
      <c r="C419" s="61"/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</row>
    <row r="421" spans="2:18">
      <c r="B421" s="59"/>
    </row>
    <row r="422" spans="2:18">
      <c r="B422" s="60"/>
      <c r="C422" s="61"/>
      <c r="D422" s="54"/>
      <c r="E422" s="54"/>
      <c r="F422" s="54"/>
      <c r="G422" s="54"/>
      <c r="H422" s="54"/>
      <c r="I422" s="54"/>
      <c r="J422" s="54"/>
      <c r="K422" s="54"/>
      <c r="L422" s="54"/>
      <c r="M422" s="54"/>
      <c r="N422" s="54"/>
      <c r="O422" s="54"/>
      <c r="P422" s="54"/>
      <c r="Q422" s="54"/>
      <c r="R422" s="54"/>
    </row>
    <row r="423" spans="2:18">
      <c r="B423" s="60"/>
      <c r="C423" s="61"/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</row>
    <row r="424" spans="2:18">
      <c r="B424" s="60"/>
      <c r="C424" s="61"/>
      <c r="D424" s="54"/>
      <c r="E424" s="54"/>
      <c r="F424" s="54"/>
      <c r="G424" s="54"/>
      <c r="H424" s="54"/>
      <c r="I424" s="54"/>
      <c r="J424" s="54"/>
      <c r="K424" s="54"/>
      <c r="L424" s="54"/>
      <c r="M424" s="54"/>
      <c r="N424" s="54"/>
      <c r="O424" s="54"/>
      <c r="P424" s="54"/>
      <c r="Q424" s="54"/>
      <c r="R424" s="54"/>
    </row>
    <row r="425" spans="2:18">
      <c r="B425" s="60"/>
      <c r="C425" s="61"/>
      <c r="D425" s="54"/>
      <c r="E425" s="54"/>
      <c r="F425" s="54"/>
      <c r="G425" s="54"/>
      <c r="H425" s="54"/>
      <c r="I425" s="54"/>
      <c r="J425" s="54"/>
      <c r="K425" s="54"/>
      <c r="L425" s="54"/>
      <c r="M425" s="54"/>
      <c r="N425" s="54"/>
      <c r="O425" s="54"/>
      <c r="P425" s="54"/>
      <c r="Q425" s="54"/>
      <c r="R425" s="54"/>
    </row>
    <row r="426" spans="2:18">
      <c r="B426" s="60"/>
      <c r="C426" s="61"/>
      <c r="D426" s="54"/>
      <c r="E426" s="54"/>
      <c r="F426" s="54"/>
      <c r="G426" s="54"/>
      <c r="H426" s="54"/>
      <c r="I426" s="54"/>
      <c r="J426" s="54"/>
      <c r="K426" s="54"/>
      <c r="L426" s="54"/>
      <c r="M426" s="54"/>
      <c r="N426" s="54"/>
      <c r="O426" s="54"/>
      <c r="P426" s="54"/>
      <c r="Q426" s="54"/>
      <c r="R426" s="54"/>
    </row>
    <row r="427" spans="2:18">
      <c r="B427" s="60"/>
      <c r="C427" s="61"/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</row>
    <row r="428" spans="2:18">
      <c r="B428" s="60"/>
      <c r="C428" s="61"/>
      <c r="D428" s="54"/>
      <c r="E428" s="54"/>
      <c r="F428" s="54"/>
      <c r="G428" s="54"/>
      <c r="H428" s="54"/>
      <c r="I428" s="54"/>
      <c r="J428" s="54"/>
      <c r="K428" s="54"/>
      <c r="L428" s="54"/>
      <c r="M428" s="54"/>
      <c r="N428" s="54"/>
      <c r="O428" s="54"/>
      <c r="P428" s="54"/>
      <c r="Q428" s="54"/>
      <c r="R428" s="54"/>
    </row>
    <row r="429" spans="2:18">
      <c r="B429" s="60"/>
      <c r="C429" s="61"/>
      <c r="D429" s="54"/>
      <c r="E429" s="54"/>
      <c r="F429" s="54"/>
      <c r="G429" s="54"/>
      <c r="H429" s="54"/>
      <c r="I429" s="54"/>
      <c r="J429" s="54"/>
      <c r="K429" s="54"/>
      <c r="L429" s="54"/>
      <c r="M429" s="54"/>
      <c r="N429" s="54"/>
      <c r="O429" s="54"/>
      <c r="P429" s="54"/>
      <c r="Q429" s="54"/>
      <c r="R429" s="54"/>
    </row>
    <row r="430" spans="2:18">
      <c r="B430" s="60"/>
      <c r="C430" s="61"/>
      <c r="D430" s="54"/>
      <c r="E430" s="54"/>
      <c r="F430" s="54"/>
      <c r="G430" s="54"/>
      <c r="H430" s="54"/>
      <c r="I430" s="54"/>
      <c r="J430" s="54"/>
      <c r="K430" s="54"/>
      <c r="L430" s="54"/>
      <c r="M430" s="54"/>
      <c r="N430" s="54"/>
      <c r="O430" s="54"/>
      <c r="P430" s="54"/>
      <c r="Q430" s="54"/>
      <c r="R430" s="54"/>
    </row>
    <row r="431" spans="2:18">
      <c r="B431" s="60"/>
      <c r="C431" s="61"/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</row>
    <row r="432" spans="2:18">
      <c r="B432" s="60"/>
      <c r="C432" s="61"/>
      <c r="D432" s="54"/>
      <c r="E432" s="54"/>
      <c r="F432" s="54"/>
      <c r="G432" s="54"/>
      <c r="H432" s="54"/>
      <c r="I432" s="54"/>
      <c r="J432" s="54"/>
      <c r="K432" s="54"/>
      <c r="L432" s="54"/>
      <c r="M432" s="54"/>
      <c r="N432" s="54"/>
      <c r="O432" s="54"/>
      <c r="P432" s="54"/>
      <c r="Q432" s="54"/>
      <c r="R432" s="54"/>
    </row>
    <row r="433" spans="2:18">
      <c r="B433" s="60"/>
      <c r="C433" s="61"/>
      <c r="D433" s="54"/>
      <c r="E433" s="54"/>
      <c r="F433" s="54"/>
      <c r="G433" s="54"/>
      <c r="H433" s="54"/>
      <c r="I433" s="54"/>
      <c r="J433" s="54"/>
      <c r="K433" s="54"/>
      <c r="L433" s="54"/>
      <c r="M433" s="54"/>
      <c r="N433" s="54"/>
      <c r="O433" s="54"/>
      <c r="P433" s="54"/>
      <c r="Q433" s="54"/>
      <c r="R433" s="54"/>
    </row>
    <row r="434" spans="2:18">
      <c r="B434" s="60"/>
      <c r="C434" s="61"/>
      <c r="D434" s="54"/>
      <c r="E434" s="54"/>
      <c r="F434" s="54"/>
      <c r="G434" s="54"/>
      <c r="H434" s="54"/>
      <c r="I434" s="54"/>
      <c r="J434" s="54"/>
      <c r="K434" s="54"/>
      <c r="L434" s="54"/>
      <c r="M434" s="54"/>
      <c r="N434" s="54"/>
      <c r="O434" s="54"/>
      <c r="P434" s="54"/>
      <c r="Q434" s="54"/>
      <c r="R434" s="54"/>
    </row>
    <row r="435" spans="2:18">
      <c r="B435" s="60"/>
      <c r="C435" s="61"/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</row>
    <row r="436" spans="2:18">
      <c r="B436" s="60"/>
      <c r="C436" s="61"/>
      <c r="D436" s="54"/>
      <c r="E436" s="54"/>
      <c r="F436" s="54"/>
      <c r="G436" s="54"/>
      <c r="H436" s="54"/>
      <c r="I436" s="54"/>
      <c r="J436" s="54"/>
      <c r="K436" s="54"/>
      <c r="L436" s="54"/>
      <c r="M436" s="54"/>
      <c r="N436" s="54"/>
      <c r="O436" s="54"/>
      <c r="P436" s="54"/>
      <c r="Q436" s="54"/>
      <c r="R436" s="54"/>
    </row>
    <row r="437" spans="2:18">
      <c r="B437" s="60"/>
      <c r="C437" s="61"/>
      <c r="D437" s="54"/>
      <c r="E437" s="54"/>
      <c r="F437" s="54"/>
      <c r="G437" s="54"/>
      <c r="H437" s="54"/>
      <c r="I437" s="54"/>
      <c r="J437" s="54"/>
      <c r="K437" s="54"/>
      <c r="L437" s="54"/>
      <c r="M437" s="54"/>
      <c r="N437" s="54"/>
      <c r="O437" s="54"/>
      <c r="P437" s="54"/>
      <c r="Q437" s="54"/>
      <c r="R437" s="54"/>
    </row>
    <row r="438" spans="2:18">
      <c r="B438" s="60"/>
      <c r="C438" s="61"/>
      <c r="D438" s="54"/>
      <c r="E438" s="54"/>
      <c r="F438" s="54"/>
      <c r="G438" s="54"/>
      <c r="H438" s="54"/>
      <c r="I438" s="54"/>
      <c r="J438" s="54"/>
      <c r="K438" s="54"/>
      <c r="L438" s="54"/>
      <c r="M438" s="54"/>
      <c r="N438" s="54"/>
      <c r="O438" s="54"/>
      <c r="P438" s="54"/>
      <c r="Q438" s="54"/>
      <c r="R438" s="54"/>
    </row>
    <row r="439" spans="2:18">
      <c r="B439" s="60"/>
      <c r="C439" s="61"/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</row>
    <row r="440" spans="2:18">
      <c r="B440" s="60"/>
      <c r="C440" s="61"/>
      <c r="D440" s="54"/>
      <c r="E440" s="54"/>
      <c r="F440" s="54"/>
      <c r="G440" s="54"/>
      <c r="H440" s="54"/>
      <c r="I440" s="54"/>
      <c r="J440" s="54"/>
      <c r="K440" s="54"/>
      <c r="L440" s="54"/>
      <c r="M440" s="54"/>
      <c r="N440" s="54"/>
      <c r="O440" s="54"/>
      <c r="P440" s="54"/>
      <c r="Q440" s="54"/>
      <c r="R440" s="54"/>
    </row>
    <row r="441" spans="2:18">
      <c r="B441" s="60"/>
      <c r="C441" s="61"/>
      <c r="D441" s="54"/>
      <c r="E441" s="54"/>
      <c r="F441" s="54"/>
      <c r="G441" s="54"/>
      <c r="H441" s="54"/>
      <c r="I441" s="54"/>
      <c r="J441" s="54"/>
      <c r="K441" s="54"/>
      <c r="L441" s="54"/>
      <c r="M441" s="54"/>
      <c r="N441" s="54"/>
      <c r="O441" s="54"/>
      <c r="P441" s="54"/>
      <c r="Q441" s="54"/>
      <c r="R441" s="54"/>
    </row>
    <row r="442" spans="2:18">
      <c r="B442" s="60"/>
      <c r="C442" s="61"/>
      <c r="D442" s="54"/>
      <c r="E442" s="54"/>
      <c r="F442" s="54"/>
      <c r="G442" s="54"/>
      <c r="H442" s="54"/>
      <c r="I442" s="54"/>
      <c r="J442" s="54"/>
      <c r="K442" s="54"/>
      <c r="L442" s="54"/>
      <c r="M442" s="54"/>
      <c r="N442" s="54"/>
      <c r="O442" s="54"/>
      <c r="P442" s="54"/>
      <c r="Q442" s="54"/>
      <c r="R442" s="54"/>
    </row>
    <row r="443" spans="2:18">
      <c r="B443" s="60"/>
      <c r="C443" s="61"/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</row>
    <row r="444" spans="2:18">
      <c r="B444" s="60"/>
      <c r="C444" s="61"/>
      <c r="D444" s="54"/>
      <c r="E444" s="54"/>
      <c r="F444" s="54"/>
      <c r="G444" s="54"/>
      <c r="H444" s="54"/>
      <c r="I444" s="54"/>
      <c r="J444" s="54"/>
      <c r="K444" s="54"/>
      <c r="L444" s="54"/>
      <c r="M444" s="54"/>
      <c r="N444" s="54"/>
      <c r="O444" s="54"/>
      <c r="P444" s="54"/>
      <c r="Q444" s="54"/>
      <c r="R444" s="54"/>
    </row>
    <row r="445" spans="2:18">
      <c r="B445" s="60"/>
      <c r="C445" s="61"/>
      <c r="D445" s="54"/>
      <c r="E445" s="54"/>
      <c r="F445" s="54"/>
      <c r="G445" s="54"/>
      <c r="H445" s="54"/>
      <c r="I445" s="54"/>
      <c r="J445" s="54"/>
      <c r="K445" s="54"/>
      <c r="L445" s="54"/>
      <c r="M445" s="54"/>
      <c r="N445" s="54"/>
      <c r="O445" s="54"/>
      <c r="P445" s="54"/>
      <c r="Q445" s="54"/>
      <c r="R445" s="54"/>
    </row>
    <row r="446" spans="2:18">
      <c r="B446" s="60"/>
      <c r="C446" s="61"/>
      <c r="D446" s="54"/>
      <c r="E446" s="54"/>
      <c r="F446" s="54"/>
      <c r="G446" s="54"/>
      <c r="H446" s="54"/>
      <c r="I446" s="54"/>
      <c r="J446" s="54"/>
      <c r="K446" s="54"/>
      <c r="L446" s="54"/>
      <c r="M446" s="54"/>
      <c r="N446" s="54"/>
      <c r="O446" s="54"/>
      <c r="P446" s="54"/>
      <c r="Q446" s="54"/>
      <c r="R446" s="54"/>
    </row>
    <row r="447" spans="2:18">
      <c r="B447" s="60"/>
      <c r="C447" s="61"/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</row>
    <row r="448" spans="2:18">
      <c r="B448" s="60"/>
      <c r="C448" s="61"/>
      <c r="D448" s="54"/>
      <c r="E448" s="54"/>
      <c r="F448" s="54"/>
      <c r="G448" s="54"/>
      <c r="H448" s="54"/>
      <c r="I448" s="54"/>
      <c r="J448" s="54"/>
      <c r="K448" s="54"/>
      <c r="L448" s="54"/>
      <c r="M448" s="54"/>
      <c r="N448" s="54"/>
      <c r="O448" s="54"/>
      <c r="P448" s="54"/>
      <c r="Q448" s="54"/>
      <c r="R448" s="54"/>
    </row>
    <row r="449" spans="2:18">
      <c r="B449" s="60"/>
      <c r="C449" s="61"/>
      <c r="D449" s="54"/>
      <c r="E449" s="54"/>
      <c r="F449" s="54"/>
      <c r="G449" s="54"/>
      <c r="H449" s="54"/>
      <c r="I449" s="54"/>
      <c r="J449" s="54"/>
      <c r="K449" s="54"/>
      <c r="L449" s="54"/>
      <c r="M449" s="54"/>
      <c r="N449" s="54"/>
      <c r="O449" s="54"/>
      <c r="P449" s="54"/>
      <c r="Q449" s="54"/>
      <c r="R449" s="54"/>
    </row>
    <row r="450" spans="2:18">
      <c r="B450" s="60"/>
      <c r="C450" s="61"/>
      <c r="D450" s="54"/>
      <c r="E450" s="54"/>
      <c r="F450" s="54"/>
      <c r="G450" s="54"/>
      <c r="H450" s="54"/>
      <c r="I450" s="54"/>
      <c r="J450" s="54"/>
      <c r="K450" s="54"/>
      <c r="L450" s="54"/>
      <c r="M450" s="54"/>
      <c r="N450" s="54"/>
      <c r="O450" s="54"/>
      <c r="P450" s="54"/>
      <c r="Q450" s="54"/>
      <c r="R450" s="54"/>
    </row>
    <row r="452" spans="2:18">
      <c r="B452" s="59"/>
    </row>
    <row r="453" spans="2:18">
      <c r="B453" s="60"/>
      <c r="C453" s="61"/>
      <c r="D453" s="54"/>
      <c r="E453" s="54"/>
      <c r="F453" s="54"/>
      <c r="G453" s="54"/>
      <c r="H453" s="54"/>
      <c r="I453" s="54"/>
      <c r="J453" s="54"/>
      <c r="K453" s="54"/>
      <c r="L453" s="54"/>
      <c r="M453" s="54"/>
      <c r="N453" s="54"/>
      <c r="O453" s="54"/>
      <c r="P453" s="54"/>
      <c r="Q453" s="54"/>
      <c r="R453" s="54"/>
    </row>
    <row r="454" spans="2:18">
      <c r="B454" s="60"/>
      <c r="C454" s="61"/>
      <c r="D454" s="54"/>
      <c r="E454" s="54"/>
      <c r="F454" s="54"/>
      <c r="G454" s="54"/>
      <c r="H454" s="54"/>
      <c r="I454" s="54"/>
      <c r="J454" s="54"/>
      <c r="K454" s="54"/>
      <c r="L454" s="54"/>
      <c r="M454" s="54"/>
      <c r="N454" s="54"/>
      <c r="O454" s="54"/>
      <c r="P454" s="54"/>
      <c r="Q454" s="54"/>
      <c r="R454" s="54"/>
    </row>
    <row r="455" spans="2:18">
      <c r="B455" s="60"/>
      <c r="C455" s="61"/>
      <c r="D455" s="54"/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</row>
    <row r="456" spans="2:18">
      <c r="B456" s="60"/>
      <c r="C456" s="61"/>
      <c r="D456" s="54"/>
      <c r="E456" s="54"/>
      <c r="F456" s="54"/>
      <c r="G456" s="54"/>
      <c r="H456" s="54"/>
      <c r="I456" s="54"/>
      <c r="J456" s="54"/>
      <c r="K456" s="54"/>
      <c r="L456" s="54"/>
      <c r="M456" s="54"/>
      <c r="N456" s="54"/>
      <c r="O456" s="54"/>
      <c r="P456" s="54"/>
      <c r="Q456" s="54"/>
      <c r="R456" s="54"/>
    </row>
    <row r="457" spans="2:18">
      <c r="B457" s="60"/>
      <c r="C457" s="61"/>
      <c r="D457" s="54"/>
      <c r="E457" s="54"/>
      <c r="F457" s="54"/>
      <c r="G457" s="54"/>
      <c r="H457" s="54"/>
      <c r="I457" s="54"/>
      <c r="J457" s="54"/>
      <c r="K457" s="54"/>
      <c r="L457" s="54"/>
      <c r="M457" s="54"/>
      <c r="N457" s="54"/>
      <c r="O457" s="54"/>
      <c r="P457" s="54"/>
      <c r="Q457" s="54"/>
      <c r="R457" s="54"/>
    </row>
    <row r="458" spans="2:18">
      <c r="B458" s="60"/>
      <c r="C458" s="61"/>
      <c r="D458" s="54"/>
      <c r="E458" s="54"/>
      <c r="F458" s="54"/>
      <c r="G458" s="54"/>
      <c r="H458" s="54"/>
      <c r="I458" s="54"/>
      <c r="J458" s="54"/>
      <c r="K458" s="54"/>
      <c r="L458" s="54"/>
      <c r="M458" s="54"/>
      <c r="N458" s="54"/>
      <c r="O458" s="54"/>
      <c r="P458" s="54"/>
      <c r="Q458" s="54"/>
      <c r="R458" s="54"/>
    </row>
    <row r="459" spans="2:18">
      <c r="B459" s="60"/>
      <c r="C459" s="61"/>
      <c r="D459" s="54"/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</row>
    <row r="460" spans="2:18">
      <c r="B460" s="60"/>
      <c r="C460" s="61"/>
      <c r="D460" s="54"/>
      <c r="E460" s="54"/>
      <c r="F460" s="54"/>
      <c r="G460" s="54"/>
      <c r="H460" s="54"/>
      <c r="I460" s="54"/>
      <c r="J460" s="54"/>
      <c r="K460" s="54"/>
      <c r="L460" s="54"/>
      <c r="M460" s="54"/>
      <c r="N460" s="54"/>
      <c r="O460" s="54"/>
      <c r="P460" s="54"/>
      <c r="Q460" s="54"/>
      <c r="R460" s="54"/>
    </row>
    <row r="461" spans="2:18">
      <c r="B461" s="60"/>
      <c r="C461" s="61"/>
      <c r="D461" s="54"/>
      <c r="E461" s="54"/>
      <c r="F461" s="54"/>
      <c r="G461" s="54"/>
      <c r="H461" s="54"/>
      <c r="I461" s="54"/>
      <c r="J461" s="54"/>
      <c r="K461" s="54"/>
      <c r="L461" s="54"/>
      <c r="M461" s="54"/>
      <c r="N461" s="54"/>
      <c r="O461" s="54"/>
      <c r="P461" s="54"/>
      <c r="Q461" s="54"/>
      <c r="R461" s="54"/>
    </row>
    <row r="462" spans="2:18">
      <c r="B462" s="60"/>
      <c r="C462" s="61"/>
      <c r="D462" s="54"/>
      <c r="E462" s="54"/>
      <c r="F462" s="54"/>
      <c r="G462" s="54"/>
      <c r="H462" s="54"/>
      <c r="I462" s="54"/>
      <c r="J462" s="54"/>
      <c r="K462" s="54"/>
      <c r="L462" s="54"/>
      <c r="M462" s="54"/>
      <c r="N462" s="54"/>
      <c r="O462" s="54"/>
      <c r="P462" s="54"/>
      <c r="Q462" s="54"/>
      <c r="R462" s="54"/>
    </row>
    <row r="463" spans="2:18">
      <c r="B463" s="60"/>
      <c r="C463" s="61"/>
      <c r="D463" s="54"/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</row>
    <row r="464" spans="2:18">
      <c r="B464" s="60"/>
      <c r="C464" s="61"/>
      <c r="D464" s="54"/>
      <c r="E464" s="54"/>
      <c r="F464" s="54"/>
      <c r="G464" s="54"/>
      <c r="H464" s="54"/>
      <c r="I464" s="54"/>
      <c r="J464" s="54"/>
      <c r="K464" s="54"/>
      <c r="L464" s="54"/>
      <c r="M464" s="54"/>
      <c r="N464" s="54"/>
      <c r="O464" s="54"/>
      <c r="P464" s="54"/>
      <c r="Q464" s="54"/>
      <c r="R464" s="54"/>
    </row>
    <row r="465" spans="2:18">
      <c r="B465" s="60"/>
      <c r="C465" s="61"/>
      <c r="D465" s="54"/>
      <c r="E465" s="54"/>
      <c r="F465" s="54"/>
      <c r="G465" s="54"/>
      <c r="H465" s="54"/>
      <c r="I465" s="54"/>
      <c r="J465" s="54"/>
      <c r="K465" s="54"/>
      <c r="L465" s="54"/>
      <c r="M465" s="54"/>
      <c r="N465" s="54"/>
      <c r="O465" s="54"/>
      <c r="P465" s="54"/>
      <c r="Q465" s="54"/>
      <c r="R465" s="54"/>
    </row>
    <row r="466" spans="2:18">
      <c r="B466" s="60"/>
      <c r="C466" s="61"/>
      <c r="D466" s="54"/>
      <c r="E466" s="54"/>
      <c r="F466" s="54"/>
      <c r="G466" s="54"/>
      <c r="H466" s="54"/>
      <c r="I466" s="54"/>
      <c r="J466" s="54"/>
      <c r="K466" s="54"/>
      <c r="L466" s="54"/>
      <c r="M466" s="54"/>
      <c r="N466" s="54"/>
      <c r="O466" s="54"/>
      <c r="P466" s="54"/>
      <c r="Q466" s="54"/>
      <c r="R466" s="54"/>
    </row>
    <row r="467" spans="2:18">
      <c r="B467" s="60"/>
      <c r="C467" s="61"/>
      <c r="D467" s="54"/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</row>
    <row r="468" spans="2:18">
      <c r="B468" s="60"/>
      <c r="C468" s="61"/>
      <c r="D468" s="54"/>
      <c r="E468" s="54"/>
      <c r="F468" s="54"/>
      <c r="G468" s="54"/>
      <c r="H468" s="54"/>
      <c r="I468" s="54"/>
      <c r="J468" s="54"/>
      <c r="K468" s="54"/>
      <c r="L468" s="54"/>
      <c r="M468" s="54"/>
      <c r="N468" s="54"/>
      <c r="O468" s="54"/>
      <c r="P468" s="54"/>
      <c r="Q468" s="54"/>
      <c r="R468" s="54"/>
    </row>
    <row r="469" spans="2:18">
      <c r="B469" s="60"/>
      <c r="C469" s="61"/>
      <c r="D469" s="54"/>
      <c r="E469" s="54"/>
      <c r="F469" s="54"/>
      <c r="G469" s="54"/>
      <c r="H469" s="54"/>
      <c r="I469" s="54"/>
      <c r="J469" s="54"/>
      <c r="K469" s="54"/>
      <c r="L469" s="54"/>
      <c r="M469" s="54"/>
      <c r="N469" s="54"/>
      <c r="O469" s="54"/>
      <c r="P469" s="54"/>
      <c r="Q469" s="54"/>
      <c r="R469" s="54"/>
    </row>
    <row r="470" spans="2:18">
      <c r="B470" s="60"/>
      <c r="C470" s="61"/>
      <c r="D470" s="54"/>
      <c r="E470" s="54"/>
      <c r="F470" s="54"/>
      <c r="G470" s="54"/>
      <c r="H470" s="54"/>
      <c r="I470" s="54"/>
      <c r="J470" s="54"/>
      <c r="K470" s="54"/>
      <c r="L470" s="54"/>
      <c r="M470" s="54"/>
      <c r="N470" s="54"/>
      <c r="O470" s="54"/>
      <c r="P470" s="54"/>
      <c r="Q470" s="54"/>
      <c r="R470" s="54"/>
    </row>
    <row r="471" spans="2:18">
      <c r="B471" s="60"/>
      <c r="C471" s="61"/>
      <c r="D471" s="54"/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</row>
    <row r="472" spans="2:18">
      <c r="B472" s="60"/>
      <c r="C472" s="61"/>
      <c r="D472" s="54"/>
      <c r="E472" s="54"/>
      <c r="F472" s="54"/>
      <c r="G472" s="54"/>
      <c r="H472" s="54"/>
      <c r="I472" s="54"/>
      <c r="J472" s="54"/>
      <c r="K472" s="54"/>
      <c r="L472" s="54"/>
      <c r="M472" s="54"/>
      <c r="N472" s="54"/>
      <c r="O472" s="54"/>
      <c r="P472" s="54"/>
      <c r="Q472" s="54"/>
      <c r="R472" s="54"/>
    </row>
    <row r="473" spans="2:18">
      <c r="B473" s="60"/>
      <c r="C473" s="61"/>
      <c r="D473" s="54"/>
      <c r="E473" s="54"/>
      <c r="F473" s="54"/>
      <c r="G473" s="54"/>
      <c r="H473" s="54"/>
      <c r="I473" s="54"/>
      <c r="J473" s="54"/>
      <c r="K473" s="54"/>
      <c r="L473" s="54"/>
      <c r="M473" s="54"/>
      <c r="N473" s="54"/>
      <c r="O473" s="54"/>
      <c r="P473" s="54"/>
      <c r="Q473" s="54"/>
      <c r="R473" s="54"/>
    </row>
    <row r="474" spans="2:18">
      <c r="B474" s="60"/>
      <c r="C474" s="61"/>
      <c r="D474" s="54"/>
      <c r="E474" s="54"/>
      <c r="F474" s="54"/>
      <c r="G474" s="54"/>
      <c r="H474" s="54"/>
      <c r="I474" s="54"/>
      <c r="J474" s="54"/>
      <c r="K474" s="54"/>
      <c r="L474" s="54"/>
      <c r="M474" s="54"/>
      <c r="N474" s="54"/>
      <c r="O474" s="54"/>
      <c r="P474" s="54"/>
      <c r="Q474" s="54"/>
      <c r="R474" s="54"/>
    </row>
    <row r="475" spans="2:18">
      <c r="B475" s="60"/>
      <c r="C475" s="61"/>
      <c r="D475" s="54"/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</row>
    <row r="476" spans="2:18">
      <c r="B476" s="60"/>
      <c r="C476" s="61"/>
      <c r="D476" s="54"/>
      <c r="E476" s="54"/>
      <c r="F476" s="54"/>
      <c r="G476" s="54"/>
      <c r="H476" s="54"/>
      <c r="I476" s="54"/>
      <c r="J476" s="54"/>
      <c r="K476" s="54"/>
      <c r="L476" s="54"/>
      <c r="M476" s="54"/>
      <c r="N476" s="54"/>
      <c r="O476" s="54"/>
      <c r="P476" s="54"/>
      <c r="Q476" s="54"/>
      <c r="R476" s="54"/>
    </row>
    <row r="477" spans="2:18">
      <c r="B477" s="60"/>
      <c r="C477" s="61"/>
      <c r="D477" s="54"/>
      <c r="E477" s="54"/>
      <c r="F477" s="54"/>
      <c r="G477" s="54"/>
      <c r="H477" s="54"/>
      <c r="I477" s="54"/>
      <c r="J477" s="54"/>
      <c r="K477" s="54"/>
      <c r="L477" s="54"/>
      <c r="M477" s="54"/>
      <c r="N477" s="54"/>
      <c r="O477" s="54"/>
      <c r="P477" s="54"/>
      <c r="Q477" s="54"/>
      <c r="R477" s="54"/>
    </row>
    <row r="478" spans="2:18">
      <c r="B478" s="60"/>
      <c r="C478" s="61"/>
      <c r="D478" s="54"/>
      <c r="E478" s="54"/>
      <c r="F478" s="54"/>
      <c r="G478" s="54"/>
      <c r="H478" s="54"/>
      <c r="I478" s="54"/>
      <c r="J478" s="54"/>
      <c r="K478" s="54"/>
      <c r="L478" s="54"/>
      <c r="M478" s="54"/>
      <c r="N478" s="54"/>
      <c r="O478" s="54"/>
      <c r="P478" s="54"/>
      <c r="Q478" s="54"/>
      <c r="R478" s="54"/>
    </row>
    <row r="479" spans="2:18">
      <c r="B479" s="60"/>
      <c r="C479" s="61"/>
      <c r="D479" s="54"/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</row>
    <row r="480" spans="2:18">
      <c r="B480" s="60"/>
      <c r="C480" s="61"/>
      <c r="D480" s="54"/>
      <c r="E480" s="54"/>
      <c r="F480" s="54"/>
      <c r="G480" s="54"/>
      <c r="H480" s="54"/>
      <c r="I480" s="54"/>
      <c r="J480" s="54"/>
      <c r="K480" s="54"/>
      <c r="L480" s="54"/>
      <c r="M480" s="54"/>
      <c r="N480" s="54"/>
      <c r="O480" s="54"/>
      <c r="P480" s="54"/>
      <c r="Q480" s="54"/>
      <c r="R480" s="54"/>
    </row>
    <row r="481" spans="2:18">
      <c r="B481" s="60"/>
      <c r="C481" s="61"/>
      <c r="D481" s="54"/>
      <c r="E481" s="54"/>
      <c r="F481" s="54"/>
      <c r="G481" s="54"/>
      <c r="H481" s="54"/>
      <c r="I481" s="54"/>
      <c r="J481" s="54"/>
      <c r="K481" s="54"/>
      <c r="L481" s="54"/>
      <c r="M481" s="54"/>
      <c r="N481" s="54"/>
      <c r="O481" s="54"/>
      <c r="P481" s="54"/>
      <c r="Q481" s="54"/>
      <c r="R481" s="54"/>
    </row>
    <row r="483" spans="2:18">
      <c r="B483" s="59"/>
    </row>
    <row r="484" spans="2:18">
      <c r="B484" s="60"/>
      <c r="C484" s="61"/>
      <c r="D484" s="54"/>
      <c r="E484" s="54"/>
      <c r="F484" s="54"/>
      <c r="G484" s="54"/>
      <c r="H484" s="54"/>
      <c r="I484" s="54"/>
      <c r="J484" s="54"/>
      <c r="K484" s="54"/>
      <c r="L484" s="54"/>
      <c r="M484" s="54"/>
      <c r="N484" s="54"/>
      <c r="O484" s="54"/>
      <c r="P484" s="54"/>
      <c r="Q484" s="54"/>
      <c r="R484" s="54"/>
    </row>
    <row r="485" spans="2:18">
      <c r="B485" s="60"/>
      <c r="C485" s="61"/>
      <c r="D485" s="54"/>
      <c r="E485" s="54"/>
      <c r="F485" s="54"/>
      <c r="G485" s="54"/>
      <c r="H485" s="54"/>
      <c r="I485" s="54"/>
      <c r="J485" s="54"/>
      <c r="K485" s="54"/>
      <c r="L485" s="54"/>
      <c r="M485" s="54"/>
      <c r="N485" s="54"/>
      <c r="O485" s="54"/>
      <c r="P485" s="54"/>
      <c r="Q485" s="54"/>
      <c r="R485" s="54"/>
    </row>
    <row r="486" spans="2:18">
      <c r="B486" s="60"/>
      <c r="C486" s="61"/>
      <c r="D486" s="54"/>
      <c r="E486" s="54"/>
      <c r="F486" s="54"/>
      <c r="G486" s="54"/>
      <c r="H486" s="54"/>
      <c r="I486" s="54"/>
      <c r="J486" s="54"/>
      <c r="K486" s="54"/>
      <c r="L486" s="54"/>
      <c r="M486" s="54"/>
      <c r="N486" s="54"/>
      <c r="O486" s="54"/>
      <c r="P486" s="54"/>
      <c r="Q486" s="54"/>
      <c r="R486" s="54"/>
    </row>
    <row r="487" spans="2:18">
      <c r="B487" s="60"/>
      <c r="C487" s="61"/>
      <c r="D487" s="54"/>
      <c r="E487" s="54"/>
      <c r="F487" s="54"/>
      <c r="G487" s="54"/>
      <c r="H487" s="54"/>
      <c r="I487" s="54"/>
      <c r="J487" s="54"/>
      <c r="K487" s="54"/>
      <c r="L487" s="54"/>
      <c r="M487" s="54"/>
      <c r="N487" s="54"/>
      <c r="O487" s="54"/>
      <c r="P487" s="54"/>
      <c r="Q487" s="54"/>
      <c r="R487" s="54"/>
    </row>
    <row r="488" spans="2:18">
      <c r="B488" s="60"/>
      <c r="C488" s="61"/>
      <c r="D488" s="54"/>
      <c r="E488" s="54"/>
      <c r="F488" s="54"/>
      <c r="G488" s="54"/>
      <c r="H488" s="54"/>
      <c r="I488" s="54"/>
      <c r="J488" s="54"/>
      <c r="K488" s="54"/>
      <c r="L488" s="54"/>
      <c r="M488" s="54"/>
      <c r="N488" s="54"/>
      <c r="O488" s="54"/>
      <c r="P488" s="54"/>
      <c r="Q488" s="54"/>
      <c r="R488" s="54"/>
    </row>
    <row r="489" spans="2:18">
      <c r="B489" s="60"/>
      <c r="C489" s="61"/>
      <c r="D489" s="54"/>
      <c r="E489" s="54"/>
      <c r="F489" s="54"/>
      <c r="G489" s="54"/>
      <c r="H489" s="54"/>
      <c r="I489" s="54"/>
      <c r="J489" s="54"/>
      <c r="K489" s="54"/>
      <c r="L489" s="54"/>
      <c r="M489" s="54"/>
      <c r="N489" s="54"/>
      <c r="O489" s="54"/>
      <c r="P489" s="54"/>
      <c r="Q489" s="54"/>
      <c r="R489" s="54"/>
    </row>
    <row r="490" spans="2:18">
      <c r="B490" s="60"/>
      <c r="C490" s="61"/>
      <c r="D490" s="54"/>
      <c r="E490" s="54"/>
      <c r="F490" s="54"/>
      <c r="G490" s="54"/>
      <c r="H490" s="54"/>
      <c r="I490" s="54"/>
      <c r="J490" s="54"/>
      <c r="K490" s="54"/>
      <c r="L490" s="54"/>
      <c r="M490" s="54"/>
      <c r="N490" s="54"/>
      <c r="O490" s="54"/>
      <c r="P490" s="54"/>
      <c r="Q490" s="54"/>
      <c r="R490" s="54"/>
    </row>
    <row r="491" spans="2:18">
      <c r="B491" s="60"/>
      <c r="C491" s="61"/>
      <c r="D491" s="54"/>
      <c r="E491" s="54"/>
      <c r="F491" s="54"/>
      <c r="G491" s="54"/>
      <c r="H491" s="54"/>
      <c r="I491" s="54"/>
      <c r="J491" s="54"/>
      <c r="K491" s="54"/>
      <c r="L491" s="54"/>
      <c r="M491" s="54"/>
      <c r="N491" s="54"/>
      <c r="O491" s="54"/>
      <c r="P491" s="54"/>
      <c r="Q491" s="54"/>
      <c r="R491" s="54"/>
    </row>
    <row r="492" spans="2:18">
      <c r="B492" s="60"/>
      <c r="C492" s="61"/>
      <c r="D492" s="54"/>
      <c r="E492" s="54"/>
      <c r="F492" s="54"/>
      <c r="G492" s="54"/>
      <c r="H492" s="54"/>
      <c r="I492" s="54"/>
      <c r="J492" s="54"/>
      <c r="K492" s="54"/>
      <c r="L492" s="54"/>
      <c r="M492" s="54"/>
      <c r="N492" s="54"/>
      <c r="O492" s="54"/>
      <c r="P492" s="54"/>
      <c r="Q492" s="54"/>
      <c r="R492" s="54"/>
    </row>
    <row r="493" spans="2:18">
      <c r="B493" s="60"/>
      <c r="C493" s="61"/>
      <c r="D493" s="54"/>
      <c r="E493" s="54"/>
      <c r="F493" s="54"/>
      <c r="G493" s="54"/>
      <c r="H493" s="54"/>
      <c r="I493" s="54"/>
      <c r="J493" s="54"/>
      <c r="K493" s="54"/>
      <c r="L493" s="54"/>
      <c r="M493" s="54"/>
      <c r="N493" s="54"/>
      <c r="O493" s="54"/>
      <c r="P493" s="54"/>
      <c r="Q493" s="54"/>
      <c r="R493" s="54"/>
    </row>
    <row r="494" spans="2:18">
      <c r="B494" s="60"/>
      <c r="C494" s="61"/>
      <c r="D494" s="54"/>
      <c r="E494" s="54"/>
      <c r="F494" s="54"/>
      <c r="G494" s="54"/>
      <c r="H494" s="54"/>
      <c r="I494" s="54"/>
      <c r="J494" s="54"/>
      <c r="K494" s="54"/>
      <c r="L494" s="54"/>
      <c r="M494" s="54"/>
      <c r="N494" s="54"/>
      <c r="O494" s="54"/>
      <c r="P494" s="54"/>
      <c r="Q494" s="54"/>
      <c r="R494" s="54"/>
    </row>
    <row r="495" spans="2:18">
      <c r="B495" s="60"/>
      <c r="C495" s="61"/>
      <c r="D495" s="54"/>
      <c r="E495" s="54"/>
      <c r="F495" s="54"/>
      <c r="G495" s="54"/>
      <c r="H495" s="54"/>
      <c r="I495" s="54"/>
      <c r="J495" s="54"/>
      <c r="K495" s="54"/>
      <c r="L495" s="54"/>
      <c r="M495" s="54"/>
      <c r="N495" s="54"/>
      <c r="O495" s="54"/>
      <c r="P495" s="54"/>
      <c r="Q495" s="54"/>
      <c r="R495" s="54"/>
    </row>
    <row r="496" spans="2:18">
      <c r="B496" s="60"/>
      <c r="C496" s="61"/>
      <c r="D496" s="54"/>
      <c r="E496" s="54"/>
      <c r="F496" s="54"/>
      <c r="G496" s="54"/>
      <c r="H496" s="54"/>
      <c r="I496" s="54"/>
      <c r="J496" s="54"/>
      <c r="K496" s="54"/>
      <c r="L496" s="54"/>
      <c r="M496" s="54"/>
      <c r="N496" s="54"/>
      <c r="O496" s="54"/>
      <c r="P496" s="54"/>
      <c r="Q496" s="54"/>
      <c r="R496" s="54"/>
    </row>
    <row r="497" spans="2:18">
      <c r="B497" s="60"/>
      <c r="C497" s="61"/>
      <c r="D497" s="54"/>
      <c r="E497" s="54"/>
      <c r="F497" s="54"/>
      <c r="G497" s="54"/>
      <c r="H497" s="54"/>
      <c r="I497" s="54"/>
      <c r="J497" s="54"/>
      <c r="K497" s="54"/>
      <c r="L497" s="54"/>
      <c r="M497" s="54"/>
      <c r="N497" s="54"/>
      <c r="O497" s="54"/>
      <c r="P497" s="54"/>
      <c r="Q497" s="54"/>
      <c r="R497" s="54"/>
    </row>
    <row r="498" spans="2:18">
      <c r="B498" s="60"/>
      <c r="C498" s="61"/>
      <c r="D498" s="54"/>
      <c r="E498" s="54"/>
      <c r="F498" s="54"/>
      <c r="G498" s="54"/>
      <c r="H498" s="54"/>
      <c r="I498" s="54"/>
      <c r="J498" s="54"/>
      <c r="K498" s="54"/>
      <c r="L498" s="54"/>
      <c r="M498" s="54"/>
      <c r="N498" s="54"/>
      <c r="O498" s="54"/>
      <c r="P498" s="54"/>
      <c r="Q498" s="54"/>
      <c r="R498" s="54"/>
    </row>
    <row r="499" spans="2:18">
      <c r="B499" s="60"/>
      <c r="C499" s="61"/>
      <c r="D499" s="54"/>
      <c r="E499" s="54"/>
      <c r="F499" s="54"/>
      <c r="G499" s="54"/>
      <c r="H499" s="54"/>
      <c r="I499" s="54"/>
      <c r="J499" s="54"/>
      <c r="K499" s="54"/>
      <c r="L499" s="54"/>
      <c r="M499" s="54"/>
      <c r="N499" s="54"/>
      <c r="O499" s="54"/>
      <c r="P499" s="54"/>
      <c r="Q499" s="54"/>
      <c r="R499" s="54"/>
    </row>
    <row r="500" spans="2:18">
      <c r="B500" s="60"/>
      <c r="C500" s="61"/>
      <c r="D500" s="54"/>
      <c r="E500" s="54"/>
      <c r="F500" s="54"/>
      <c r="G500" s="54"/>
      <c r="H500" s="54"/>
      <c r="I500" s="54"/>
      <c r="J500" s="54"/>
      <c r="K500" s="54"/>
      <c r="L500" s="54"/>
      <c r="M500" s="54"/>
      <c r="N500" s="54"/>
      <c r="O500" s="54"/>
      <c r="P500" s="54"/>
      <c r="Q500" s="54"/>
      <c r="R500" s="54"/>
    </row>
    <row r="501" spans="2:18">
      <c r="B501" s="60"/>
      <c r="C501" s="61"/>
      <c r="D501" s="54"/>
      <c r="E501" s="54"/>
      <c r="F501" s="54"/>
      <c r="G501" s="54"/>
      <c r="H501" s="54"/>
      <c r="I501" s="54"/>
      <c r="J501" s="54"/>
      <c r="K501" s="54"/>
      <c r="L501" s="54"/>
      <c r="M501" s="54"/>
      <c r="N501" s="54"/>
      <c r="O501" s="54"/>
      <c r="P501" s="54"/>
      <c r="Q501" s="54"/>
      <c r="R501" s="54"/>
    </row>
    <row r="502" spans="2:18">
      <c r="B502" s="60"/>
      <c r="C502" s="61"/>
      <c r="D502" s="54"/>
      <c r="E502" s="54"/>
      <c r="F502" s="54"/>
      <c r="G502" s="54"/>
      <c r="H502" s="54"/>
      <c r="I502" s="54"/>
      <c r="J502" s="54"/>
      <c r="K502" s="54"/>
      <c r="L502" s="54"/>
      <c r="M502" s="54"/>
      <c r="N502" s="54"/>
      <c r="O502" s="54"/>
      <c r="P502" s="54"/>
      <c r="Q502" s="54"/>
      <c r="R502" s="54"/>
    </row>
    <row r="503" spans="2:18">
      <c r="B503" s="60"/>
      <c r="C503" s="61"/>
      <c r="D503" s="54"/>
      <c r="E503" s="54"/>
      <c r="F503" s="54"/>
      <c r="G503" s="54"/>
      <c r="H503" s="54"/>
      <c r="I503" s="54"/>
      <c r="J503" s="54"/>
      <c r="K503" s="54"/>
      <c r="L503" s="54"/>
      <c r="M503" s="54"/>
      <c r="N503" s="54"/>
      <c r="O503" s="54"/>
      <c r="P503" s="54"/>
      <c r="Q503" s="54"/>
      <c r="R503" s="54"/>
    </row>
    <row r="504" spans="2:18">
      <c r="B504" s="60"/>
      <c r="C504" s="61"/>
      <c r="D504" s="54"/>
      <c r="E504" s="54"/>
      <c r="F504" s="54"/>
      <c r="G504" s="54"/>
      <c r="H504" s="54"/>
      <c r="I504" s="54"/>
      <c r="J504" s="54"/>
      <c r="K504" s="54"/>
      <c r="L504" s="54"/>
      <c r="M504" s="54"/>
      <c r="N504" s="54"/>
      <c r="O504" s="54"/>
      <c r="P504" s="54"/>
      <c r="Q504" s="54"/>
      <c r="R504" s="54"/>
    </row>
    <row r="505" spans="2:18">
      <c r="B505" s="60"/>
      <c r="C505" s="61"/>
      <c r="D505" s="54"/>
      <c r="E505" s="54"/>
      <c r="F505" s="54"/>
      <c r="G505" s="54"/>
      <c r="H505" s="54"/>
      <c r="I505" s="54"/>
      <c r="J505" s="54"/>
      <c r="K505" s="54"/>
      <c r="L505" s="54"/>
      <c r="M505" s="54"/>
      <c r="N505" s="54"/>
      <c r="O505" s="54"/>
      <c r="P505" s="54"/>
      <c r="Q505" s="54"/>
      <c r="R505" s="54"/>
    </row>
    <row r="506" spans="2:18">
      <c r="B506" s="60"/>
      <c r="C506" s="61"/>
      <c r="D506" s="54"/>
      <c r="E506" s="54"/>
      <c r="F506" s="54"/>
      <c r="G506" s="54"/>
      <c r="H506" s="54"/>
      <c r="I506" s="54"/>
      <c r="J506" s="54"/>
      <c r="K506" s="54"/>
      <c r="L506" s="54"/>
      <c r="M506" s="54"/>
      <c r="N506" s="54"/>
      <c r="O506" s="54"/>
      <c r="P506" s="54"/>
      <c r="Q506" s="54"/>
      <c r="R506" s="54"/>
    </row>
    <row r="507" spans="2:18">
      <c r="B507" s="60"/>
      <c r="C507" s="61"/>
      <c r="D507" s="54"/>
      <c r="E507" s="54"/>
      <c r="F507" s="54"/>
      <c r="G507" s="54"/>
      <c r="H507" s="54"/>
      <c r="I507" s="54"/>
      <c r="J507" s="54"/>
      <c r="K507" s="54"/>
      <c r="L507" s="54"/>
      <c r="M507" s="54"/>
      <c r="N507" s="54"/>
      <c r="O507" s="54"/>
      <c r="P507" s="54"/>
      <c r="Q507" s="54"/>
      <c r="R507" s="54"/>
    </row>
    <row r="508" spans="2:18">
      <c r="B508" s="60"/>
      <c r="C508" s="61"/>
      <c r="D508" s="54"/>
      <c r="E508" s="54"/>
      <c r="F508" s="54"/>
      <c r="G508" s="54"/>
      <c r="H508" s="54"/>
      <c r="I508" s="54"/>
      <c r="J508" s="54"/>
      <c r="K508" s="54"/>
      <c r="L508" s="54"/>
      <c r="M508" s="54"/>
      <c r="N508" s="54"/>
      <c r="O508" s="54"/>
      <c r="P508" s="54"/>
      <c r="Q508" s="54"/>
      <c r="R508" s="54"/>
    </row>
    <row r="509" spans="2:18">
      <c r="B509" s="60"/>
      <c r="C509" s="61"/>
      <c r="D509" s="54"/>
      <c r="E509" s="54"/>
      <c r="F509" s="54"/>
      <c r="G509" s="54"/>
      <c r="H509" s="54"/>
      <c r="I509" s="54"/>
      <c r="J509" s="54"/>
      <c r="K509" s="54"/>
      <c r="L509" s="54"/>
      <c r="M509" s="54"/>
      <c r="N509" s="54"/>
      <c r="O509" s="54"/>
      <c r="P509" s="54"/>
      <c r="Q509" s="54"/>
      <c r="R509" s="54"/>
    </row>
    <row r="510" spans="2:18">
      <c r="B510" s="60"/>
      <c r="C510" s="61"/>
      <c r="D510" s="54"/>
      <c r="E510" s="54"/>
      <c r="F510" s="54"/>
      <c r="G510" s="54"/>
      <c r="H510" s="54"/>
      <c r="I510" s="54"/>
      <c r="J510" s="54"/>
      <c r="K510" s="54"/>
      <c r="L510" s="54"/>
      <c r="M510" s="54"/>
      <c r="N510" s="54"/>
      <c r="O510" s="54"/>
      <c r="P510" s="54"/>
      <c r="Q510" s="54"/>
      <c r="R510" s="54"/>
    </row>
    <row r="511" spans="2:18">
      <c r="B511" s="60"/>
      <c r="C511" s="61"/>
      <c r="D511" s="54"/>
      <c r="E511" s="54"/>
      <c r="F511" s="54"/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Q511" s="54"/>
      <c r="R511" s="54"/>
    </row>
    <row r="512" spans="2:18">
      <c r="B512" s="60"/>
      <c r="C512" s="61"/>
      <c r="D512" s="54"/>
      <c r="E512" s="54"/>
      <c r="F512" s="54"/>
      <c r="G512" s="54"/>
      <c r="H512" s="54"/>
      <c r="I512" s="54"/>
      <c r="J512" s="54"/>
      <c r="K512" s="54"/>
      <c r="L512" s="54"/>
      <c r="M512" s="54"/>
      <c r="N512" s="54"/>
      <c r="O512" s="54"/>
      <c r="P512" s="54"/>
      <c r="Q512" s="54"/>
      <c r="R512" s="54"/>
    </row>
    <row r="514" spans="2:18">
      <c r="B514" s="59"/>
    </row>
    <row r="515" spans="2:18">
      <c r="B515" s="60"/>
      <c r="C515" s="61"/>
      <c r="D515" s="54"/>
      <c r="E515" s="54"/>
      <c r="F515" s="54"/>
      <c r="G515" s="54"/>
      <c r="H515" s="54"/>
      <c r="I515" s="54"/>
      <c r="J515" s="54"/>
      <c r="K515" s="54"/>
      <c r="L515" s="54"/>
      <c r="M515" s="54"/>
      <c r="N515" s="54"/>
      <c r="O515" s="54"/>
      <c r="P515" s="54"/>
      <c r="Q515" s="54"/>
      <c r="R515" s="54"/>
    </row>
    <row r="516" spans="2:18">
      <c r="B516" s="60"/>
      <c r="C516" s="61"/>
      <c r="D516" s="54"/>
      <c r="E516" s="54"/>
      <c r="F516" s="54"/>
      <c r="G516" s="54"/>
      <c r="H516" s="54"/>
      <c r="I516" s="54"/>
      <c r="J516" s="54"/>
      <c r="K516" s="54"/>
      <c r="L516" s="54"/>
      <c r="M516" s="54"/>
      <c r="N516" s="54"/>
      <c r="O516" s="54"/>
      <c r="P516" s="54"/>
      <c r="Q516" s="54"/>
      <c r="R516" s="54"/>
    </row>
    <row r="517" spans="2:18">
      <c r="B517" s="60"/>
      <c r="C517" s="61"/>
      <c r="D517" s="54"/>
      <c r="E517" s="54"/>
      <c r="F517" s="54"/>
      <c r="G517" s="54"/>
      <c r="H517" s="54"/>
      <c r="I517" s="54"/>
      <c r="J517" s="54"/>
      <c r="K517" s="54"/>
      <c r="L517" s="54"/>
      <c r="M517" s="54"/>
      <c r="N517" s="54"/>
      <c r="O517" s="54"/>
      <c r="P517" s="54"/>
      <c r="Q517" s="54"/>
      <c r="R517" s="54"/>
    </row>
    <row r="518" spans="2:18">
      <c r="B518" s="60"/>
      <c r="C518" s="61"/>
      <c r="D518" s="54"/>
      <c r="E518" s="54"/>
      <c r="F518" s="54"/>
      <c r="G518" s="54"/>
      <c r="H518" s="54"/>
      <c r="I518" s="54"/>
      <c r="J518" s="54"/>
      <c r="K518" s="54"/>
      <c r="L518" s="54"/>
      <c r="M518" s="54"/>
      <c r="N518" s="54"/>
      <c r="O518" s="54"/>
      <c r="P518" s="54"/>
      <c r="Q518" s="54"/>
      <c r="R518" s="54"/>
    </row>
    <row r="519" spans="2:18">
      <c r="B519" s="60"/>
      <c r="C519" s="61"/>
      <c r="D519" s="54"/>
      <c r="E519" s="54"/>
      <c r="F519" s="54"/>
      <c r="G519" s="54"/>
      <c r="H519" s="54"/>
      <c r="I519" s="54"/>
      <c r="J519" s="54"/>
      <c r="K519" s="54"/>
      <c r="L519" s="54"/>
      <c r="M519" s="54"/>
      <c r="N519" s="54"/>
      <c r="O519" s="54"/>
      <c r="P519" s="54"/>
      <c r="Q519" s="54"/>
      <c r="R519" s="54"/>
    </row>
    <row r="520" spans="2:18">
      <c r="B520" s="60"/>
      <c r="C520" s="61"/>
      <c r="D520" s="54"/>
      <c r="E520" s="54"/>
      <c r="F520" s="54"/>
      <c r="G520" s="54"/>
      <c r="H520" s="54"/>
      <c r="I520" s="54"/>
      <c r="J520" s="54"/>
      <c r="K520" s="54"/>
      <c r="L520" s="54"/>
      <c r="M520" s="54"/>
      <c r="N520" s="54"/>
      <c r="O520" s="54"/>
      <c r="P520" s="54"/>
      <c r="Q520" s="54"/>
      <c r="R520" s="54"/>
    </row>
    <row r="521" spans="2:18">
      <c r="B521" s="60"/>
      <c r="C521" s="61"/>
      <c r="D521" s="54"/>
      <c r="E521" s="54"/>
      <c r="F521" s="54"/>
      <c r="G521" s="54"/>
      <c r="H521" s="54"/>
      <c r="I521" s="54"/>
      <c r="J521" s="54"/>
      <c r="K521" s="54"/>
      <c r="L521" s="54"/>
      <c r="M521" s="54"/>
      <c r="N521" s="54"/>
      <c r="O521" s="54"/>
      <c r="P521" s="54"/>
      <c r="Q521" s="54"/>
      <c r="R521" s="54"/>
    </row>
    <row r="522" spans="2:18">
      <c r="B522" s="60"/>
      <c r="C522" s="61"/>
      <c r="D522" s="54"/>
      <c r="E522" s="54"/>
      <c r="F522" s="54"/>
      <c r="G522" s="54"/>
      <c r="H522" s="54"/>
      <c r="I522" s="54"/>
      <c r="J522" s="54"/>
      <c r="K522" s="54"/>
      <c r="L522" s="54"/>
      <c r="M522" s="54"/>
      <c r="N522" s="54"/>
      <c r="O522" s="54"/>
      <c r="P522" s="54"/>
      <c r="Q522" s="54"/>
      <c r="R522" s="54"/>
    </row>
    <row r="523" spans="2:18">
      <c r="B523" s="60"/>
      <c r="C523" s="61"/>
      <c r="D523" s="54"/>
      <c r="E523" s="54"/>
      <c r="F523" s="54"/>
      <c r="G523" s="54"/>
      <c r="H523" s="54"/>
      <c r="I523" s="54"/>
      <c r="J523" s="54"/>
      <c r="K523" s="54"/>
      <c r="L523" s="54"/>
      <c r="M523" s="54"/>
      <c r="N523" s="54"/>
      <c r="O523" s="54"/>
      <c r="P523" s="54"/>
      <c r="Q523" s="54"/>
      <c r="R523" s="54"/>
    </row>
    <row r="524" spans="2:18">
      <c r="B524" s="60"/>
      <c r="C524" s="61"/>
      <c r="D524" s="54"/>
      <c r="E524" s="54"/>
      <c r="F524" s="54"/>
      <c r="G524" s="54"/>
      <c r="H524" s="54"/>
      <c r="I524" s="54"/>
      <c r="J524" s="54"/>
      <c r="K524" s="54"/>
      <c r="L524" s="54"/>
      <c r="M524" s="54"/>
      <c r="N524" s="54"/>
      <c r="O524" s="54"/>
      <c r="P524" s="54"/>
      <c r="Q524" s="54"/>
      <c r="R524" s="54"/>
    </row>
    <row r="525" spans="2:18">
      <c r="B525" s="60"/>
      <c r="C525" s="61"/>
      <c r="D525" s="54"/>
      <c r="E525" s="54"/>
      <c r="F525" s="54"/>
      <c r="G525" s="54"/>
      <c r="H525" s="54"/>
      <c r="I525" s="54"/>
      <c r="J525" s="54"/>
      <c r="K525" s="54"/>
      <c r="L525" s="54"/>
      <c r="M525" s="54"/>
      <c r="N525" s="54"/>
      <c r="O525" s="54"/>
      <c r="P525" s="54"/>
      <c r="Q525" s="54"/>
      <c r="R525" s="54"/>
    </row>
    <row r="526" spans="2:18">
      <c r="B526" s="60"/>
      <c r="C526" s="61"/>
      <c r="D526" s="54"/>
      <c r="E526" s="54"/>
      <c r="F526" s="54"/>
      <c r="G526" s="54"/>
      <c r="H526" s="54"/>
      <c r="I526" s="54"/>
      <c r="J526" s="54"/>
      <c r="K526" s="54"/>
      <c r="L526" s="54"/>
      <c r="M526" s="54"/>
      <c r="N526" s="54"/>
      <c r="O526" s="54"/>
      <c r="P526" s="54"/>
      <c r="Q526" s="54"/>
      <c r="R526" s="54"/>
    </row>
    <row r="527" spans="2:18">
      <c r="B527" s="60"/>
      <c r="C527" s="61"/>
      <c r="D527" s="54"/>
      <c r="E527" s="54"/>
      <c r="F527" s="54"/>
      <c r="G527" s="54"/>
      <c r="H527" s="54"/>
      <c r="I527" s="54"/>
      <c r="J527" s="54"/>
      <c r="K527" s="54"/>
      <c r="L527" s="54"/>
      <c r="M527" s="54"/>
      <c r="N527" s="54"/>
      <c r="O527" s="54"/>
      <c r="P527" s="54"/>
      <c r="Q527" s="54"/>
      <c r="R527" s="54"/>
    </row>
    <row r="528" spans="2:18">
      <c r="B528" s="60"/>
      <c r="C528" s="61"/>
      <c r="D528" s="54"/>
      <c r="E528" s="54"/>
      <c r="F528" s="54"/>
      <c r="G528" s="54"/>
      <c r="H528" s="54"/>
      <c r="I528" s="54"/>
      <c r="J528" s="54"/>
      <c r="K528" s="54"/>
      <c r="L528" s="54"/>
      <c r="M528" s="54"/>
      <c r="N528" s="54"/>
      <c r="O528" s="54"/>
      <c r="P528" s="54"/>
      <c r="Q528" s="54"/>
      <c r="R528" s="54"/>
    </row>
    <row r="529" spans="2:18">
      <c r="B529" s="60"/>
      <c r="C529" s="61"/>
      <c r="D529" s="54"/>
      <c r="E529" s="54"/>
      <c r="F529" s="54"/>
      <c r="G529" s="54"/>
      <c r="H529" s="54"/>
      <c r="I529" s="54"/>
      <c r="J529" s="54"/>
      <c r="K529" s="54"/>
      <c r="L529" s="54"/>
      <c r="M529" s="54"/>
      <c r="N529" s="54"/>
      <c r="O529" s="54"/>
      <c r="P529" s="54"/>
      <c r="Q529" s="54"/>
      <c r="R529" s="54"/>
    </row>
    <row r="530" spans="2:18">
      <c r="B530" s="60"/>
      <c r="C530" s="61"/>
      <c r="D530" s="54"/>
      <c r="E530" s="54"/>
      <c r="F530" s="54"/>
      <c r="G530" s="54"/>
      <c r="H530" s="54"/>
      <c r="I530" s="54"/>
      <c r="J530" s="54"/>
      <c r="K530" s="54"/>
      <c r="L530" s="54"/>
      <c r="M530" s="54"/>
      <c r="N530" s="54"/>
      <c r="O530" s="54"/>
      <c r="P530" s="54"/>
      <c r="Q530" s="54"/>
      <c r="R530" s="54"/>
    </row>
    <row r="531" spans="2:18">
      <c r="B531" s="60"/>
      <c r="C531" s="61"/>
      <c r="D531" s="54"/>
      <c r="E531" s="54"/>
      <c r="F531" s="54"/>
      <c r="G531" s="54"/>
      <c r="H531" s="54"/>
      <c r="I531" s="54"/>
      <c r="J531" s="54"/>
      <c r="K531" s="54"/>
      <c r="L531" s="54"/>
      <c r="M531" s="54"/>
      <c r="N531" s="54"/>
      <c r="O531" s="54"/>
      <c r="P531" s="54"/>
      <c r="Q531" s="54"/>
      <c r="R531" s="54"/>
    </row>
    <row r="532" spans="2:18">
      <c r="B532" s="60"/>
      <c r="C532" s="61"/>
      <c r="D532" s="54"/>
      <c r="E532" s="54"/>
      <c r="F532" s="54"/>
      <c r="G532" s="54"/>
      <c r="H532" s="54"/>
      <c r="I532" s="54"/>
      <c r="J532" s="54"/>
      <c r="K532" s="54"/>
      <c r="L532" s="54"/>
      <c r="M532" s="54"/>
      <c r="N532" s="54"/>
      <c r="O532" s="54"/>
      <c r="P532" s="54"/>
      <c r="Q532" s="54"/>
      <c r="R532" s="54"/>
    </row>
    <row r="533" spans="2:18">
      <c r="B533" s="60"/>
      <c r="C533" s="61"/>
      <c r="D533" s="54"/>
      <c r="E533" s="54"/>
      <c r="F533" s="54"/>
      <c r="G533" s="54"/>
      <c r="H533" s="54"/>
      <c r="I533" s="54"/>
      <c r="J533" s="54"/>
      <c r="K533" s="54"/>
      <c r="L533" s="54"/>
      <c r="M533" s="54"/>
      <c r="N533" s="54"/>
      <c r="O533" s="54"/>
      <c r="P533" s="54"/>
      <c r="Q533" s="54"/>
      <c r="R533" s="54"/>
    </row>
    <row r="534" spans="2:18">
      <c r="B534" s="60"/>
      <c r="C534" s="61"/>
      <c r="D534" s="54"/>
      <c r="E534" s="54"/>
      <c r="F534" s="54"/>
      <c r="G534" s="54"/>
      <c r="H534" s="54"/>
      <c r="I534" s="54"/>
      <c r="J534" s="54"/>
      <c r="K534" s="54"/>
      <c r="L534" s="54"/>
      <c r="M534" s="54"/>
      <c r="N534" s="54"/>
      <c r="O534" s="54"/>
      <c r="P534" s="54"/>
      <c r="Q534" s="54"/>
      <c r="R534" s="54"/>
    </row>
    <row r="535" spans="2:18">
      <c r="B535" s="60"/>
      <c r="C535" s="61"/>
      <c r="D535" s="54"/>
      <c r="E535" s="54"/>
      <c r="F535" s="54"/>
      <c r="G535" s="54"/>
      <c r="H535" s="54"/>
      <c r="I535" s="54"/>
      <c r="J535" s="54"/>
      <c r="K535" s="54"/>
      <c r="L535" s="54"/>
      <c r="M535" s="54"/>
      <c r="N535" s="54"/>
      <c r="O535" s="54"/>
      <c r="P535" s="54"/>
      <c r="Q535" s="54"/>
      <c r="R535" s="54"/>
    </row>
    <row r="536" spans="2:18">
      <c r="B536" s="60"/>
      <c r="C536" s="61"/>
      <c r="D536" s="54"/>
      <c r="E536" s="54"/>
      <c r="F536" s="54"/>
      <c r="G536" s="54"/>
      <c r="H536" s="54"/>
      <c r="I536" s="54"/>
      <c r="J536" s="54"/>
      <c r="K536" s="54"/>
      <c r="L536" s="54"/>
      <c r="M536" s="54"/>
      <c r="N536" s="54"/>
      <c r="O536" s="54"/>
      <c r="P536" s="54"/>
      <c r="Q536" s="54"/>
      <c r="R536" s="54"/>
    </row>
    <row r="537" spans="2:18">
      <c r="B537" s="60"/>
      <c r="C537" s="61"/>
      <c r="D537" s="54"/>
      <c r="E537" s="54"/>
      <c r="F537" s="54"/>
      <c r="G537" s="54"/>
      <c r="H537" s="54"/>
      <c r="I537" s="54"/>
      <c r="J537" s="54"/>
      <c r="K537" s="54"/>
      <c r="L537" s="54"/>
      <c r="M537" s="54"/>
      <c r="N537" s="54"/>
      <c r="O537" s="54"/>
      <c r="P537" s="54"/>
      <c r="Q537" s="54"/>
      <c r="R537" s="54"/>
    </row>
    <row r="538" spans="2:18">
      <c r="B538" s="60"/>
      <c r="C538" s="61"/>
      <c r="D538" s="54"/>
      <c r="E538" s="54"/>
      <c r="F538" s="54"/>
      <c r="G538" s="54"/>
      <c r="H538" s="54"/>
      <c r="I538" s="54"/>
      <c r="J538" s="54"/>
      <c r="K538" s="54"/>
      <c r="L538" s="54"/>
      <c r="M538" s="54"/>
      <c r="N538" s="54"/>
      <c r="O538" s="54"/>
      <c r="P538" s="54"/>
      <c r="Q538" s="54"/>
      <c r="R538" s="54"/>
    </row>
    <row r="539" spans="2:18">
      <c r="B539" s="60"/>
      <c r="C539" s="61"/>
      <c r="D539" s="54"/>
      <c r="E539" s="54"/>
      <c r="F539" s="54"/>
      <c r="G539" s="54"/>
      <c r="H539" s="54"/>
      <c r="I539" s="54"/>
      <c r="J539" s="54"/>
      <c r="K539" s="54"/>
      <c r="L539" s="54"/>
      <c r="M539" s="54"/>
      <c r="N539" s="54"/>
      <c r="O539" s="54"/>
      <c r="P539" s="54"/>
      <c r="Q539" s="54"/>
      <c r="R539" s="54"/>
    </row>
    <row r="540" spans="2:18">
      <c r="B540" s="60"/>
      <c r="C540" s="61"/>
      <c r="D540" s="54"/>
      <c r="E540" s="54"/>
      <c r="F540" s="54"/>
      <c r="G540" s="54"/>
      <c r="H540" s="54"/>
      <c r="I540" s="54"/>
      <c r="J540" s="54"/>
      <c r="K540" s="54"/>
      <c r="L540" s="54"/>
      <c r="M540" s="54"/>
      <c r="N540" s="54"/>
      <c r="O540" s="54"/>
      <c r="P540" s="54"/>
      <c r="Q540" s="54"/>
      <c r="R540" s="54"/>
    </row>
    <row r="541" spans="2:18">
      <c r="B541" s="60"/>
      <c r="C541" s="61"/>
      <c r="D541" s="54"/>
      <c r="E541" s="54"/>
      <c r="F541" s="54"/>
      <c r="G541" s="54"/>
      <c r="H541" s="54"/>
      <c r="I541" s="54"/>
      <c r="J541" s="54"/>
      <c r="K541" s="54"/>
      <c r="L541" s="54"/>
      <c r="M541" s="54"/>
      <c r="N541" s="54"/>
      <c r="O541" s="54"/>
      <c r="P541" s="54"/>
      <c r="Q541" s="54"/>
      <c r="R541" s="54"/>
    </row>
    <row r="542" spans="2:18">
      <c r="B542" s="60"/>
      <c r="C542" s="61"/>
      <c r="D542" s="54"/>
      <c r="E542" s="54"/>
      <c r="F542" s="54"/>
      <c r="G542" s="54"/>
      <c r="H542" s="54"/>
      <c r="I542" s="54"/>
      <c r="J542" s="54"/>
      <c r="K542" s="54"/>
      <c r="L542" s="54"/>
      <c r="M542" s="54"/>
      <c r="N542" s="54"/>
      <c r="O542" s="54"/>
      <c r="P542" s="54"/>
      <c r="Q542" s="54"/>
      <c r="R542" s="54"/>
    </row>
    <row r="543" spans="2:18">
      <c r="B543" s="60"/>
      <c r="C543" s="61"/>
      <c r="D543" s="54"/>
      <c r="E543" s="54"/>
      <c r="F543" s="54"/>
      <c r="G543" s="54"/>
      <c r="H543" s="54"/>
      <c r="I543" s="54"/>
      <c r="J543" s="54"/>
      <c r="K543" s="54"/>
      <c r="L543" s="54"/>
      <c r="M543" s="54"/>
      <c r="N543" s="54"/>
      <c r="O543" s="54"/>
      <c r="P543" s="54"/>
      <c r="Q543" s="54"/>
      <c r="R543" s="54"/>
    </row>
    <row r="545" spans="2:18">
      <c r="B545" s="59"/>
    </row>
    <row r="546" spans="2:18">
      <c r="B546" s="60"/>
      <c r="C546" s="61"/>
      <c r="D546" s="54"/>
      <c r="E546" s="54"/>
      <c r="F546" s="54"/>
      <c r="G546" s="54"/>
      <c r="H546" s="54"/>
      <c r="I546" s="54"/>
      <c r="J546" s="54"/>
      <c r="K546" s="54"/>
      <c r="L546" s="54"/>
      <c r="M546" s="54"/>
      <c r="N546" s="54"/>
      <c r="O546" s="54"/>
      <c r="P546" s="54"/>
      <c r="Q546" s="54"/>
      <c r="R546" s="54"/>
    </row>
    <row r="547" spans="2:18">
      <c r="B547" s="60"/>
      <c r="C547" s="61"/>
      <c r="D547" s="54"/>
      <c r="E547" s="54"/>
      <c r="F547" s="54"/>
      <c r="G547" s="54"/>
      <c r="H547" s="54"/>
      <c r="I547" s="54"/>
      <c r="J547" s="54"/>
      <c r="K547" s="54"/>
      <c r="L547" s="54"/>
      <c r="M547" s="54"/>
      <c r="N547" s="54"/>
      <c r="O547" s="54"/>
      <c r="P547" s="54"/>
      <c r="Q547" s="54"/>
      <c r="R547" s="54"/>
    </row>
    <row r="548" spans="2:18">
      <c r="B548" s="60"/>
      <c r="C548" s="61"/>
      <c r="D548" s="54"/>
      <c r="E548" s="54"/>
      <c r="F548" s="54"/>
      <c r="G548" s="54"/>
      <c r="H548" s="54"/>
      <c r="I548" s="54"/>
      <c r="J548" s="54"/>
      <c r="K548" s="54"/>
      <c r="L548" s="54"/>
      <c r="M548" s="54"/>
      <c r="N548" s="54"/>
      <c r="O548" s="54"/>
      <c r="P548" s="54"/>
      <c r="Q548" s="54"/>
      <c r="R548" s="54"/>
    </row>
    <row r="549" spans="2:18">
      <c r="B549" s="60"/>
      <c r="C549" s="61"/>
      <c r="D549" s="54"/>
      <c r="E549" s="54"/>
      <c r="F549" s="54"/>
      <c r="G549" s="54"/>
      <c r="H549" s="54"/>
      <c r="I549" s="54"/>
      <c r="J549" s="54"/>
      <c r="K549" s="54"/>
      <c r="L549" s="54"/>
      <c r="M549" s="54"/>
      <c r="N549" s="54"/>
      <c r="O549" s="54"/>
      <c r="P549" s="54"/>
      <c r="Q549" s="54"/>
      <c r="R549" s="54"/>
    </row>
    <row r="550" spans="2:18">
      <c r="B550" s="60"/>
      <c r="C550" s="61"/>
      <c r="D550" s="54"/>
      <c r="E550" s="54"/>
      <c r="F550" s="54"/>
      <c r="G550" s="54"/>
      <c r="H550" s="54"/>
      <c r="I550" s="54"/>
      <c r="J550" s="54"/>
      <c r="K550" s="54"/>
      <c r="L550" s="54"/>
      <c r="M550" s="54"/>
      <c r="N550" s="54"/>
      <c r="O550" s="54"/>
      <c r="P550" s="54"/>
      <c r="Q550" s="54"/>
      <c r="R550" s="54"/>
    </row>
    <row r="551" spans="2:18">
      <c r="B551" s="60"/>
      <c r="C551" s="61"/>
      <c r="D551" s="54"/>
      <c r="E551" s="54"/>
      <c r="F551" s="54"/>
      <c r="G551" s="54"/>
      <c r="H551" s="54"/>
      <c r="I551" s="54"/>
      <c r="J551" s="54"/>
      <c r="K551" s="54"/>
      <c r="L551" s="54"/>
      <c r="M551" s="54"/>
      <c r="N551" s="54"/>
      <c r="O551" s="54"/>
      <c r="P551" s="54"/>
      <c r="Q551" s="54"/>
      <c r="R551" s="54"/>
    </row>
    <row r="552" spans="2:18">
      <c r="B552" s="60"/>
      <c r="C552" s="61"/>
      <c r="D552" s="54"/>
      <c r="E552" s="54"/>
      <c r="F552" s="54"/>
      <c r="G552" s="54"/>
      <c r="H552" s="54"/>
      <c r="I552" s="54"/>
      <c r="J552" s="54"/>
      <c r="K552" s="54"/>
      <c r="L552" s="54"/>
      <c r="M552" s="54"/>
      <c r="N552" s="54"/>
      <c r="O552" s="54"/>
      <c r="P552" s="54"/>
      <c r="Q552" s="54"/>
      <c r="R552" s="54"/>
    </row>
    <row r="553" spans="2:18">
      <c r="B553" s="60"/>
      <c r="C553" s="61"/>
      <c r="D553" s="54"/>
      <c r="E553" s="54"/>
      <c r="F553" s="54"/>
      <c r="G553" s="54"/>
      <c r="H553" s="54"/>
      <c r="I553" s="54"/>
      <c r="J553" s="54"/>
      <c r="K553" s="54"/>
      <c r="L553" s="54"/>
      <c r="M553" s="54"/>
      <c r="N553" s="54"/>
      <c r="O553" s="54"/>
      <c r="P553" s="54"/>
      <c r="Q553" s="54"/>
      <c r="R553" s="54"/>
    </row>
    <row r="554" spans="2:18">
      <c r="B554" s="60"/>
      <c r="C554" s="61"/>
      <c r="D554" s="54"/>
      <c r="E554" s="54"/>
      <c r="F554" s="54"/>
      <c r="G554" s="54"/>
      <c r="H554" s="54"/>
      <c r="I554" s="54"/>
      <c r="J554" s="54"/>
      <c r="K554" s="54"/>
      <c r="L554" s="54"/>
      <c r="M554" s="54"/>
      <c r="N554" s="54"/>
      <c r="O554" s="54"/>
      <c r="P554" s="54"/>
      <c r="Q554" s="54"/>
      <c r="R554" s="54"/>
    </row>
    <row r="555" spans="2:18">
      <c r="B555" s="60"/>
      <c r="C555" s="61"/>
      <c r="D555" s="54"/>
      <c r="E555" s="54"/>
      <c r="F555" s="54"/>
      <c r="G555" s="54"/>
      <c r="H555" s="54"/>
      <c r="I555" s="54"/>
      <c r="J555" s="54"/>
      <c r="K555" s="54"/>
      <c r="L555" s="54"/>
      <c r="M555" s="54"/>
      <c r="N555" s="54"/>
      <c r="O555" s="54"/>
      <c r="P555" s="54"/>
      <c r="Q555" s="54"/>
      <c r="R555" s="54"/>
    </row>
    <row r="556" spans="2:18">
      <c r="B556" s="60"/>
      <c r="C556" s="61"/>
      <c r="D556" s="54"/>
      <c r="E556" s="54"/>
      <c r="F556" s="54"/>
      <c r="G556" s="54"/>
      <c r="H556" s="54"/>
      <c r="I556" s="54"/>
      <c r="J556" s="54"/>
      <c r="K556" s="54"/>
      <c r="L556" s="54"/>
      <c r="M556" s="54"/>
      <c r="N556" s="54"/>
      <c r="O556" s="54"/>
      <c r="P556" s="54"/>
      <c r="Q556" s="54"/>
      <c r="R556" s="54"/>
    </row>
    <row r="557" spans="2:18">
      <c r="B557" s="60"/>
      <c r="C557" s="61"/>
      <c r="D557" s="54"/>
      <c r="E557" s="54"/>
      <c r="F557" s="54"/>
      <c r="G557" s="54"/>
      <c r="H557" s="54"/>
      <c r="I557" s="54"/>
      <c r="J557" s="54"/>
      <c r="K557" s="54"/>
      <c r="L557" s="54"/>
      <c r="M557" s="54"/>
      <c r="N557" s="54"/>
      <c r="O557" s="54"/>
      <c r="P557" s="54"/>
      <c r="Q557" s="54"/>
      <c r="R557" s="54"/>
    </row>
    <row r="558" spans="2:18">
      <c r="B558" s="60"/>
      <c r="C558" s="61"/>
      <c r="D558" s="54"/>
      <c r="E558" s="54"/>
      <c r="F558" s="54"/>
      <c r="G558" s="54"/>
      <c r="H558" s="54"/>
      <c r="I558" s="54"/>
      <c r="J558" s="54"/>
      <c r="K558" s="54"/>
      <c r="L558" s="54"/>
      <c r="M558" s="54"/>
      <c r="N558" s="54"/>
      <c r="O558" s="54"/>
      <c r="P558" s="54"/>
      <c r="Q558" s="54"/>
      <c r="R558" s="54"/>
    </row>
    <row r="559" spans="2:18">
      <c r="B559" s="60"/>
      <c r="C559" s="61"/>
      <c r="D559" s="54"/>
      <c r="E559" s="54"/>
      <c r="F559" s="54"/>
      <c r="G559" s="54"/>
      <c r="H559" s="54"/>
      <c r="I559" s="54"/>
      <c r="J559" s="54"/>
      <c r="K559" s="54"/>
      <c r="L559" s="54"/>
      <c r="M559" s="54"/>
      <c r="N559" s="54"/>
      <c r="O559" s="54"/>
      <c r="P559" s="54"/>
      <c r="Q559" s="54"/>
      <c r="R559" s="54"/>
    </row>
    <row r="560" spans="2:18">
      <c r="B560" s="60"/>
      <c r="C560" s="61"/>
      <c r="D560" s="54"/>
      <c r="E560" s="54"/>
      <c r="F560" s="54"/>
      <c r="G560" s="54"/>
      <c r="H560" s="54"/>
      <c r="I560" s="54"/>
      <c r="J560" s="54"/>
      <c r="K560" s="54"/>
      <c r="L560" s="54"/>
      <c r="M560" s="54"/>
      <c r="N560" s="54"/>
      <c r="O560" s="54"/>
      <c r="P560" s="54"/>
      <c r="Q560" s="54"/>
      <c r="R560" s="54"/>
    </row>
    <row r="561" spans="2:18">
      <c r="B561" s="60"/>
      <c r="C561" s="61"/>
      <c r="D561" s="54"/>
      <c r="E561" s="54"/>
      <c r="F561" s="54"/>
      <c r="G561" s="54"/>
      <c r="H561" s="54"/>
      <c r="I561" s="54"/>
      <c r="J561" s="54"/>
      <c r="K561" s="54"/>
      <c r="L561" s="54"/>
      <c r="M561" s="54"/>
      <c r="N561" s="54"/>
      <c r="O561" s="54"/>
      <c r="P561" s="54"/>
      <c r="Q561" s="54"/>
      <c r="R561" s="54"/>
    </row>
    <row r="562" spans="2:18">
      <c r="B562" s="60"/>
      <c r="C562" s="61"/>
      <c r="D562" s="54"/>
      <c r="E562" s="54"/>
      <c r="F562" s="54"/>
      <c r="G562" s="54"/>
      <c r="H562" s="54"/>
      <c r="I562" s="54"/>
      <c r="J562" s="54"/>
      <c r="K562" s="54"/>
      <c r="L562" s="54"/>
      <c r="M562" s="54"/>
      <c r="N562" s="54"/>
      <c r="O562" s="54"/>
      <c r="P562" s="54"/>
      <c r="Q562" s="54"/>
      <c r="R562" s="54"/>
    </row>
    <row r="563" spans="2:18">
      <c r="B563" s="60"/>
      <c r="C563" s="61"/>
      <c r="D563" s="54"/>
      <c r="E563" s="54"/>
      <c r="F563" s="54"/>
      <c r="G563" s="54"/>
      <c r="H563" s="54"/>
      <c r="I563" s="54"/>
      <c r="J563" s="54"/>
      <c r="K563" s="54"/>
      <c r="L563" s="54"/>
      <c r="M563" s="54"/>
      <c r="N563" s="54"/>
      <c r="O563" s="54"/>
      <c r="P563" s="54"/>
      <c r="Q563" s="54"/>
      <c r="R563" s="54"/>
    </row>
    <row r="564" spans="2:18">
      <c r="B564" s="60"/>
      <c r="C564" s="61"/>
      <c r="D564" s="54"/>
      <c r="E564" s="54"/>
      <c r="F564" s="54"/>
      <c r="G564" s="54"/>
      <c r="H564" s="54"/>
      <c r="I564" s="54"/>
      <c r="J564" s="54"/>
      <c r="K564" s="54"/>
      <c r="L564" s="54"/>
      <c r="M564" s="54"/>
      <c r="N564" s="54"/>
      <c r="O564" s="54"/>
      <c r="P564" s="54"/>
      <c r="Q564" s="54"/>
      <c r="R564" s="54"/>
    </row>
    <row r="565" spans="2:18">
      <c r="B565" s="60"/>
      <c r="C565" s="61"/>
      <c r="D565" s="54"/>
      <c r="E565" s="54"/>
      <c r="F565" s="54"/>
      <c r="G565" s="54"/>
      <c r="H565" s="54"/>
      <c r="I565" s="54"/>
      <c r="J565" s="54"/>
      <c r="K565" s="54"/>
      <c r="L565" s="54"/>
      <c r="M565" s="54"/>
      <c r="N565" s="54"/>
      <c r="O565" s="54"/>
      <c r="P565" s="54"/>
      <c r="Q565" s="54"/>
      <c r="R565" s="54"/>
    </row>
    <row r="566" spans="2:18">
      <c r="B566" s="60"/>
      <c r="C566" s="61"/>
      <c r="D566" s="54"/>
      <c r="E566" s="54"/>
      <c r="F566" s="54"/>
      <c r="G566" s="54"/>
      <c r="H566" s="54"/>
      <c r="I566" s="54"/>
      <c r="J566" s="54"/>
      <c r="K566" s="54"/>
      <c r="L566" s="54"/>
      <c r="M566" s="54"/>
      <c r="N566" s="54"/>
      <c r="O566" s="54"/>
      <c r="P566" s="54"/>
      <c r="Q566" s="54"/>
      <c r="R566" s="54"/>
    </row>
    <row r="567" spans="2:18">
      <c r="B567" s="60"/>
      <c r="C567" s="61"/>
      <c r="D567" s="54"/>
      <c r="E567" s="54"/>
      <c r="F567" s="54"/>
      <c r="G567" s="54"/>
      <c r="H567" s="54"/>
      <c r="I567" s="54"/>
      <c r="J567" s="54"/>
      <c r="K567" s="54"/>
      <c r="L567" s="54"/>
      <c r="M567" s="54"/>
      <c r="N567" s="54"/>
      <c r="O567" s="54"/>
      <c r="P567" s="54"/>
      <c r="Q567" s="54"/>
      <c r="R567" s="54"/>
    </row>
    <row r="568" spans="2:18">
      <c r="B568" s="60"/>
      <c r="C568" s="61"/>
      <c r="D568" s="54"/>
      <c r="E568" s="54"/>
      <c r="F568" s="54"/>
      <c r="G568" s="54"/>
      <c r="H568" s="54"/>
      <c r="I568" s="54"/>
      <c r="J568" s="54"/>
      <c r="K568" s="54"/>
      <c r="L568" s="54"/>
      <c r="M568" s="54"/>
      <c r="N568" s="54"/>
      <c r="O568" s="54"/>
      <c r="P568" s="54"/>
      <c r="Q568" s="54"/>
      <c r="R568" s="54"/>
    </row>
    <row r="569" spans="2:18">
      <c r="B569" s="60"/>
      <c r="C569" s="61"/>
      <c r="D569" s="54"/>
      <c r="E569" s="54"/>
      <c r="F569" s="54"/>
      <c r="G569" s="54"/>
      <c r="H569" s="54"/>
      <c r="I569" s="54"/>
      <c r="J569" s="54"/>
      <c r="K569" s="54"/>
      <c r="L569" s="54"/>
      <c r="M569" s="54"/>
      <c r="N569" s="54"/>
      <c r="O569" s="54"/>
      <c r="P569" s="54"/>
      <c r="Q569" s="54"/>
      <c r="R569" s="54"/>
    </row>
    <row r="570" spans="2:18">
      <c r="B570" s="60"/>
      <c r="C570" s="61"/>
      <c r="D570" s="54"/>
      <c r="E570" s="54"/>
      <c r="F570" s="54"/>
      <c r="G570" s="54"/>
      <c r="H570" s="54"/>
      <c r="I570" s="54"/>
      <c r="J570" s="54"/>
      <c r="K570" s="54"/>
      <c r="L570" s="54"/>
      <c r="M570" s="54"/>
      <c r="N570" s="54"/>
      <c r="O570" s="54"/>
      <c r="P570" s="54"/>
      <c r="Q570" s="54"/>
      <c r="R570" s="54"/>
    </row>
    <row r="571" spans="2:18">
      <c r="B571" s="60"/>
      <c r="C571" s="61"/>
      <c r="D571" s="54"/>
      <c r="E571" s="54"/>
      <c r="F571" s="54"/>
      <c r="G571" s="54"/>
      <c r="H571" s="54"/>
      <c r="I571" s="54"/>
      <c r="J571" s="54"/>
      <c r="K571" s="54"/>
      <c r="L571" s="54"/>
      <c r="M571" s="54"/>
      <c r="N571" s="54"/>
      <c r="O571" s="54"/>
      <c r="P571" s="54"/>
      <c r="Q571" s="54"/>
      <c r="R571" s="54"/>
    </row>
    <row r="572" spans="2:18">
      <c r="B572" s="60"/>
      <c r="C572" s="61"/>
      <c r="D572" s="54"/>
      <c r="E572" s="54"/>
      <c r="F572" s="54"/>
      <c r="G572" s="54"/>
      <c r="H572" s="54"/>
      <c r="I572" s="54"/>
      <c r="J572" s="54"/>
      <c r="K572" s="54"/>
      <c r="L572" s="54"/>
      <c r="M572" s="54"/>
      <c r="N572" s="54"/>
      <c r="O572" s="54"/>
      <c r="P572" s="54"/>
      <c r="Q572" s="54"/>
      <c r="R572" s="54"/>
    </row>
    <row r="573" spans="2:18">
      <c r="B573" s="60"/>
      <c r="C573" s="61"/>
      <c r="D573" s="54"/>
      <c r="E573" s="54"/>
      <c r="F573" s="54"/>
      <c r="G573" s="54"/>
      <c r="H573" s="54"/>
      <c r="I573" s="54"/>
      <c r="J573" s="54"/>
      <c r="K573" s="54"/>
      <c r="L573" s="54"/>
      <c r="M573" s="54"/>
      <c r="N573" s="54"/>
      <c r="O573" s="54"/>
      <c r="P573" s="54"/>
      <c r="Q573" s="54"/>
      <c r="R573" s="54"/>
    </row>
    <row r="574" spans="2:18">
      <c r="B574" s="60"/>
      <c r="C574" s="61"/>
      <c r="D574" s="54"/>
      <c r="E574" s="54"/>
      <c r="F574" s="54"/>
      <c r="G574" s="54"/>
      <c r="H574" s="54"/>
      <c r="I574" s="54"/>
      <c r="J574" s="54"/>
      <c r="K574" s="54"/>
      <c r="L574" s="54"/>
      <c r="M574" s="54"/>
      <c r="N574" s="54"/>
      <c r="O574" s="54"/>
      <c r="P574" s="54"/>
      <c r="Q574" s="54"/>
      <c r="R574" s="54"/>
    </row>
    <row r="576" spans="2:18">
      <c r="B576" s="59"/>
    </row>
    <row r="577" spans="2:18">
      <c r="B577" s="60"/>
      <c r="C577" s="61"/>
      <c r="D577" s="54"/>
      <c r="E577" s="54"/>
      <c r="F577" s="54"/>
      <c r="G577" s="54"/>
      <c r="H577" s="54"/>
      <c r="I577" s="54"/>
      <c r="J577" s="54"/>
      <c r="K577" s="54"/>
      <c r="L577" s="54"/>
      <c r="M577" s="54"/>
      <c r="N577" s="54"/>
      <c r="O577" s="54"/>
      <c r="P577" s="54"/>
      <c r="Q577" s="54"/>
      <c r="R577" s="54"/>
    </row>
    <row r="578" spans="2:18">
      <c r="B578" s="60"/>
      <c r="C578" s="61"/>
      <c r="D578" s="54"/>
      <c r="E578" s="54"/>
      <c r="F578" s="54"/>
      <c r="G578" s="54"/>
      <c r="H578" s="54"/>
      <c r="I578" s="54"/>
      <c r="J578" s="54"/>
      <c r="K578" s="54"/>
      <c r="L578" s="54"/>
      <c r="M578" s="54"/>
      <c r="N578" s="54"/>
      <c r="O578" s="54"/>
      <c r="P578" s="54"/>
      <c r="Q578" s="54"/>
      <c r="R578" s="54"/>
    </row>
    <row r="579" spans="2:18">
      <c r="B579" s="60"/>
      <c r="C579" s="61"/>
      <c r="D579" s="54"/>
      <c r="E579" s="54"/>
      <c r="F579" s="54"/>
      <c r="G579" s="54"/>
      <c r="H579" s="54"/>
      <c r="I579" s="54"/>
      <c r="J579" s="54"/>
      <c r="K579" s="54"/>
      <c r="L579" s="54"/>
      <c r="M579" s="54"/>
      <c r="N579" s="54"/>
      <c r="O579" s="54"/>
      <c r="P579" s="54"/>
      <c r="Q579" s="54"/>
      <c r="R579" s="54"/>
    </row>
    <row r="580" spans="2:18">
      <c r="B580" s="60"/>
      <c r="C580" s="61"/>
      <c r="D580" s="54"/>
      <c r="E580" s="54"/>
      <c r="F580" s="54"/>
      <c r="G580" s="54"/>
      <c r="H580" s="54"/>
      <c r="I580" s="54"/>
      <c r="J580" s="54"/>
      <c r="K580" s="54"/>
      <c r="L580" s="54"/>
      <c r="M580" s="54"/>
      <c r="N580" s="54"/>
      <c r="O580" s="54"/>
      <c r="P580" s="54"/>
      <c r="Q580" s="54"/>
      <c r="R580" s="54"/>
    </row>
    <row r="581" spans="2:18">
      <c r="B581" s="60"/>
      <c r="C581" s="61"/>
      <c r="D581" s="54"/>
      <c r="E581" s="54"/>
      <c r="F581" s="54"/>
      <c r="G581" s="54"/>
      <c r="H581" s="54"/>
      <c r="I581" s="54"/>
      <c r="J581" s="54"/>
      <c r="K581" s="54"/>
      <c r="L581" s="54"/>
      <c r="M581" s="54"/>
      <c r="N581" s="54"/>
      <c r="O581" s="54"/>
      <c r="P581" s="54"/>
      <c r="Q581" s="54"/>
      <c r="R581" s="54"/>
    </row>
    <row r="582" spans="2:18">
      <c r="B582" s="60"/>
      <c r="C582" s="61"/>
      <c r="D582" s="54"/>
      <c r="E582" s="54"/>
      <c r="F582" s="54"/>
      <c r="G582" s="54"/>
      <c r="H582" s="54"/>
      <c r="I582" s="54"/>
      <c r="J582" s="54"/>
      <c r="K582" s="54"/>
      <c r="L582" s="54"/>
      <c r="M582" s="54"/>
      <c r="N582" s="54"/>
      <c r="O582" s="54"/>
      <c r="P582" s="54"/>
      <c r="Q582" s="54"/>
      <c r="R582" s="54"/>
    </row>
    <row r="583" spans="2:18">
      <c r="B583" s="60"/>
      <c r="C583" s="61"/>
      <c r="D583" s="54"/>
      <c r="E583" s="54"/>
      <c r="F583" s="54"/>
      <c r="G583" s="54"/>
      <c r="H583" s="54"/>
      <c r="I583" s="54"/>
      <c r="J583" s="54"/>
      <c r="K583" s="54"/>
      <c r="L583" s="54"/>
      <c r="M583" s="54"/>
      <c r="N583" s="54"/>
      <c r="O583" s="54"/>
      <c r="P583" s="54"/>
      <c r="Q583" s="54"/>
      <c r="R583" s="54"/>
    </row>
    <row r="584" spans="2:18">
      <c r="B584" s="60"/>
      <c r="C584" s="61"/>
      <c r="D584" s="54"/>
      <c r="E584" s="54"/>
      <c r="F584" s="54"/>
      <c r="G584" s="54"/>
      <c r="H584" s="54"/>
      <c r="I584" s="54"/>
      <c r="J584" s="54"/>
      <c r="K584" s="54"/>
      <c r="L584" s="54"/>
      <c r="M584" s="54"/>
      <c r="N584" s="54"/>
      <c r="O584" s="54"/>
      <c r="P584" s="54"/>
      <c r="Q584" s="54"/>
      <c r="R584" s="54"/>
    </row>
    <row r="585" spans="2:18">
      <c r="B585" s="60"/>
      <c r="C585" s="61"/>
      <c r="D585" s="54"/>
      <c r="E585" s="54"/>
      <c r="F585" s="54"/>
      <c r="G585" s="54"/>
      <c r="H585" s="54"/>
      <c r="I585" s="54"/>
      <c r="J585" s="54"/>
      <c r="K585" s="54"/>
      <c r="L585" s="54"/>
      <c r="M585" s="54"/>
      <c r="N585" s="54"/>
      <c r="O585" s="54"/>
      <c r="P585" s="54"/>
      <c r="Q585" s="54"/>
      <c r="R585" s="54"/>
    </row>
    <row r="586" spans="2:18">
      <c r="B586" s="60"/>
      <c r="C586" s="61"/>
      <c r="D586" s="54"/>
      <c r="E586" s="54"/>
      <c r="F586" s="54"/>
      <c r="G586" s="54"/>
      <c r="H586" s="54"/>
      <c r="I586" s="54"/>
      <c r="J586" s="54"/>
      <c r="K586" s="54"/>
      <c r="L586" s="54"/>
      <c r="M586" s="54"/>
      <c r="N586" s="54"/>
      <c r="O586" s="54"/>
      <c r="P586" s="54"/>
      <c r="Q586" s="54"/>
      <c r="R586" s="54"/>
    </row>
    <row r="587" spans="2:18">
      <c r="B587" s="60"/>
      <c r="C587" s="61"/>
      <c r="D587" s="54"/>
      <c r="E587" s="54"/>
      <c r="F587" s="54"/>
      <c r="G587" s="54"/>
      <c r="H587" s="54"/>
      <c r="I587" s="54"/>
      <c r="J587" s="54"/>
      <c r="K587" s="54"/>
      <c r="L587" s="54"/>
      <c r="M587" s="54"/>
      <c r="N587" s="54"/>
      <c r="O587" s="54"/>
      <c r="P587" s="54"/>
      <c r="Q587" s="54"/>
      <c r="R587" s="54"/>
    </row>
    <row r="588" spans="2:18">
      <c r="B588" s="60"/>
      <c r="C588" s="61"/>
      <c r="D588" s="54"/>
      <c r="E588" s="54"/>
      <c r="F588" s="54"/>
      <c r="G588" s="54"/>
      <c r="H588" s="54"/>
      <c r="I588" s="54"/>
      <c r="J588" s="54"/>
      <c r="K588" s="54"/>
      <c r="L588" s="54"/>
      <c r="M588" s="54"/>
      <c r="N588" s="54"/>
      <c r="O588" s="54"/>
      <c r="P588" s="54"/>
      <c r="Q588" s="54"/>
      <c r="R588" s="54"/>
    </row>
    <row r="589" spans="2:18">
      <c r="B589" s="60"/>
      <c r="C589" s="61"/>
      <c r="D589" s="54"/>
      <c r="E589" s="54"/>
      <c r="F589" s="54"/>
      <c r="G589" s="54"/>
      <c r="H589" s="54"/>
      <c r="I589" s="54"/>
      <c r="J589" s="54"/>
      <c r="K589" s="54"/>
      <c r="L589" s="54"/>
      <c r="M589" s="54"/>
      <c r="N589" s="54"/>
      <c r="O589" s="54"/>
      <c r="P589" s="54"/>
      <c r="Q589" s="54"/>
      <c r="R589" s="54"/>
    </row>
    <row r="590" spans="2:18">
      <c r="B590" s="60"/>
      <c r="C590" s="61"/>
      <c r="D590" s="54"/>
      <c r="E590" s="54"/>
      <c r="F590" s="54"/>
      <c r="G590" s="54"/>
      <c r="H590" s="54"/>
      <c r="I590" s="54"/>
      <c r="J590" s="54"/>
      <c r="K590" s="54"/>
      <c r="L590" s="54"/>
      <c r="M590" s="54"/>
      <c r="N590" s="54"/>
      <c r="O590" s="54"/>
      <c r="P590" s="54"/>
      <c r="Q590" s="54"/>
      <c r="R590" s="54"/>
    </row>
    <row r="591" spans="2:18">
      <c r="B591" s="60"/>
      <c r="C591" s="61"/>
      <c r="D591" s="54"/>
      <c r="E591" s="54"/>
      <c r="F591" s="54"/>
      <c r="G591" s="54"/>
      <c r="H591" s="54"/>
      <c r="I591" s="54"/>
      <c r="J591" s="54"/>
      <c r="K591" s="54"/>
      <c r="L591" s="54"/>
      <c r="M591" s="54"/>
      <c r="N591" s="54"/>
      <c r="O591" s="54"/>
      <c r="P591" s="54"/>
      <c r="Q591" s="54"/>
      <c r="R591" s="54"/>
    </row>
    <row r="592" spans="2:18">
      <c r="B592" s="60"/>
      <c r="C592" s="61"/>
      <c r="D592" s="54"/>
      <c r="E592" s="54"/>
      <c r="F592" s="54"/>
      <c r="G592" s="54"/>
      <c r="H592" s="54"/>
      <c r="I592" s="54"/>
      <c r="J592" s="54"/>
      <c r="K592" s="54"/>
      <c r="L592" s="54"/>
      <c r="M592" s="54"/>
      <c r="N592" s="54"/>
      <c r="O592" s="54"/>
      <c r="P592" s="54"/>
      <c r="Q592" s="54"/>
      <c r="R592" s="54"/>
    </row>
    <row r="593" spans="2:18">
      <c r="B593" s="60"/>
      <c r="C593" s="61"/>
      <c r="D593" s="54"/>
      <c r="E593" s="54"/>
      <c r="F593" s="54"/>
      <c r="G593" s="54"/>
      <c r="H593" s="54"/>
      <c r="I593" s="54"/>
      <c r="J593" s="54"/>
      <c r="K593" s="54"/>
      <c r="L593" s="54"/>
      <c r="M593" s="54"/>
      <c r="N593" s="54"/>
      <c r="O593" s="54"/>
      <c r="P593" s="54"/>
      <c r="Q593" s="54"/>
      <c r="R593" s="54"/>
    </row>
    <row r="594" spans="2:18">
      <c r="B594" s="60"/>
      <c r="C594" s="61"/>
      <c r="D594" s="54"/>
      <c r="E594" s="54"/>
      <c r="F594" s="54"/>
      <c r="G594" s="54"/>
      <c r="H594" s="54"/>
      <c r="I594" s="54"/>
      <c r="J594" s="54"/>
      <c r="K594" s="54"/>
      <c r="L594" s="54"/>
      <c r="M594" s="54"/>
      <c r="N594" s="54"/>
      <c r="O594" s="54"/>
      <c r="P594" s="54"/>
      <c r="Q594" s="54"/>
      <c r="R594" s="54"/>
    </row>
    <row r="595" spans="2:18">
      <c r="B595" s="60"/>
      <c r="C595" s="61"/>
      <c r="D595" s="54"/>
      <c r="E595" s="54"/>
      <c r="F595" s="54"/>
      <c r="G595" s="54"/>
      <c r="H595" s="54"/>
      <c r="I595" s="54"/>
      <c r="J595" s="54"/>
      <c r="K595" s="54"/>
      <c r="L595" s="54"/>
      <c r="M595" s="54"/>
      <c r="N595" s="54"/>
      <c r="O595" s="54"/>
      <c r="P595" s="54"/>
      <c r="Q595" s="54"/>
      <c r="R595" s="54"/>
    </row>
    <row r="596" spans="2:18">
      <c r="B596" s="60"/>
      <c r="C596" s="61"/>
      <c r="D596" s="54"/>
      <c r="E596" s="54"/>
      <c r="F596" s="54"/>
      <c r="G596" s="54"/>
      <c r="H596" s="54"/>
      <c r="I596" s="54"/>
      <c r="J596" s="54"/>
      <c r="K596" s="54"/>
      <c r="L596" s="54"/>
      <c r="M596" s="54"/>
      <c r="N596" s="54"/>
      <c r="O596" s="54"/>
      <c r="P596" s="54"/>
      <c r="Q596" s="54"/>
      <c r="R596" s="54"/>
    </row>
    <row r="597" spans="2:18">
      <c r="B597" s="60"/>
      <c r="C597" s="61"/>
      <c r="D597" s="54"/>
      <c r="E597" s="54"/>
      <c r="F597" s="54"/>
      <c r="G597" s="54"/>
      <c r="H597" s="54"/>
      <c r="I597" s="54"/>
      <c r="J597" s="54"/>
      <c r="K597" s="54"/>
      <c r="L597" s="54"/>
      <c r="M597" s="54"/>
      <c r="N597" s="54"/>
      <c r="O597" s="54"/>
      <c r="P597" s="54"/>
      <c r="Q597" s="54"/>
      <c r="R597" s="54"/>
    </row>
    <row r="598" spans="2:18">
      <c r="B598" s="60"/>
      <c r="C598" s="61"/>
      <c r="D598" s="54"/>
      <c r="E598" s="54"/>
      <c r="F598" s="54"/>
      <c r="G598" s="54"/>
      <c r="H598" s="54"/>
      <c r="I598" s="54"/>
      <c r="J598" s="54"/>
      <c r="K598" s="54"/>
      <c r="L598" s="54"/>
      <c r="M598" s="54"/>
      <c r="N598" s="54"/>
      <c r="O598" s="54"/>
      <c r="P598" s="54"/>
      <c r="Q598" s="54"/>
      <c r="R598" s="54"/>
    </row>
    <row r="599" spans="2:18">
      <c r="B599" s="60"/>
      <c r="C599" s="61"/>
      <c r="D599" s="54"/>
      <c r="E599" s="54"/>
      <c r="F599" s="54"/>
      <c r="G599" s="54"/>
      <c r="H599" s="54"/>
      <c r="I599" s="54"/>
      <c r="J599" s="54"/>
      <c r="K599" s="54"/>
      <c r="L599" s="54"/>
      <c r="M599" s="54"/>
      <c r="N599" s="54"/>
      <c r="O599" s="54"/>
      <c r="P599" s="54"/>
      <c r="Q599" s="54"/>
      <c r="R599" s="54"/>
    </row>
    <row r="600" spans="2:18">
      <c r="B600" s="60"/>
      <c r="C600" s="61"/>
      <c r="D600" s="54"/>
      <c r="E600" s="54"/>
      <c r="F600" s="54"/>
      <c r="G600" s="54"/>
      <c r="H600" s="54"/>
      <c r="I600" s="54"/>
      <c r="J600" s="54"/>
      <c r="K600" s="54"/>
      <c r="L600" s="54"/>
      <c r="M600" s="54"/>
      <c r="N600" s="54"/>
      <c r="O600" s="54"/>
      <c r="P600" s="54"/>
      <c r="Q600" s="54"/>
      <c r="R600" s="54"/>
    </row>
    <row r="601" spans="2:18">
      <c r="B601" s="60"/>
      <c r="C601" s="61"/>
      <c r="D601" s="54"/>
      <c r="E601" s="54"/>
      <c r="F601" s="54"/>
      <c r="G601" s="54"/>
      <c r="H601" s="54"/>
      <c r="I601" s="54"/>
      <c r="J601" s="54"/>
      <c r="K601" s="54"/>
      <c r="L601" s="54"/>
      <c r="M601" s="54"/>
      <c r="N601" s="54"/>
      <c r="O601" s="54"/>
      <c r="P601" s="54"/>
      <c r="Q601" s="54"/>
      <c r="R601" s="54"/>
    </row>
    <row r="602" spans="2:18">
      <c r="B602" s="60"/>
      <c r="C602" s="61"/>
      <c r="D602" s="54"/>
      <c r="E602" s="54"/>
      <c r="F602" s="54"/>
      <c r="G602" s="54"/>
      <c r="H602" s="54"/>
      <c r="I602" s="54"/>
      <c r="J602" s="54"/>
      <c r="K602" s="54"/>
      <c r="L602" s="54"/>
      <c r="M602" s="54"/>
      <c r="N602" s="54"/>
      <c r="O602" s="54"/>
      <c r="P602" s="54"/>
      <c r="Q602" s="54"/>
      <c r="R602" s="54"/>
    </row>
    <row r="603" spans="2:18">
      <c r="B603" s="60"/>
      <c r="C603" s="61"/>
      <c r="D603" s="54"/>
      <c r="E603" s="54"/>
      <c r="F603" s="54"/>
      <c r="G603" s="54"/>
      <c r="H603" s="54"/>
      <c r="I603" s="54"/>
      <c r="J603" s="54"/>
      <c r="K603" s="54"/>
      <c r="L603" s="54"/>
      <c r="M603" s="54"/>
      <c r="N603" s="54"/>
      <c r="O603" s="54"/>
      <c r="P603" s="54"/>
      <c r="Q603" s="54"/>
      <c r="R603" s="54"/>
    </row>
    <row r="604" spans="2:18">
      <c r="B604" s="60"/>
      <c r="C604" s="61"/>
      <c r="D604" s="54"/>
      <c r="E604" s="54"/>
      <c r="F604" s="54"/>
      <c r="G604" s="54"/>
      <c r="H604" s="54"/>
      <c r="I604" s="54"/>
      <c r="J604" s="54"/>
      <c r="K604" s="54"/>
      <c r="L604" s="54"/>
      <c r="M604" s="54"/>
      <c r="N604" s="54"/>
      <c r="O604" s="54"/>
      <c r="P604" s="54"/>
      <c r="Q604" s="54"/>
      <c r="R604" s="54"/>
    </row>
    <row r="605" spans="2:18">
      <c r="B605" s="60"/>
      <c r="C605" s="61"/>
      <c r="D605" s="54"/>
      <c r="E605" s="54"/>
      <c r="F605" s="54"/>
      <c r="G605" s="54"/>
      <c r="H605" s="54"/>
      <c r="I605" s="54"/>
      <c r="J605" s="54"/>
      <c r="K605" s="54"/>
      <c r="L605" s="54"/>
      <c r="M605" s="54"/>
      <c r="N605" s="54"/>
      <c r="O605" s="54"/>
      <c r="P605" s="54"/>
      <c r="Q605" s="54"/>
      <c r="R605" s="54"/>
    </row>
    <row r="607" spans="2:18">
      <c r="B607" s="59"/>
    </row>
    <row r="608" spans="2:18">
      <c r="B608" s="60"/>
      <c r="C608" s="61"/>
      <c r="D608" s="54"/>
      <c r="E608" s="54"/>
      <c r="F608" s="54"/>
      <c r="G608" s="54"/>
      <c r="H608" s="54"/>
      <c r="I608" s="54"/>
      <c r="J608" s="54"/>
      <c r="K608" s="54"/>
      <c r="L608" s="54"/>
      <c r="M608" s="54"/>
      <c r="N608" s="54"/>
      <c r="O608" s="54"/>
      <c r="P608" s="54"/>
      <c r="Q608" s="54"/>
      <c r="R608" s="54"/>
    </row>
    <row r="609" spans="2:18">
      <c r="B609" s="60"/>
      <c r="C609" s="61"/>
      <c r="D609" s="54"/>
      <c r="E609" s="54"/>
      <c r="F609" s="54"/>
      <c r="G609" s="54"/>
      <c r="H609" s="54"/>
      <c r="I609" s="54"/>
      <c r="J609" s="54"/>
      <c r="K609" s="54"/>
      <c r="L609" s="54"/>
      <c r="M609" s="54"/>
      <c r="N609" s="54"/>
      <c r="O609" s="54"/>
      <c r="P609" s="54"/>
      <c r="Q609" s="54"/>
      <c r="R609" s="54"/>
    </row>
    <row r="610" spans="2:18">
      <c r="B610" s="60"/>
      <c r="C610" s="61"/>
      <c r="D610" s="54"/>
      <c r="E610" s="54"/>
      <c r="F610" s="54"/>
      <c r="G610" s="54"/>
      <c r="H610" s="54"/>
      <c r="I610" s="54"/>
      <c r="J610" s="54"/>
      <c r="K610" s="54"/>
      <c r="L610" s="54"/>
      <c r="M610" s="54"/>
      <c r="N610" s="54"/>
      <c r="O610" s="54"/>
      <c r="P610" s="54"/>
      <c r="Q610" s="54"/>
      <c r="R610" s="54"/>
    </row>
    <row r="611" spans="2:18">
      <c r="B611" s="60"/>
      <c r="C611" s="61"/>
      <c r="D611" s="54"/>
      <c r="E611" s="54"/>
      <c r="F611" s="54"/>
      <c r="G611" s="54"/>
      <c r="H611" s="54"/>
      <c r="I611" s="54"/>
      <c r="J611" s="54"/>
      <c r="K611" s="54"/>
      <c r="L611" s="54"/>
      <c r="M611" s="54"/>
      <c r="N611" s="54"/>
      <c r="O611" s="54"/>
      <c r="P611" s="54"/>
      <c r="Q611" s="54"/>
      <c r="R611" s="54"/>
    </row>
    <row r="612" spans="2:18">
      <c r="B612" s="60"/>
      <c r="C612" s="61"/>
      <c r="D612" s="54"/>
      <c r="E612" s="54"/>
      <c r="F612" s="54"/>
      <c r="G612" s="54"/>
      <c r="H612" s="54"/>
      <c r="I612" s="54"/>
      <c r="J612" s="54"/>
      <c r="K612" s="54"/>
      <c r="L612" s="54"/>
      <c r="M612" s="54"/>
      <c r="N612" s="54"/>
      <c r="O612" s="54"/>
      <c r="P612" s="54"/>
      <c r="Q612" s="54"/>
      <c r="R612" s="54"/>
    </row>
    <row r="613" spans="2:18">
      <c r="B613" s="60"/>
      <c r="C613" s="61"/>
      <c r="D613" s="54"/>
      <c r="E613" s="54"/>
      <c r="F613" s="54"/>
      <c r="G613" s="54"/>
      <c r="H613" s="54"/>
      <c r="I613" s="54"/>
      <c r="J613" s="54"/>
      <c r="K613" s="54"/>
      <c r="L613" s="54"/>
      <c r="M613" s="54"/>
      <c r="N613" s="54"/>
      <c r="O613" s="54"/>
      <c r="P613" s="54"/>
      <c r="Q613" s="54"/>
      <c r="R613" s="54"/>
    </row>
    <row r="614" spans="2:18">
      <c r="B614" s="60"/>
      <c r="C614" s="61"/>
      <c r="D614" s="54"/>
      <c r="E614" s="54"/>
      <c r="F614" s="54"/>
      <c r="G614" s="54"/>
      <c r="H614" s="54"/>
      <c r="I614" s="54"/>
      <c r="J614" s="54"/>
      <c r="K614" s="54"/>
      <c r="L614" s="54"/>
      <c r="M614" s="54"/>
      <c r="N614" s="54"/>
      <c r="O614" s="54"/>
      <c r="P614" s="54"/>
      <c r="Q614" s="54"/>
      <c r="R614" s="54"/>
    </row>
    <row r="615" spans="2:18">
      <c r="B615" s="60"/>
      <c r="C615" s="61"/>
      <c r="D615" s="54"/>
      <c r="E615" s="54"/>
      <c r="F615" s="54"/>
      <c r="G615" s="54"/>
      <c r="H615" s="54"/>
      <c r="I615" s="54"/>
      <c r="J615" s="54"/>
      <c r="K615" s="54"/>
      <c r="L615" s="54"/>
      <c r="M615" s="54"/>
      <c r="N615" s="54"/>
      <c r="O615" s="54"/>
      <c r="P615" s="54"/>
      <c r="Q615" s="54"/>
      <c r="R615" s="54"/>
    </row>
    <row r="616" spans="2:18">
      <c r="B616" s="60"/>
      <c r="C616" s="61"/>
      <c r="D616" s="54"/>
      <c r="E616" s="54"/>
      <c r="F616" s="54"/>
      <c r="G616" s="54"/>
      <c r="H616" s="54"/>
      <c r="I616" s="54"/>
      <c r="J616" s="54"/>
      <c r="K616" s="54"/>
      <c r="L616" s="54"/>
      <c r="M616" s="54"/>
      <c r="N616" s="54"/>
      <c r="O616" s="54"/>
      <c r="P616" s="54"/>
      <c r="Q616" s="54"/>
      <c r="R616" s="54"/>
    </row>
    <row r="617" spans="2:18">
      <c r="B617" s="60"/>
      <c r="C617" s="61"/>
      <c r="D617" s="54"/>
      <c r="E617" s="54"/>
      <c r="F617" s="54"/>
      <c r="G617" s="54"/>
      <c r="H617" s="54"/>
      <c r="I617" s="54"/>
      <c r="J617" s="54"/>
      <c r="K617" s="54"/>
      <c r="L617" s="54"/>
      <c r="M617" s="54"/>
      <c r="N617" s="54"/>
      <c r="O617" s="54"/>
      <c r="P617" s="54"/>
      <c r="Q617" s="54"/>
      <c r="R617" s="54"/>
    </row>
    <row r="618" spans="2:18">
      <c r="B618" s="60"/>
      <c r="C618" s="61"/>
      <c r="D618" s="54"/>
      <c r="E618" s="54"/>
      <c r="F618" s="54"/>
      <c r="G618" s="54"/>
      <c r="H618" s="54"/>
      <c r="I618" s="54"/>
      <c r="J618" s="54"/>
      <c r="K618" s="54"/>
      <c r="L618" s="54"/>
      <c r="M618" s="54"/>
      <c r="N618" s="54"/>
      <c r="O618" s="54"/>
      <c r="P618" s="54"/>
      <c r="Q618" s="54"/>
      <c r="R618" s="54"/>
    </row>
    <row r="619" spans="2:18">
      <c r="B619" s="60"/>
      <c r="C619" s="61"/>
      <c r="D619" s="54"/>
      <c r="E619" s="54"/>
      <c r="F619" s="54"/>
      <c r="G619" s="54"/>
      <c r="H619" s="54"/>
      <c r="I619" s="54"/>
      <c r="J619" s="54"/>
      <c r="K619" s="54"/>
      <c r="L619" s="54"/>
      <c r="M619" s="54"/>
      <c r="N619" s="54"/>
      <c r="O619" s="54"/>
      <c r="P619" s="54"/>
      <c r="Q619" s="54"/>
      <c r="R619" s="54"/>
    </row>
    <row r="620" spans="2:18">
      <c r="B620" s="60"/>
      <c r="C620" s="61"/>
      <c r="D620" s="54"/>
      <c r="E620" s="54"/>
      <c r="F620" s="54"/>
      <c r="G620" s="54"/>
      <c r="H620" s="54"/>
      <c r="I620" s="54"/>
      <c r="J620" s="54"/>
      <c r="K620" s="54"/>
      <c r="L620" s="54"/>
      <c r="M620" s="54"/>
      <c r="N620" s="54"/>
      <c r="O620" s="54"/>
      <c r="P620" s="54"/>
      <c r="Q620" s="54"/>
      <c r="R620" s="54"/>
    </row>
    <row r="621" spans="2:18">
      <c r="B621" s="60"/>
      <c r="C621" s="61"/>
      <c r="D621" s="54"/>
      <c r="E621" s="54"/>
      <c r="F621" s="54"/>
      <c r="G621" s="54"/>
      <c r="H621" s="54"/>
      <c r="I621" s="54"/>
      <c r="J621" s="54"/>
      <c r="K621" s="54"/>
      <c r="L621" s="54"/>
      <c r="M621" s="54"/>
      <c r="N621" s="54"/>
      <c r="O621" s="54"/>
      <c r="P621" s="54"/>
      <c r="Q621" s="54"/>
      <c r="R621" s="54"/>
    </row>
    <row r="622" spans="2:18">
      <c r="B622" s="60"/>
      <c r="C622" s="61"/>
      <c r="D622" s="54"/>
      <c r="E622" s="54"/>
      <c r="F622" s="54"/>
      <c r="G622" s="54"/>
      <c r="H622" s="54"/>
      <c r="I622" s="54"/>
      <c r="J622" s="54"/>
      <c r="K622" s="54"/>
      <c r="L622" s="54"/>
      <c r="M622" s="54"/>
      <c r="N622" s="54"/>
      <c r="O622" s="54"/>
      <c r="P622" s="54"/>
      <c r="Q622" s="54"/>
      <c r="R622" s="54"/>
    </row>
    <row r="623" spans="2:18">
      <c r="B623" s="60"/>
      <c r="C623" s="61"/>
      <c r="D623" s="54"/>
      <c r="E623" s="54"/>
      <c r="F623" s="54"/>
      <c r="G623" s="54"/>
      <c r="H623" s="54"/>
      <c r="I623" s="54"/>
      <c r="J623" s="54"/>
      <c r="K623" s="54"/>
      <c r="L623" s="54"/>
      <c r="M623" s="54"/>
      <c r="N623" s="54"/>
      <c r="O623" s="54"/>
      <c r="P623" s="54"/>
      <c r="Q623" s="54"/>
      <c r="R623" s="54"/>
    </row>
    <row r="624" spans="2:18">
      <c r="B624" s="60"/>
      <c r="C624" s="61"/>
      <c r="D624" s="54"/>
      <c r="E624" s="54"/>
      <c r="F624" s="54"/>
      <c r="G624" s="54"/>
      <c r="H624" s="54"/>
      <c r="I624" s="54"/>
      <c r="J624" s="54"/>
      <c r="K624" s="54"/>
      <c r="L624" s="54"/>
      <c r="M624" s="54"/>
      <c r="N624" s="54"/>
      <c r="O624" s="54"/>
      <c r="P624" s="54"/>
      <c r="Q624" s="54"/>
      <c r="R624" s="54"/>
    </row>
    <row r="625" spans="2:18">
      <c r="B625" s="60"/>
      <c r="C625" s="61"/>
      <c r="D625" s="54"/>
      <c r="E625" s="54"/>
      <c r="F625" s="54"/>
      <c r="G625" s="54"/>
      <c r="H625" s="54"/>
      <c r="I625" s="54"/>
      <c r="J625" s="54"/>
      <c r="K625" s="54"/>
      <c r="L625" s="54"/>
      <c r="M625" s="54"/>
      <c r="N625" s="54"/>
      <c r="O625" s="54"/>
      <c r="P625" s="54"/>
      <c r="Q625" s="54"/>
      <c r="R625" s="54"/>
    </row>
    <row r="626" spans="2:18">
      <c r="B626" s="60"/>
      <c r="C626" s="61"/>
      <c r="D626" s="54"/>
      <c r="E626" s="54"/>
      <c r="F626" s="54"/>
      <c r="G626" s="54"/>
      <c r="H626" s="54"/>
      <c r="I626" s="54"/>
      <c r="J626" s="54"/>
      <c r="K626" s="54"/>
      <c r="L626" s="54"/>
      <c r="M626" s="54"/>
      <c r="N626" s="54"/>
      <c r="O626" s="54"/>
      <c r="P626" s="54"/>
      <c r="Q626" s="54"/>
      <c r="R626" s="54"/>
    </row>
    <row r="627" spans="2:18">
      <c r="B627" s="60"/>
      <c r="C627" s="61"/>
      <c r="D627" s="54"/>
      <c r="E627" s="54"/>
      <c r="F627" s="54"/>
      <c r="G627" s="54"/>
      <c r="H627" s="54"/>
      <c r="I627" s="54"/>
      <c r="J627" s="54"/>
      <c r="K627" s="54"/>
      <c r="L627" s="54"/>
      <c r="M627" s="54"/>
      <c r="N627" s="54"/>
      <c r="O627" s="54"/>
      <c r="P627" s="54"/>
      <c r="Q627" s="54"/>
      <c r="R627" s="54"/>
    </row>
    <row r="628" spans="2:18">
      <c r="B628" s="60"/>
      <c r="C628" s="61"/>
      <c r="D628" s="54"/>
      <c r="E628" s="54"/>
      <c r="F628" s="54"/>
      <c r="G628" s="54"/>
      <c r="H628" s="54"/>
      <c r="I628" s="54"/>
      <c r="J628" s="54"/>
      <c r="K628" s="54"/>
      <c r="L628" s="54"/>
      <c r="M628" s="54"/>
      <c r="N628" s="54"/>
      <c r="O628" s="54"/>
      <c r="P628" s="54"/>
      <c r="Q628" s="54"/>
      <c r="R628" s="54"/>
    </row>
    <row r="629" spans="2:18">
      <c r="B629" s="60"/>
      <c r="C629" s="61"/>
      <c r="D629" s="54"/>
      <c r="E629" s="54"/>
      <c r="F629" s="54"/>
      <c r="G629" s="54"/>
      <c r="H629" s="54"/>
      <c r="I629" s="54"/>
      <c r="J629" s="54"/>
      <c r="K629" s="54"/>
      <c r="L629" s="54"/>
      <c r="M629" s="54"/>
      <c r="N629" s="54"/>
      <c r="O629" s="54"/>
      <c r="P629" s="54"/>
      <c r="Q629" s="54"/>
      <c r="R629" s="54"/>
    </row>
    <row r="630" spans="2:18">
      <c r="B630" s="60"/>
      <c r="C630" s="61"/>
      <c r="D630" s="54"/>
      <c r="E630" s="54"/>
      <c r="F630" s="54"/>
      <c r="G630" s="54"/>
      <c r="H630" s="54"/>
      <c r="I630" s="54"/>
      <c r="J630" s="54"/>
      <c r="K630" s="54"/>
      <c r="L630" s="54"/>
      <c r="M630" s="54"/>
      <c r="N630" s="54"/>
      <c r="O630" s="54"/>
      <c r="P630" s="54"/>
      <c r="Q630" s="54"/>
      <c r="R630" s="54"/>
    </row>
    <row r="631" spans="2:18">
      <c r="B631" s="60"/>
      <c r="C631" s="61"/>
      <c r="D631" s="54"/>
      <c r="E631" s="54"/>
      <c r="F631" s="54"/>
      <c r="G631" s="54"/>
      <c r="H631" s="54"/>
      <c r="I631" s="54"/>
      <c r="J631" s="54"/>
      <c r="K631" s="54"/>
      <c r="L631" s="54"/>
      <c r="M631" s="54"/>
      <c r="N631" s="54"/>
      <c r="O631" s="54"/>
      <c r="P631" s="54"/>
      <c r="Q631" s="54"/>
      <c r="R631" s="54"/>
    </row>
    <row r="632" spans="2:18">
      <c r="B632" s="60"/>
      <c r="C632" s="61"/>
      <c r="D632" s="54"/>
      <c r="E632" s="54"/>
      <c r="F632" s="54"/>
      <c r="G632" s="54"/>
      <c r="H632" s="54"/>
      <c r="I632" s="54"/>
      <c r="J632" s="54"/>
      <c r="K632" s="54"/>
      <c r="L632" s="54"/>
      <c r="M632" s="54"/>
      <c r="N632" s="54"/>
      <c r="O632" s="54"/>
      <c r="P632" s="54"/>
      <c r="Q632" s="54"/>
      <c r="R632" s="54"/>
    </row>
    <row r="633" spans="2:18">
      <c r="B633" s="60"/>
      <c r="C633" s="61"/>
      <c r="D633" s="54"/>
      <c r="E633" s="54"/>
      <c r="F633" s="54"/>
      <c r="G633" s="54"/>
      <c r="H633" s="54"/>
      <c r="I633" s="54"/>
      <c r="J633" s="54"/>
      <c r="K633" s="54"/>
      <c r="L633" s="54"/>
      <c r="M633" s="54"/>
      <c r="N633" s="54"/>
      <c r="O633" s="54"/>
      <c r="P633" s="54"/>
      <c r="Q633" s="54"/>
      <c r="R633" s="54"/>
    </row>
    <row r="634" spans="2:18">
      <c r="B634" s="60"/>
      <c r="C634" s="61"/>
      <c r="D634" s="54"/>
      <c r="E634" s="54"/>
      <c r="F634" s="54"/>
      <c r="G634" s="54"/>
      <c r="H634" s="54"/>
      <c r="I634" s="54"/>
      <c r="J634" s="54"/>
      <c r="K634" s="54"/>
      <c r="L634" s="54"/>
      <c r="M634" s="54"/>
      <c r="N634" s="54"/>
      <c r="O634" s="54"/>
      <c r="P634" s="54"/>
      <c r="Q634" s="54"/>
      <c r="R634" s="54"/>
    </row>
    <row r="635" spans="2:18">
      <c r="B635" s="60"/>
      <c r="C635" s="61"/>
      <c r="D635" s="54"/>
      <c r="E635" s="54"/>
      <c r="F635" s="54"/>
      <c r="G635" s="54"/>
      <c r="H635" s="54"/>
      <c r="I635" s="54"/>
      <c r="J635" s="54"/>
      <c r="K635" s="54"/>
      <c r="L635" s="54"/>
      <c r="M635" s="54"/>
      <c r="N635" s="54"/>
      <c r="O635" s="54"/>
      <c r="P635" s="54"/>
      <c r="Q635" s="54"/>
      <c r="R635" s="54"/>
    </row>
    <row r="636" spans="2:18">
      <c r="B636" s="60"/>
      <c r="C636" s="61"/>
      <c r="D636" s="54"/>
      <c r="E636" s="54"/>
      <c r="F636" s="54"/>
      <c r="G636" s="54"/>
      <c r="H636" s="54"/>
      <c r="I636" s="54"/>
      <c r="J636" s="54"/>
      <c r="K636" s="54"/>
      <c r="L636" s="54"/>
      <c r="M636" s="54"/>
      <c r="N636" s="54"/>
      <c r="O636" s="54"/>
      <c r="P636" s="54"/>
      <c r="Q636" s="54"/>
      <c r="R636" s="54"/>
    </row>
    <row r="638" spans="2:18">
      <c r="B638" s="59"/>
    </row>
    <row r="639" spans="2:18">
      <c r="B639" s="60"/>
      <c r="C639" s="61"/>
      <c r="D639" s="54"/>
      <c r="E639" s="54"/>
      <c r="F639" s="54"/>
      <c r="G639" s="54"/>
      <c r="H639" s="54"/>
      <c r="I639" s="54"/>
      <c r="J639" s="54"/>
      <c r="K639" s="54"/>
      <c r="L639" s="54"/>
      <c r="M639" s="54"/>
      <c r="N639" s="54"/>
      <c r="O639" s="54"/>
      <c r="P639" s="54"/>
      <c r="Q639" s="54"/>
      <c r="R639" s="54"/>
    </row>
    <row r="640" spans="2:18">
      <c r="B640" s="60"/>
      <c r="C640" s="61"/>
      <c r="D640" s="54"/>
      <c r="E640" s="54"/>
      <c r="F640" s="54"/>
      <c r="G640" s="54"/>
      <c r="H640" s="54"/>
      <c r="I640" s="54"/>
      <c r="J640" s="54"/>
      <c r="K640" s="54"/>
      <c r="L640" s="54"/>
      <c r="M640" s="54"/>
      <c r="N640" s="54"/>
      <c r="O640" s="54"/>
      <c r="P640" s="54"/>
      <c r="Q640" s="54"/>
      <c r="R640" s="54"/>
    </row>
    <row r="641" spans="2:18">
      <c r="B641" s="60"/>
      <c r="C641" s="61"/>
      <c r="D641" s="54"/>
      <c r="E641" s="54"/>
      <c r="F641" s="54"/>
      <c r="G641" s="54"/>
      <c r="H641" s="54"/>
      <c r="I641" s="54"/>
      <c r="J641" s="54"/>
      <c r="K641" s="54"/>
      <c r="L641" s="54"/>
      <c r="M641" s="54"/>
      <c r="N641" s="54"/>
      <c r="O641" s="54"/>
      <c r="P641" s="54"/>
      <c r="Q641" s="54"/>
      <c r="R641" s="54"/>
    </row>
    <row r="642" spans="2:18">
      <c r="B642" s="60"/>
      <c r="C642" s="61"/>
      <c r="D642" s="54"/>
      <c r="E642" s="54"/>
      <c r="F642" s="54"/>
      <c r="G642" s="54"/>
      <c r="H642" s="54"/>
      <c r="I642" s="54"/>
      <c r="J642" s="54"/>
      <c r="K642" s="54"/>
      <c r="L642" s="54"/>
      <c r="M642" s="54"/>
      <c r="N642" s="54"/>
      <c r="O642" s="54"/>
      <c r="P642" s="54"/>
      <c r="Q642" s="54"/>
      <c r="R642" s="54"/>
    </row>
    <row r="643" spans="2:18">
      <c r="B643" s="60"/>
      <c r="C643" s="61"/>
      <c r="D643" s="54"/>
      <c r="E643" s="54"/>
      <c r="F643" s="54"/>
      <c r="G643" s="54"/>
      <c r="H643" s="54"/>
      <c r="I643" s="54"/>
      <c r="J643" s="54"/>
      <c r="K643" s="54"/>
      <c r="L643" s="54"/>
      <c r="M643" s="54"/>
      <c r="N643" s="54"/>
      <c r="O643" s="54"/>
      <c r="P643" s="54"/>
      <c r="Q643" s="54"/>
      <c r="R643" s="54"/>
    </row>
    <row r="644" spans="2:18">
      <c r="B644" s="60"/>
      <c r="C644" s="61"/>
      <c r="D644" s="54"/>
      <c r="E644" s="54"/>
      <c r="F644" s="54"/>
      <c r="G644" s="54"/>
      <c r="H644" s="54"/>
      <c r="I644" s="54"/>
      <c r="J644" s="54"/>
      <c r="K644" s="54"/>
      <c r="L644" s="54"/>
      <c r="M644" s="54"/>
      <c r="N644" s="54"/>
      <c r="O644" s="54"/>
      <c r="P644" s="54"/>
      <c r="Q644" s="54"/>
      <c r="R644" s="54"/>
    </row>
    <row r="645" spans="2:18">
      <c r="B645" s="60"/>
      <c r="C645" s="61"/>
      <c r="D645" s="54"/>
      <c r="E645" s="54"/>
      <c r="F645" s="54"/>
      <c r="G645" s="54"/>
      <c r="H645" s="54"/>
      <c r="I645" s="54"/>
      <c r="J645" s="54"/>
      <c r="K645" s="54"/>
      <c r="L645" s="54"/>
      <c r="M645" s="54"/>
      <c r="N645" s="54"/>
      <c r="O645" s="54"/>
      <c r="P645" s="54"/>
      <c r="Q645" s="54"/>
      <c r="R645" s="54"/>
    </row>
    <row r="646" spans="2:18">
      <c r="B646" s="60"/>
      <c r="C646" s="61"/>
      <c r="D646" s="54"/>
      <c r="E646" s="54"/>
      <c r="F646" s="54"/>
      <c r="G646" s="54"/>
      <c r="H646" s="54"/>
      <c r="I646" s="54"/>
      <c r="J646" s="54"/>
      <c r="K646" s="54"/>
      <c r="L646" s="54"/>
      <c r="M646" s="54"/>
      <c r="N646" s="54"/>
      <c r="O646" s="54"/>
      <c r="P646" s="54"/>
      <c r="Q646" s="54"/>
      <c r="R646" s="54"/>
    </row>
    <row r="647" spans="2:18">
      <c r="B647" s="60"/>
      <c r="C647" s="61"/>
      <c r="D647" s="54"/>
      <c r="E647" s="54"/>
      <c r="F647" s="54"/>
      <c r="G647" s="54"/>
      <c r="H647" s="54"/>
      <c r="I647" s="54"/>
      <c r="J647" s="54"/>
      <c r="K647" s="54"/>
      <c r="L647" s="54"/>
      <c r="M647" s="54"/>
      <c r="N647" s="54"/>
      <c r="O647" s="54"/>
      <c r="P647" s="54"/>
      <c r="Q647" s="54"/>
      <c r="R647" s="54"/>
    </row>
    <row r="648" spans="2:18">
      <c r="B648" s="60"/>
      <c r="C648" s="61"/>
      <c r="D648" s="54"/>
      <c r="E648" s="54"/>
      <c r="F648" s="54"/>
      <c r="G648" s="54"/>
      <c r="H648" s="54"/>
      <c r="I648" s="54"/>
      <c r="J648" s="54"/>
      <c r="K648" s="54"/>
      <c r="L648" s="54"/>
      <c r="M648" s="54"/>
      <c r="N648" s="54"/>
      <c r="O648" s="54"/>
      <c r="P648" s="54"/>
      <c r="Q648" s="54"/>
      <c r="R648" s="54"/>
    </row>
    <row r="649" spans="2:18">
      <c r="B649" s="60"/>
      <c r="C649" s="61"/>
      <c r="D649" s="54"/>
      <c r="E649" s="54"/>
      <c r="F649" s="54"/>
      <c r="G649" s="54"/>
      <c r="H649" s="54"/>
      <c r="I649" s="54"/>
      <c r="J649" s="54"/>
      <c r="K649" s="54"/>
      <c r="L649" s="54"/>
      <c r="M649" s="54"/>
      <c r="N649" s="54"/>
      <c r="O649" s="54"/>
      <c r="P649" s="54"/>
      <c r="Q649" s="54"/>
      <c r="R649" s="54"/>
    </row>
    <row r="650" spans="2:18">
      <c r="B650" s="60"/>
      <c r="C650" s="61"/>
      <c r="D650" s="54"/>
      <c r="E650" s="54"/>
      <c r="F650" s="54"/>
      <c r="G650" s="54"/>
      <c r="H650" s="54"/>
      <c r="I650" s="54"/>
      <c r="J650" s="54"/>
      <c r="K650" s="54"/>
      <c r="L650" s="54"/>
      <c r="M650" s="54"/>
      <c r="N650" s="54"/>
      <c r="O650" s="54"/>
      <c r="P650" s="54"/>
      <c r="Q650" s="54"/>
      <c r="R650" s="54"/>
    </row>
    <row r="651" spans="2:18">
      <c r="B651" s="60"/>
      <c r="C651" s="61"/>
      <c r="D651" s="54"/>
      <c r="E651" s="54"/>
      <c r="F651" s="54"/>
      <c r="G651" s="54"/>
      <c r="H651" s="54"/>
      <c r="I651" s="54"/>
      <c r="J651" s="54"/>
      <c r="K651" s="54"/>
      <c r="L651" s="54"/>
      <c r="M651" s="54"/>
      <c r="N651" s="54"/>
      <c r="O651" s="54"/>
      <c r="P651" s="54"/>
      <c r="Q651" s="54"/>
      <c r="R651" s="54"/>
    </row>
    <row r="652" spans="2:18">
      <c r="B652" s="60"/>
      <c r="C652" s="61"/>
      <c r="D652" s="54"/>
      <c r="E652" s="54"/>
      <c r="F652" s="54"/>
      <c r="G652" s="54"/>
      <c r="H652" s="54"/>
      <c r="I652" s="54"/>
      <c r="J652" s="54"/>
      <c r="K652" s="54"/>
      <c r="L652" s="54"/>
      <c r="M652" s="54"/>
      <c r="N652" s="54"/>
      <c r="O652" s="54"/>
      <c r="P652" s="54"/>
      <c r="Q652" s="54"/>
      <c r="R652" s="54"/>
    </row>
    <row r="653" spans="2:18">
      <c r="B653" s="60"/>
      <c r="C653" s="61"/>
      <c r="D653" s="54"/>
      <c r="E653" s="54"/>
      <c r="F653" s="54"/>
      <c r="G653" s="54"/>
      <c r="H653" s="54"/>
      <c r="I653" s="54"/>
      <c r="J653" s="54"/>
      <c r="K653" s="54"/>
      <c r="L653" s="54"/>
      <c r="M653" s="54"/>
      <c r="N653" s="54"/>
      <c r="O653" s="54"/>
      <c r="P653" s="54"/>
      <c r="Q653" s="54"/>
      <c r="R653" s="54"/>
    </row>
    <row r="654" spans="2:18">
      <c r="B654" s="60"/>
      <c r="C654" s="61"/>
      <c r="D654" s="54"/>
      <c r="E654" s="54"/>
      <c r="F654" s="54"/>
      <c r="G654" s="54"/>
      <c r="H654" s="54"/>
      <c r="I654" s="54"/>
      <c r="J654" s="54"/>
      <c r="K654" s="54"/>
      <c r="L654" s="54"/>
      <c r="M654" s="54"/>
      <c r="N654" s="54"/>
      <c r="O654" s="54"/>
      <c r="P654" s="54"/>
      <c r="Q654" s="54"/>
      <c r="R654" s="54"/>
    </row>
    <row r="655" spans="2:18">
      <c r="B655" s="60"/>
      <c r="C655" s="61"/>
      <c r="D655" s="54"/>
      <c r="E655" s="54"/>
      <c r="F655" s="54"/>
      <c r="G655" s="54"/>
      <c r="H655" s="54"/>
      <c r="I655" s="54"/>
      <c r="J655" s="54"/>
      <c r="K655" s="54"/>
      <c r="L655" s="54"/>
      <c r="M655" s="54"/>
      <c r="N655" s="54"/>
      <c r="O655" s="54"/>
      <c r="P655" s="54"/>
      <c r="Q655" s="54"/>
      <c r="R655" s="54"/>
    </row>
    <row r="656" spans="2:18">
      <c r="B656" s="60"/>
      <c r="C656" s="61"/>
      <c r="D656" s="54"/>
      <c r="E656" s="54"/>
      <c r="F656" s="54"/>
      <c r="G656" s="54"/>
      <c r="H656" s="54"/>
      <c r="I656" s="54"/>
      <c r="J656" s="54"/>
      <c r="K656" s="54"/>
      <c r="L656" s="54"/>
      <c r="M656" s="54"/>
      <c r="N656" s="54"/>
      <c r="O656" s="54"/>
      <c r="P656" s="54"/>
      <c r="Q656" s="54"/>
      <c r="R656" s="54"/>
    </row>
    <row r="657" spans="2:18">
      <c r="B657" s="60"/>
      <c r="C657" s="61"/>
      <c r="D657" s="54"/>
      <c r="E657" s="54"/>
      <c r="F657" s="54"/>
      <c r="G657" s="54"/>
      <c r="H657" s="54"/>
      <c r="I657" s="54"/>
      <c r="J657" s="54"/>
      <c r="K657" s="54"/>
      <c r="L657" s="54"/>
      <c r="M657" s="54"/>
      <c r="N657" s="54"/>
      <c r="O657" s="54"/>
      <c r="P657" s="54"/>
      <c r="Q657" s="54"/>
      <c r="R657" s="54"/>
    </row>
    <row r="658" spans="2:18">
      <c r="B658" s="60"/>
      <c r="C658" s="61"/>
      <c r="D658" s="54"/>
      <c r="E658" s="54"/>
      <c r="F658" s="54"/>
      <c r="G658" s="54"/>
      <c r="H658" s="54"/>
      <c r="I658" s="54"/>
      <c r="J658" s="54"/>
      <c r="K658" s="54"/>
      <c r="L658" s="54"/>
      <c r="M658" s="54"/>
      <c r="N658" s="54"/>
      <c r="O658" s="54"/>
      <c r="P658" s="54"/>
      <c r="Q658" s="54"/>
      <c r="R658" s="54"/>
    </row>
    <row r="659" spans="2:18">
      <c r="B659" s="60"/>
      <c r="C659" s="61"/>
      <c r="D659" s="54"/>
      <c r="E659" s="54"/>
      <c r="F659" s="54"/>
      <c r="G659" s="54"/>
      <c r="H659" s="54"/>
      <c r="I659" s="54"/>
      <c r="J659" s="54"/>
      <c r="K659" s="54"/>
      <c r="L659" s="54"/>
      <c r="M659" s="54"/>
      <c r="N659" s="54"/>
      <c r="O659" s="54"/>
      <c r="P659" s="54"/>
      <c r="Q659" s="54"/>
      <c r="R659" s="54"/>
    </row>
    <row r="660" spans="2:18">
      <c r="B660" s="60"/>
      <c r="C660" s="61"/>
      <c r="D660" s="54"/>
      <c r="E660" s="54"/>
      <c r="F660" s="54"/>
      <c r="G660" s="54"/>
      <c r="H660" s="54"/>
      <c r="I660" s="54"/>
      <c r="J660" s="54"/>
      <c r="K660" s="54"/>
      <c r="L660" s="54"/>
      <c r="M660" s="54"/>
      <c r="N660" s="54"/>
      <c r="O660" s="54"/>
      <c r="P660" s="54"/>
      <c r="Q660" s="54"/>
      <c r="R660" s="54"/>
    </row>
    <row r="661" spans="2:18">
      <c r="B661" s="60"/>
      <c r="C661" s="61"/>
      <c r="D661" s="54"/>
      <c r="E661" s="54"/>
      <c r="F661" s="54"/>
      <c r="G661" s="54"/>
      <c r="H661" s="54"/>
      <c r="I661" s="54"/>
      <c r="J661" s="54"/>
      <c r="K661" s="54"/>
      <c r="L661" s="54"/>
      <c r="M661" s="54"/>
      <c r="N661" s="54"/>
      <c r="O661" s="54"/>
      <c r="P661" s="54"/>
      <c r="Q661" s="54"/>
      <c r="R661" s="54"/>
    </row>
    <row r="662" spans="2:18">
      <c r="B662" s="60"/>
      <c r="C662" s="61"/>
      <c r="D662" s="54"/>
      <c r="E662" s="54"/>
      <c r="F662" s="54"/>
      <c r="G662" s="54"/>
      <c r="H662" s="54"/>
      <c r="I662" s="54"/>
      <c r="J662" s="54"/>
      <c r="K662" s="54"/>
      <c r="L662" s="54"/>
      <c r="M662" s="54"/>
      <c r="N662" s="54"/>
      <c r="O662" s="54"/>
      <c r="P662" s="54"/>
      <c r="Q662" s="54"/>
      <c r="R662" s="54"/>
    </row>
    <row r="663" spans="2:18">
      <c r="B663" s="60"/>
      <c r="C663" s="61"/>
      <c r="D663" s="54"/>
      <c r="E663" s="54"/>
      <c r="F663" s="54"/>
      <c r="G663" s="54"/>
      <c r="H663" s="54"/>
      <c r="I663" s="54"/>
      <c r="J663" s="54"/>
      <c r="K663" s="54"/>
      <c r="L663" s="54"/>
      <c r="M663" s="54"/>
      <c r="N663" s="54"/>
      <c r="O663" s="54"/>
      <c r="P663" s="54"/>
      <c r="Q663" s="54"/>
      <c r="R663" s="54"/>
    </row>
    <row r="664" spans="2:18">
      <c r="B664" s="60"/>
      <c r="C664" s="61"/>
      <c r="D664" s="54"/>
      <c r="E664" s="54"/>
      <c r="F664" s="54"/>
      <c r="G664" s="54"/>
      <c r="H664" s="54"/>
      <c r="I664" s="54"/>
      <c r="J664" s="54"/>
      <c r="K664" s="54"/>
      <c r="L664" s="54"/>
      <c r="M664" s="54"/>
      <c r="N664" s="54"/>
      <c r="O664" s="54"/>
      <c r="P664" s="54"/>
      <c r="Q664" s="54"/>
      <c r="R664" s="54"/>
    </row>
    <row r="665" spans="2:18">
      <c r="B665" s="60"/>
      <c r="C665" s="61"/>
      <c r="D665" s="54"/>
      <c r="E665" s="54"/>
      <c r="F665" s="54"/>
      <c r="G665" s="54"/>
      <c r="H665" s="54"/>
      <c r="I665" s="54"/>
      <c r="J665" s="54"/>
      <c r="K665" s="54"/>
      <c r="L665" s="54"/>
      <c r="M665" s="54"/>
      <c r="N665" s="54"/>
      <c r="O665" s="54"/>
      <c r="P665" s="54"/>
      <c r="Q665" s="54"/>
      <c r="R665" s="54"/>
    </row>
    <row r="666" spans="2:18">
      <c r="B666" s="60"/>
      <c r="C666" s="61"/>
      <c r="D666" s="54"/>
      <c r="E666" s="54"/>
      <c r="F666" s="54"/>
      <c r="G666" s="54"/>
      <c r="H666" s="54"/>
      <c r="I666" s="54"/>
      <c r="J666" s="54"/>
      <c r="K666" s="54"/>
      <c r="L666" s="54"/>
      <c r="M666" s="54"/>
      <c r="N666" s="54"/>
      <c r="O666" s="54"/>
      <c r="P666" s="54"/>
      <c r="Q666" s="54"/>
      <c r="R666" s="54"/>
    </row>
    <row r="667" spans="2:18">
      <c r="B667" s="60"/>
      <c r="C667" s="61"/>
      <c r="D667" s="54"/>
      <c r="E667" s="54"/>
      <c r="F667" s="54"/>
      <c r="G667" s="54"/>
      <c r="H667" s="54"/>
      <c r="I667" s="54"/>
      <c r="J667" s="54"/>
      <c r="K667" s="54"/>
      <c r="L667" s="54"/>
      <c r="M667" s="54"/>
      <c r="N667" s="54"/>
      <c r="O667" s="54"/>
      <c r="P667" s="54"/>
      <c r="Q667" s="54"/>
      <c r="R667" s="54"/>
    </row>
  </sheetData>
  <mergeCells count="1">
    <mergeCell ref="A2:B2"/>
  </mergeCells>
  <phoneticPr fontId="0" type="noConversion"/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22"/>
  <dimension ref="A1:S138"/>
  <sheetViews>
    <sheetView topLeftCell="A89" workbookViewId="0"/>
  </sheetViews>
  <sheetFormatPr defaultRowHeight="10.5"/>
  <cols>
    <col min="1" max="1" width="38.83203125" bestFit="1" customWidth="1"/>
    <col min="2" max="2" width="48.33203125" bestFit="1" customWidth="1"/>
    <col min="3" max="3" width="33.6640625" customWidth="1"/>
    <col min="4" max="4" width="38.6640625" bestFit="1" customWidth="1"/>
    <col min="5" max="5" width="45.6640625" customWidth="1"/>
    <col min="6" max="6" width="50" customWidth="1"/>
    <col min="7" max="7" width="43.6640625" customWidth="1"/>
    <col min="8" max="9" width="38.33203125" customWidth="1"/>
    <col min="10" max="10" width="46.1640625" customWidth="1"/>
    <col min="11" max="11" width="36.1640625" customWidth="1"/>
    <col min="12" max="12" width="45" customWidth="1"/>
    <col min="13" max="13" width="50.1640625" customWidth="1"/>
    <col min="14" max="15" width="44.83203125" customWidth="1"/>
    <col min="16" max="16" width="45.33203125" customWidth="1"/>
    <col min="17" max="17" width="44.83203125" customWidth="1"/>
    <col min="18" max="18" width="42.6640625" customWidth="1"/>
    <col min="19" max="19" width="48.1640625" customWidth="1"/>
    <col min="20" max="20" width="45" bestFit="1" customWidth="1"/>
    <col min="21" max="21" width="50.1640625" bestFit="1" customWidth="1"/>
    <col min="22" max="23" width="44.83203125" bestFit="1" customWidth="1"/>
    <col min="24" max="24" width="45.33203125" bestFit="1" customWidth="1"/>
    <col min="25" max="25" width="44.83203125" bestFit="1" customWidth="1"/>
    <col min="26" max="26" width="42.6640625" bestFit="1" customWidth="1"/>
    <col min="27" max="27" width="48.1640625" bestFit="1" customWidth="1"/>
  </cols>
  <sheetData>
    <row r="1" spans="1:7">
      <c r="A1" s="80"/>
      <c r="B1" s="84" t="s">
        <v>344</v>
      </c>
      <c r="C1" s="84" t="s">
        <v>345</v>
      </c>
      <c r="D1" s="84" t="s">
        <v>346</v>
      </c>
    </row>
    <row r="2" spans="1:7">
      <c r="A2" s="84" t="s">
        <v>297</v>
      </c>
      <c r="B2" s="84">
        <v>1243.42</v>
      </c>
      <c r="C2" s="84">
        <v>542.03</v>
      </c>
      <c r="D2" s="84">
        <v>542.03</v>
      </c>
    </row>
    <row r="3" spans="1:7">
      <c r="A3" s="84" t="s">
        <v>298</v>
      </c>
      <c r="B3" s="84">
        <v>1243.42</v>
      </c>
      <c r="C3" s="84">
        <v>542.03</v>
      </c>
      <c r="D3" s="84">
        <v>542.03</v>
      </c>
    </row>
    <row r="4" spans="1:7">
      <c r="A4" s="84" t="s">
        <v>299</v>
      </c>
      <c r="B4" s="84">
        <v>4122.03</v>
      </c>
      <c r="C4" s="84">
        <v>1796.88</v>
      </c>
      <c r="D4" s="84">
        <v>1796.88</v>
      </c>
    </row>
    <row r="5" spans="1:7">
      <c r="A5" s="84" t="s">
        <v>300</v>
      </c>
      <c r="B5" s="84">
        <v>4122.03</v>
      </c>
      <c r="C5" s="84">
        <v>1796.88</v>
      </c>
      <c r="D5" s="84">
        <v>1796.88</v>
      </c>
    </row>
    <row r="7" spans="1:7">
      <c r="A7" s="80"/>
      <c r="B7" s="84" t="s">
        <v>347</v>
      </c>
    </row>
    <row r="8" spans="1:7">
      <c r="A8" s="84" t="s">
        <v>301</v>
      </c>
      <c r="B8" s="84">
        <v>2293.9899999999998</v>
      </c>
    </row>
    <row r="9" spans="1:7">
      <c r="A9" s="84" t="s">
        <v>302</v>
      </c>
      <c r="B9" s="84">
        <v>2293.9899999999998</v>
      </c>
    </row>
    <row r="10" spans="1:7">
      <c r="A10" s="84" t="s">
        <v>348</v>
      </c>
      <c r="B10" s="84">
        <v>0</v>
      </c>
    </row>
    <row r="12" spans="1:7">
      <c r="A12" s="80"/>
      <c r="B12" s="84" t="s">
        <v>361</v>
      </c>
      <c r="C12" s="84" t="s">
        <v>362</v>
      </c>
      <c r="D12" s="84" t="s">
        <v>363</v>
      </c>
      <c r="E12" s="84" t="s">
        <v>364</v>
      </c>
      <c r="F12" s="84" t="s">
        <v>365</v>
      </c>
      <c r="G12" s="84" t="s">
        <v>366</v>
      </c>
    </row>
    <row r="13" spans="1:7">
      <c r="A13" s="84" t="s">
        <v>73</v>
      </c>
      <c r="B13" s="84">
        <v>0.02</v>
      </c>
      <c r="C13" s="84">
        <v>1.08</v>
      </c>
      <c r="D13" s="84">
        <v>0</v>
      </c>
      <c r="E13" s="84">
        <v>0</v>
      </c>
      <c r="F13" s="84">
        <v>0</v>
      </c>
      <c r="G13" s="84">
        <v>0</v>
      </c>
    </row>
    <row r="14" spans="1:7">
      <c r="A14" s="84" t="s">
        <v>74</v>
      </c>
      <c r="B14" s="84">
        <v>394.27</v>
      </c>
      <c r="C14" s="84">
        <v>0</v>
      </c>
      <c r="D14" s="84">
        <v>0</v>
      </c>
      <c r="E14" s="84">
        <v>0</v>
      </c>
      <c r="F14" s="84">
        <v>0</v>
      </c>
      <c r="G14" s="84">
        <v>0</v>
      </c>
    </row>
    <row r="15" spans="1:7">
      <c r="A15" s="84" t="s">
        <v>81</v>
      </c>
      <c r="B15" s="84">
        <v>500.28</v>
      </c>
      <c r="C15" s="84">
        <v>0</v>
      </c>
      <c r="D15" s="84">
        <v>0</v>
      </c>
      <c r="E15" s="84">
        <v>0</v>
      </c>
      <c r="F15" s="84">
        <v>0</v>
      </c>
      <c r="G15" s="84">
        <v>0</v>
      </c>
    </row>
    <row r="16" spans="1:7">
      <c r="A16" s="84" t="s">
        <v>82</v>
      </c>
      <c r="B16" s="84">
        <v>49.84</v>
      </c>
      <c r="C16" s="84">
        <v>0</v>
      </c>
      <c r="D16" s="84">
        <v>0</v>
      </c>
      <c r="E16" s="84">
        <v>0</v>
      </c>
      <c r="F16" s="84">
        <v>0</v>
      </c>
      <c r="G16" s="84">
        <v>0</v>
      </c>
    </row>
    <row r="17" spans="1:10">
      <c r="A17" s="84" t="s">
        <v>83</v>
      </c>
      <c r="B17" s="84">
        <v>198.81</v>
      </c>
      <c r="C17" s="84">
        <v>0</v>
      </c>
      <c r="D17" s="84">
        <v>0</v>
      </c>
      <c r="E17" s="84">
        <v>0</v>
      </c>
      <c r="F17" s="84">
        <v>0</v>
      </c>
      <c r="G17" s="84">
        <v>0</v>
      </c>
    </row>
    <row r="18" spans="1:10">
      <c r="A18" s="84" t="s">
        <v>84</v>
      </c>
      <c r="B18" s="84">
        <v>0</v>
      </c>
      <c r="C18" s="84">
        <v>0</v>
      </c>
      <c r="D18" s="84">
        <v>0</v>
      </c>
      <c r="E18" s="84">
        <v>0</v>
      </c>
      <c r="F18" s="84">
        <v>0</v>
      </c>
      <c r="G18" s="84">
        <v>0</v>
      </c>
    </row>
    <row r="19" spans="1:10">
      <c r="A19" s="84" t="s">
        <v>85</v>
      </c>
      <c r="B19" s="84">
        <v>99.12</v>
      </c>
      <c r="C19" s="84">
        <v>0</v>
      </c>
      <c r="D19" s="84">
        <v>0</v>
      </c>
      <c r="E19" s="84">
        <v>0</v>
      </c>
      <c r="F19" s="84">
        <v>0</v>
      </c>
      <c r="G19" s="84">
        <v>0</v>
      </c>
    </row>
    <row r="20" spans="1:10">
      <c r="A20" s="84" t="s">
        <v>86</v>
      </c>
      <c r="B20" s="84">
        <v>0</v>
      </c>
      <c r="C20" s="84">
        <v>0</v>
      </c>
      <c r="D20" s="84">
        <v>0</v>
      </c>
      <c r="E20" s="84">
        <v>0</v>
      </c>
      <c r="F20" s="84">
        <v>0</v>
      </c>
      <c r="G20" s="84">
        <v>0</v>
      </c>
    </row>
    <row r="21" spans="1:10">
      <c r="A21" s="84" t="s">
        <v>87</v>
      </c>
      <c r="B21" s="84">
        <v>0</v>
      </c>
      <c r="C21" s="84">
        <v>0</v>
      </c>
      <c r="D21" s="84">
        <v>0</v>
      </c>
      <c r="E21" s="84">
        <v>0</v>
      </c>
      <c r="F21" s="84">
        <v>0</v>
      </c>
      <c r="G21" s="84">
        <v>0</v>
      </c>
    </row>
    <row r="22" spans="1:10">
      <c r="A22" s="84" t="s">
        <v>88</v>
      </c>
      <c r="B22" s="84">
        <v>0</v>
      </c>
      <c r="C22" s="84">
        <v>0</v>
      </c>
      <c r="D22" s="84">
        <v>0</v>
      </c>
      <c r="E22" s="84">
        <v>0</v>
      </c>
      <c r="F22" s="84">
        <v>0</v>
      </c>
      <c r="G22" s="84">
        <v>0</v>
      </c>
    </row>
    <row r="23" spans="1:10">
      <c r="A23" s="84" t="s">
        <v>68</v>
      </c>
      <c r="B23" s="84">
        <v>0</v>
      </c>
      <c r="C23" s="84">
        <v>0</v>
      </c>
      <c r="D23" s="84">
        <v>0</v>
      </c>
      <c r="E23" s="84">
        <v>0</v>
      </c>
      <c r="F23" s="84">
        <v>0</v>
      </c>
      <c r="G23" s="84">
        <v>0</v>
      </c>
    </row>
    <row r="24" spans="1:10">
      <c r="A24" s="84" t="s">
        <v>89</v>
      </c>
      <c r="B24" s="84">
        <v>0</v>
      </c>
      <c r="C24" s="84">
        <v>0</v>
      </c>
      <c r="D24" s="84">
        <v>0</v>
      </c>
      <c r="E24" s="84">
        <v>0</v>
      </c>
      <c r="F24" s="84">
        <v>0</v>
      </c>
      <c r="G24" s="84">
        <v>0</v>
      </c>
    </row>
    <row r="25" spans="1:10">
      <c r="A25" s="84" t="s">
        <v>90</v>
      </c>
      <c r="B25" s="84">
        <v>0</v>
      </c>
      <c r="C25" s="84">
        <v>0</v>
      </c>
      <c r="D25" s="84">
        <v>0</v>
      </c>
      <c r="E25" s="84">
        <v>0</v>
      </c>
      <c r="F25" s="84">
        <v>0</v>
      </c>
      <c r="G25" s="84">
        <v>0</v>
      </c>
    </row>
    <row r="26" spans="1:10">
      <c r="A26" s="84" t="s">
        <v>91</v>
      </c>
      <c r="B26" s="84">
        <v>0</v>
      </c>
      <c r="C26" s="84">
        <v>0</v>
      </c>
      <c r="D26" s="84">
        <v>0</v>
      </c>
      <c r="E26" s="84">
        <v>0</v>
      </c>
      <c r="F26" s="84">
        <v>0</v>
      </c>
      <c r="G26" s="84">
        <v>0</v>
      </c>
    </row>
    <row r="27" spans="1:10">
      <c r="A27" s="84"/>
      <c r="B27" s="84"/>
      <c r="C27" s="84"/>
      <c r="D27" s="84"/>
      <c r="E27" s="84"/>
      <c r="F27" s="84"/>
      <c r="G27" s="84"/>
    </row>
    <row r="28" spans="1:10">
      <c r="A28" s="84" t="s">
        <v>92</v>
      </c>
      <c r="B28" s="84">
        <v>1242.3399999999999</v>
      </c>
      <c r="C28" s="84">
        <v>1.08</v>
      </c>
      <c r="D28" s="84">
        <v>0</v>
      </c>
      <c r="E28" s="84">
        <v>0</v>
      </c>
      <c r="F28" s="84">
        <v>0</v>
      </c>
      <c r="G28" s="84">
        <v>0</v>
      </c>
    </row>
    <row r="30" spans="1:10">
      <c r="A30" s="80"/>
      <c r="B30" s="84" t="s">
        <v>347</v>
      </c>
      <c r="C30" s="84" t="s">
        <v>2</v>
      </c>
      <c r="D30" s="84" t="s">
        <v>367</v>
      </c>
      <c r="E30" s="84" t="s">
        <v>368</v>
      </c>
      <c r="F30" s="84" t="s">
        <v>369</v>
      </c>
      <c r="G30" s="84" t="s">
        <v>370</v>
      </c>
      <c r="H30" s="84" t="s">
        <v>371</v>
      </c>
      <c r="I30" s="84" t="s">
        <v>372</v>
      </c>
      <c r="J30" s="84" t="s">
        <v>373</v>
      </c>
    </row>
    <row r="31" spans="1:10">
      <c r="A31" s="84" t="s">
        <v>374</v>
      </c>
      <c r="B31" s="84">
        <v>379.89</v>
      </c>
      <c r="C31" s="84" t="s">
        <v>3</v>
      </c>
      <c r="D31" s="84">
        <v>2317.33</v>
      </c>
      <c r="E31" s="84">
        <v>1</v>
      </c>
      <c r="F31" s="84">
        <v>416.17</v>
      </c>
      <c r="G31" s="84">
        <v>0</v>
      </c>
      <c r="H31" s="84">
        <v>8.61</v>
      </c>
      <c r="I31" s="84">
        <v>27.86</v>
      </c>
      <c r="J31" s="84">
        <v>8.07</v>
      </c>
    </row>
    <row r="32" spans="1:10">
      <c r="A32" s="84" t="s">
        <v>375</v>
      </c>
      <c r="B32" s="84">
        <v>1600.48</v>
      </c>
      <c r="C32" s="84" t="s">
        <v>3</v>
      </c>
      <c r="D32" s="84">
        <v>9762.9500000000007</v>
      </c>
      <c r="E32" s="84">
        <v>1</v>
      </c>
      <c r="F32" s="84">
        <v>356.86</v>
      </c>
      <c r="G32" s="84">
        <v>0</v>
      </c>
      <c r="H32" s="84">
        <v>18.29</v>
      </c>
      <c r="I32" s="84">
        <v>6.19</v>
      </c>
      <c r="J32" s="84">
        <v>3.23</v>
      </c>
    </row>
    <row r="33" spans="1:10">
      <c r="A33" s="84" t="s">
        <v>376</v>
      </c>
      <c r="B33" s="84">
        <v>150.81</v>
      </c>
      <c r="C33" s="84" t="s">
        <v>3</v>
      </c>
      <c r="D33" s="84">
        <v>919.94</v>
      </c>
      <c r="E33" s="84">
        <v>1</v>
      </c>
      <c r="F33" s="84">
        <v>189.8</v>
      </c>
      <c r="G33" s="84">
        <v>38.049999999999997</v>
      </c>
      <c r="H33" s="84">
        <v>18.29</v>
      </c>
      <c r="I33" s="84">
        <v>6.19</v>
      </c>
      <c r="J33" s="84">
        <v>21.52</v>
      </c>
    </row>
    <row r="34" spans="1:10">
      <c r="A34" s="84" t="s">
        <v>377</v>
      </c>
      <c r="B34" s="84">
        <v>150.81</v>
      </c>
      <c r="C34" s="84" t="s">
        <v>3</v>
      </c>
      <c r="D34" s="84">
        <v>919.94</v>
      </c>
      <c r="E34" s="84">
        <v>1</v>
      </c>
      <c r="F34" s="84">
        <v>189.8</v>
      </c>
      <c r="G34" s="84">
        <v>38.049999999999997</v>
      </c>
      <c r="H34" s="84">
        <v>18.29</v>
      </c>
      <c r="I34" s="84">
        <v>6.19</v>
      </c>
      <c r="J34" s="84">
        <v>3.23</v>
      </c>
    </row>
    <row r="35" spans="1:10">
      <c r="A35" s="84" t="s">
        <v>378</v>
      </c>
      <c r="B35" s="84">
        <v>12</v>
      </c>
      <c r="C35" s="84" t="s">
        <v>3</v>
      </c>
      <c r="D35" s="84">
        <v>73.2</v>
      </c>
      <c r="E35" s="84">
        <v>1</v>
      </c>
      <c r="F35" s="84">
        <v>24.38</v>
      </c>
      <c r="G35" s="84">
        <v>7.83</v>
      </c>
      <c r="H35" s="84">
        <v>11.84</v>
      </c>
      <c r="I35" s="84">
        <v>6.19</v>
      </c>
      <c r="J35" s="84">
        <v>0</v>
      </c>
    </row>
    <row r="36" spans="1:10">
      <c r="A36" s="84" t="s">
        <v>245</v>
      </c>
      <c r="B36" s="84">
        <v>2293.9899999999998</v>
      </c>
      <c r="C36" s="84"/>
      <c r="D36" s="84">
        <v>13993.36</v>
      </c>
      <c r="E36" s="84"/>
      <c r="F36" s="84">
        <v>1177.02</v>
      </c>
      <c r="G36" s="84">
        <v>83.94</v>
      </c>
      <c r="H36" s="84">
        <v>16.653199999999998</v>
      </c>
      <c r="I36" s="84">
        <v>7.11</v>
      </c>
      <c r="J36" s="84">
        <v>5.2169999999999996</v>
      </c>
    </row>
    <row r="37" spans="1:10">
      <c r="A37" s="84" t="s">
        <v>379</v>
      </c>
      <c r="B37" s="84">
        <v>2293.9899999999998</v>
      </c>
      <c r="C37" s="84"/>
      <c r="D37" s="84">
        <v>13993.36</v>
      </c>
      <c r="E37" s="84"/>
      <c r="F37" s="84">
        <v>1177.02</v>
      </c>
      <c r="G37" s="84">
        <v>83.94</v>
      </c>
      <c r="H37" s="84">
        <v>16.653199999999998</v>
      </c>
      <c r="I37" s="84">
        <v>7.11</v>
      </c>
      <c r="J37" s="84">
        <v>5.2169999999999996</v>
      </c>
    </row>
    <row r="38" spans="1:10">
      <c r="A38" s="84" t="s">
        <v>380</v>
      </c>
      <c r="B38" s="84">
        <v>0</v>
      </c>
      <c r="C38" s="84"/>
      <c r="D38" s="84">
        <v>0</v>
      </c>
      <c r="E38" s="84"/>
      <c r="F38" s="84">
        <v>0</v>
      </c>
      <c r="G38" s="84">
        <v>0</v>
      </c>
      <c r="H38" s="84"/>
      <c r="I38" s="84"/>
      <c r="J38" s="84"/>
    </row>
    <row r="40" spans="1:10">
      <c r="A40" s="80"/>
      <c r="B40" s="84" t="s">
        <v>52</v>
      </c>
      <c r="C40" s="84" t="s">
        <v>303</v>
      </c>
      <c r="D40" s="84" t="s">
        <v>349</v>
      </c>
      <c r="E40" s="84" t="s">
        <v>350</v>
      </c>
      <c r="F40" s="84" t="s">
        <v>351</v>
      </c>
      <c r="G40" s="84" t="s">
        <v>352</v>
      </c>
      <c r="H40" s="84" t="s">
        <v>353</v>
      </c>
      <c r="I40" s="84" t="s">
        <v>304</v>
      </c>
    </row>
    <row r="41" spans="1:10">
      <c r="A41" s="84" t="s">
        <v>305</v>
      </c>
      <c r="B41" s="84" t="s">
        <v>306</v>
      </c>
      <c r="C41" s="84">
        <v>0.08</v>
      </c>
      <c r="D41" s="84">
        <v>2.61</v>
      </c>
      <c r="E41" s="84">
        <v>4.28</v>
      </c>
      <c r="F41" s="84">
        <v>42.67</v>
      </c>
      <c r="G41" s="84">
        <v>90</v>
      </c>
      <c r="H41" s="84">
        <v>90</v>
      </c>
      <c r="I41" s="84" t="s">
        <v>307</v>
      </c>
    </row>
    <row r="42" spans="1:10">
      <c r="A42" s="84" t="s">
        <v>308</v>
      </c>
      <c r="B42" s="84" t="s">
        <v>306</v>
      </c>
      <c r="C42" s="84">
        <v>0.08</v>
      </c>
      <c r="D42" s="84">
        <v>2.61</v>
      </c>
      <c r="E42" s="84">
        <v>4.28</v>
      </c>
      <c r="F42" s="84">
        <v>330.83</v>
      </c>
      <c r="G42" s="84">
        <v>0</v>
      </c>
      <c r="H42" s="84">
        <v>90</v>
      </c>
      <c r="I42" s="84" t="s">
        <v>309</v>
      </c>
    </row>
    <row r="43" spans="1:10">
      <c r="A43" s="84" t="s">
        <v>310</v>
      </c>
      <c r="B43" s="84" t="s">
        <v>306</v>
      </c>
      <c r="C43" s="84">
        <v>0.08</v>
      </c>
      <c r="D43" s="84">
        <v>2.61</v>
      </c>
      <c r="E43" s="84">
        <v>4.28</v>
      </c>
      <c r="F43" s="84">
        <v>42.67</v>
      </c>
      <c r="G43" s="84">
        <v>270</v>
      </c>
      <c r="H43" s="84">
        <v>90</v>
      </c>
      <c r="I43" s="84" t="s">
        <v>311</v>
      </c>
    </row>
    <row r="44" spans="1:10">
      <c r="A44" s="84" t="s">
        <v>312</v>
      </c>
      <c r="B44" s="84" t="s">
        <v>313</v>
      </c>
      <c r="C44" s="84">
        <v>0.3</v>
      </c>
      <c r="D44" s="84">
        <v>3.12</v>
      </c>
      <c r="E44" s="84">
        <v>12.9</v>
      </c>
      <c r="F44" s="84">
        <v>379.89</v>
      </c>
      <c r="G44" s="84">
        <v>90</v>
      </c>
      <c r="H44" s="84">
        <v>180</v>
      </c>
      <c r="I44" s="84"/>
    </row>
    <row r="45" spans="1:10">
      <c r="A45" s="84" t="s">
        <v>314</v>
      </c>
      <c r="B45" s="84" t="s">
        <v>315</v>
      </c>
      <c r="C45" s="84">
        <v>0.3</v>
      </c>
      <c r="D45" s="84">
        <v>0.35699999999999998</v>
      </c>
      <c r="E45" s="84">
        <v>0.38</v>
      </c>
      <c r="F45" s="84">
        <v>379.89</v>
      </c>
      <c r="G45" s="84">
        <v>90</v>
      </c>
      <c r="H45" s="84">
        <v>0</v>
      </c>
      <c r="I45" s="84"/>
    </row>
    <row r="46" spans="1:10">
      <c r="A46" s="84" t="s">
        <v>316</v>
      </c>
      <c r="B46" s="84" t="s">
        <v>306</v>
      </c>
      <c r="C46" s="84">
        <v>0.08</v>
      </c>
      <c r="D46" s="84">
        <v>2.61</v>
      </c>
      <c r="E46" s="84">
        <v>4.28</v>
      </c>
      <c r="F46" s="84">
        <v>178.43</v>
      </c>
      <c r="G46" s="84">
        <v>270</v>
      </c>
      <c r="H46" s="84">
        <v>90</v>
      </c>
      <c r="I46" s="84" t="s">
        <v>311</v>
      </c>
    </row>
    <row r="47" spans="1:10">
      <c r="A47" s="84" t="s">
        <v>317</v>
      </c>
      <c r="B47" s="84" t="s">
        <v>306</v>
      </c>
      <c r="C47" s="84">
        <v>0.08</v>
      </c>
      <c r="D47" s="84">
        <v>2.61</v>
      </c>
      <c r="E47" s="84">
        <v>4.28</v>
      </c>
      <c r="F47" s="84">
        <v>178.43</v>
      </c>
      <c r="G47" s="84">
        <v>90</v>
      </c>
      <c r="H47" s="84">
        <v>90</v>
      </c>
      <c r="I47" s="84" t="s">
        <v>307</v>
      </c>
    </row>
    <row r="48" spans="1:10">
      <c r="A48" s="84" t="s">
        <v>318</v>
      </c>
      <c r="B48" s="84" t="s">
        <v>313</v>
      </c>
      <c r="C48" s="84">
        <v>0.3</v>
      </c>
      <c r="D48" s="84">
        <v>3.12</v>
      </c>
      <c r="E48" s="84">
        <v>12.9</v>
      </c>
      <c r="F48" s="84">
        <v>1600.48</v>
      </c>
      <c r="G48" s="84">
        <v>0</v>
      </c>
      <c r="H48" s="84">
        <v>180</v>
      </c>
      <c r="I48" s="84"/>
    </row>
    <row r="49" spans="1:11">
      <c r="A49" s="84" t="s">
        <v>319</v>
      </c>
      <c r="B49" s="84" t="s">
        <v>315</v>
      </c>
      <c r="C49" s="84">
        <v>0.3</v>
      </c>
      <c r="D49" s="84">
        <v>0.35699999999999998</v>
      </c>
      <c r="E49" s="84">
        <v>0.38</v>
      </c>
      <c r="F49" s="84">
        <v>1600.48</v>
      </c>
      <c r="G49" s="84">
        <v>180</v>
      </c>
      <c r="H49" s="84">
        <v>0</v>
      </c>
      <c r="I49" s="84"/>
    </row>
    <row r="50" spans="1:11">
      <c r="A50" s="84" t="s">
        <v>320</v>
      </c>
      <c r="B50" s="84" t="s">
        <v>306</v>
      </c>
      <c r="C50" s="84">
        <v>0.08</v>
      </c>
      <c r="D50" s="84">
        <v>2.61</v>
      </c>
      <c r="E50" s="84">
        <v>4.28</v>
      </c>
      <c r="F50" s="84">
        <v>153.22</v>
      </c>
      <c r="G50" s="84">
        <v>180</v>
      </c>
      <c r="H50" s="84">
        <v>90</v>
      </c>
      <c r="I50" s="84" t="s">
        <v>321</v>
      </c>
    </row>
    <row r="51" spans="1:11">
      <c r="A51" s="84" t="s">
        <v>322</v>
      </c>
      <c r="B51" s="84" t="s">
        <v>306</v>
      </c>
      <c r="C51" s="84">
        <v>0.08</v>
      </c>
      <c r="D51" s="84">
        <v>2.61</v>
      </c>
      <c r="E51" s="84">
        <v>4.28</v>
      </c>
      <c r="F51" s="84">
        <v>36.58</v>
      </c>
      <c r="G51" s="84">
        <v>270</v>
      </c>
      <c r="H51" s="84">
        <v>90</v>
      </c>
      <c r="I51" s="84" t="s">
        <v>311</v>
      </c>
    </row>
    <row r="52" spans="1:11">
      <c r="A52" s="84" t="s">
        <v>323</v>
      </c>
      <c r="B52" s="84" t="s">
        <v>313</v>
      </c>
      <c r="C52" s="84">
        <v>0.3</v>
      </c>
      <c r="D52" s="84">
        <v>3.12</v>
      </c>
      <c r="E52" s="84">
        <v>12.9</v>
      </c>
      <c r="F52" s="84">
        <v>150.81</v>
      </c>
      <c r="G52" s="84">
        <v>180</v>
      </c>
      <c r="H52" s="84">
        <v>180</v>
      </c>
      <c r="I52" s="84"/>
    </row>
    <row r="53" spans="1:11">
      <c r="A53" s="84" t="s">
        <v>324</v>
      </c>
      <c r="B53" s="84" t="s">
        <v>315</v>
      </c>
      <c r="C53" s="84">
        <v>0.3</v>
      </c>
      <c r="D53" s="84">
        <v>0.35699999999999998</v>
      </c>
      <c r="E53" s="84">
        <v>0.38</v>
      </c>
      <c r="F53" s="84">
        <v>150.81</v>
      </c>
      <c r="G53" s="84">
        <v>180</v>
      </c>
      <c r="H53" s="84">
        <v>0</v>
      </c>
      <c r="I53" s="84"/>
    </row>
    <row r="54" spans="1:11">
      <c r="A54" s="84" t="s">
        <v>325</v>
      </c>
      <c r="B54" s="84" t="s">
        <v>306</v>
      </c>
      <c r="C54" s="84">
        <v>0.08</v>
      </c>
      <c r="D54" s="84">
        <v>2.61</v>
      </c>
      <c r="E54" s="84">
        <v>4.28</v>
      </c>
      <c r="F54" s="84">
        <v>36.58</v>
      </c>
      <c r="G54" s="84">
        <v>90</v>
      </c>
      <c r="H54" s="84">
        <v>90</v>
      </c>
      <c r="I54" s="84" t="s">
        <v>307</v>
      </c>
    </row>
    <row r="55" spans="1:11">
      <c r="A55" s="84" t="s">
        <v>326</v>
      </c>
      <c r="B55" s="84" t="s">
        <v>306</v>
      </c>
      <c r="C55" s="84">
        <v>0.08</v>
      </c>
      <c r="D55" s="84">
        <v>2.61</v>
      </c>
      <c r="E55" s="84">
        <v>4.28</v>
      </c>
      <c r="F55" s="84">
        <v>153.22</v>
      </c>
      <c r="G55" s="84">
        <v>180</v>
      </c>
      <c r="H55" s="84">
        <v>90</v>
      </c>
      <c r="I55" s="84" t="s">
        <v>321</v>
      </c>
    </row>
    <row r="56" spans="1:11">
      <c r="A56" s="84" t="s">
        <v>327</v>
      </c>
      <c r="B56" s="84" t="s">
        <v>313</v>
      </c>
      <c r="C56" s="84">
        <v>0.3</v>
      </c>
      <c r="D56" s="84">
        <v>3.12</v>
      </c>
      <c r="E56" s="84">
        <v>12.9</v>
      </c>
      <c r="F56" s="84">
        <v>150.81</v>
      </c>
      <c r="G56" s="84">
        <v>90</v>
      </c>
      <c r="H56" s="84">
        <v>180</v>
      </c>
      <c r="I56" s="84"/>
    </row>
    <row r="57" spans="1:11">
      <c r="A57" s="84" t="s">
        <v>328</v>
      </c>
      <c r="B57" s="84" t="s">
        <v>315</v>
      </c>
      <c r="C57" s="84">
        <v>0.3</v>
      </c>
      <c r="D57" s="84">
        <v>0.35699999999999998</v>
      </c>
      <c r="E57" s="84">
        <v>0.38</v>
      </c>
      <c r="F57" s="84">
        <v>150.81</v>
      </c>
      <c r="G57" s="84">
        <v>90</v>
      </c>
      <c r="H57" s="84">
        <v>0</v>
      </c>
      <c r="I57" s="84"/>
    </row>
    <row r="58" spans="1:11">
      <c r="A58" s="84" t="s">
        <v>329</v>
      </c>
      <c r="B58" s="84" t="s">
        <v>306</v>
      </c>
      <c r="C58" s="84">
        <v>0.08</v>
      </c>
      <c r="D58" s="84">
        <v>2.61</v>
      </c>
      <c r="E58" s="84">
        <v>4.28</v>
      </c>
      <c r="F58" s="84">
        <v>24.38</v>
      </c>
      <c r="G58" s="84">
        <v>180</v>
      </c>
      <c r="H58" s="84">
        <v>90</v>
      </c>
      <c r="I58" s="84" t="s">
        <v>321</v>
      </c>
    </row>
    <row r="59" spans="1:11">
      <c r="A59" s="84" t="s">
        <v>330</v>
      </c>
      <c r="B59" s="84" t="s">
        <v>313</v>
      </c>
      <c r="C59" s="84">
        <v>0.3</v>
      </c>
      <c r="D59" s="84">
        <v>3.12</v>
      </c>
      <c r="E59" s="84">
        <v>12.9</v>
      </c>
      <c r="F59" s="84">
        <v>12</v>
      </c>
      <c r="G59" s="84">
        <v>180</v>
      </c>
      <c r="H59" s="84">
        <v>180</v>
      </c>
      <c r="I59" s="84"/>
    </row>
    <row r="60" spans="1:11">
      <c r="A60" s="84" t="s">
        <v>331</v>
      </c>
      <c r="B60" s="84" t="s">
        <v>315</v>
      </c>
      <c r="C60" s="84">
        <v>0.3</v>
      </c>
      <c r="D60" s="84">
        <v>0.35699999999999998</v>
      </c>
      <c r="E60" s="84">
        <v>0.38</v>
      </c>
      <c r="F60" s="84">
        <v>12</v>
      </c>
      <c r="G60" s="84">
        <v>180</v>
      </c>
      <c r="H60" s="84">
        <v>0</v>
      </c>
      <c r="I60" s="84"/>
    </row>
    <row r="62" spans="1:11">
      <c r="A62" s="80"/>
      <c r="B62" s="84" t="s">
        <v>52</v>
      </c>
      <c r="C62" s="84" t="s">
        <v>381</v>
      </c>
      <c r="D62" s="84" t="s">
        <v>382</v>
      </c>
      <c r="E62" s="84" t="s">
        <v>383</v>
      </c>
      <c r="F62" s="84" t="s">
        <v>46</v>
      </c>
      <c r="G62" s="84" t="s">
        <v>384</v>
      </c>
      <c r="H62" s="84" t="s">
        <v>385</v>
      </c>
      <c r="I62" s="84" t="s">
        <v>386</v>
      </c>
      <c r="J62" s="84" t="s">
        <v>352</v>
      </c>
      <c r="K62" s="84" t="s">
        <v>304</v>
      </c>
    </row>
    <row r="63" spans="1:11">
      <c r="A63" s="84" t="s">
        <v>387</v>
      </c>
      <c r="B63" s="84" t="s">
        <v>388</v>
      </c>
      <c r="C63" s="84">
        <v>38.049999999999997</v>
      </c>
      <c r="D63" s="84">
        <v>38.049999999999997</v>
      </c>
      <c r="E63" s="84">
        <v>6.49</v>
      </c>
      <c r="F63" s="84">
        <v>0.25</v>
      </c>
      <c r="G63" s="84">
        <v>0.25</v>
      </c>
      <c r="H63" s="84" t="s">
        <v>389</v>
      </c>
      <c r="I63" s="84" t="s">
        <v>320</v>
      </c>
      <c r="J63" s="84">
        <v>180</v>
      </c>
      <c r="K63" s="84" t="s">
        <v>321</v>
      </c>
    </row>
    <row r="64" spans="1:11">
      <c r="A64" s="84" t="s">
        <v>390</v>
      </c>
      <c r="B64" s="84" t="s">
        <v>388</v>
      </c>
      <c r="C64" s="84">
        <v>38.049999999999997</v>
      </c>
      <c r="D64" s="84">
        <v>38.049999999999997</v>
      </c>
      <c r="E64" s="84">
        <v>6.49</v>
      </c>
      <c r="F64" s="84">
        <v>0.25</v>
      </c>
      <c r="G64" s="84">
        <v>0.25</v>
      </c>
      <c r="H64" s="84" t="s">
        <v>389</v>
      </c>
      <c r="I64" s="84" t="s">
        <v>326</v>
      </c>
      <c r="J64" s="84">
        <v>180</v>
      </c>
      <c r="K64" s="84" t="s">
        <v>321</v>
      </c>
    </row>
    <row r="65" spans="1:11">
      <c r="A65" s="84" t="s">
        <v>391</v>
      </c>
      <c r="B65" s="84" t="s">
        <v>388</v>
      </c>
      <c r="C65" s="84">
        <v>7.83</v>
      </c>
      <c r="D65" s="84">
        <v>7.83</v>
      </c>
      <c r="E65" s="84">
        <v>6.49</v>
      </c>
      <c r="F65" s="84">
        <v>0.25</v>
      </c>
      <c r="G65" s="84">
        <v>0.25</v>
      </c>
      <c r="H65" s="84" t="s">
        <v>389</v>
      </c>
      <c r="I65" s="84" t="s">
        <v>329</v>
      </c>
      <c r="J65" s="84">
        <v>180</v>
      </c>
      <c r="K65" s="84" t="s">
        <v>321</v>
      </c>
    </row>
    <row r="66" spans="1:11">
      <c r="A66" s="84" t="s">
        <v>392</v>
      </c>
      <c r="B66" s="84"/>
      <c r="C66" s="84"/>
      <c r="D66" s="84">
        <v>83.94</v>
      </c>
      <c r="E66" s="84">
        <v>6.49</v>
      </c>
      <c r="F66" s="84">
        <v>0.25</v>
      </c>
      <c r="G66" s="84">
        <v>0.25</v>
      </c>
      <c r="H66" s="84"/>
      <c r="I66" s="84"/>
      <c r="J66" s="84"/>
      <c r="K66" s="84"/>
    </row>
    <row r="67" spans="1:11">
      <c r="A67" s="84" t="s">
        <v>393</v>
      </c>
      <c r="B67" s="84"/>
      <c r="C67" s="84"/>
      <c r="D67" s="84">
        <v>0</v>
      </c>
      <c r="E67" s="84" t="s">
        <v>394</v>
      </c>
      <c r="F67" s="84" t="s">
        <v>394</v>
      </c>
      <c r="G67" s="84" t="s">
        <v>394</v>
      </c>
      <c r="H67" s="84"/>
      <c r="I67" s="84"/>
      <c r="J67" s="84"/>
      <c r="K67" s="84"/>
    </row>
    <row r="68" spans="1:11">
      <c r="A68" s="84" t="s">
        <v>395</v>
      </c>
      <c r="B68" s="84"/>
      <c r="C68" s="84"/>
      <c r="D68" s="84">
        <v>83.94</v>
      </c>
      <c r="E68" s="84">
        <v>6.49</v>
      </c>
      <c r="F68" s="84">
        <v>0.25</v>
      </c>
      <c r="G68" s="84">
        <v>0.25</v>
      </c>
      <c r="H68" s="84"/>
      <c r="I68" s="84"/>
      <c r="J68" s="84"/>
      <c r="K68" s="84"/>
    </row>
    <row r="70" spans="1:11">
      <c r="A70" s="80"/>
      <c r="B70" s="84" t="s">
        <v>117</v>
      </c>
      <c r="C70" s="84" t="s">
        <v>337</v>
      </c>
      <c r="D70" s="84" t="s">
        <v>354</v>
      </c>
    </row>
    <row r="71" spans="1:11">
      <c r="A71" s="84" t="s">
        <v>36</v>
      </c>
      <c r="B71" s="84"/>
      <c r="C71" s="84"/>
      <c r="D71" s="84"/>
    </row>
    <row r="73" spans="1:11">
      <c r="A73" s="80"/>
      <c r="B73" s="84" t="s">
        <v>117</v>
      </c>
      <c r="C73" s="84" t="s">
        <v>355</v>
      </c>
      <c r="D73" s="84" t="s">
        <v>356</v>
      </c>
      <c r="E73" s="84" t="s">
        <v>357</v>
      </c>
      <c r="F73" s="84" t="s">
        <v>358</v>
      </c>
      <c r="G73" s="84" t="s">
        <v>354</v>
      </c>
    </row>
    <row r="74" spans="1:11">
      <c r="A74" s="84" t="s">
        <v>332</v>
      </c>
      <c r="B74" s="84" t="s">
        <v>333</v>
      </c>
      <c r="C74" s="84">
        <v>43641.14</v>
      </c>
      <c r="D74" s="84">
        <v>30645.73</v>
      </c>
      <c r="E74" s="84">
        <v>12995.41</v>
      </c>
      <c r="F74" s="84">
        <v>0.7</v>
      </c>
      <c r="G74" s="84">
        <v>3.25</v>
      </c>
    </row>
    <row r="75" spans="1:11">
      <c r="A75" s="84" t="s">
        <v>334</v>
      </c>
      <c r="B75" s="84" t="s">
        <v>333</v>
      </c>
      <c r="C75" s="84">
        <v>194582.7</v>
      </c>
      <c r="D75" s="84">
        <v>131554.1</v>
      </c>
      <c r="E75" s="84">
        <v>63028.6</v>
      </c>
      <c r="F75" s="84">
        <v>0.68</v>
      </c>
      <c r="G75" s="84">
        <v>3.51</v>
      </c>
    </row>
    <row r="76" spans="1:11">
      <c r="A76" s="84" t="s">
        <v>335</v>
      </c>
      <c r="B76" s="84" t="s">
        <v>333</v>
      </c>
      <c r="C76" s="84">
        <v>26799.33</v>
      </c>
      <c r="D76" s="84">
        <v>18915.55</v>
      </c>
      <c r="E76" s="84">
        <v>7883.79</v>
      </c>
      <c r="F76" s="84">
        <v>0.71</v>
      </c>
      <c r="G76" s="84">
        <v>3.53</v>
      </c>
    </row>
    <row r="77" spans="1:11">
      <c r="A77" s="84" t="s">
        <v>336</v>
      </c>
      <c r="B77" s="84" t="s">
        <v>333</v>
      </c>
      <c r="C77" s="84">
        <v>22227.96</v>
      </c>
      <c r="D77" s="84">
        <v>15027.95</v>
      </c>
      <c r="E77" s="84">
        <v>7200.01</v>
      </c>
      <c r="F77" s="84">
        <v>0.68</v>
      </c>
      <c r="G77" s="84">
        <v>3.45</v>
      </c>
    </row>
    <row r="79" spans="1:11">
      <c r="A79" s="80"/>
      <c r="B79" s="84" t="s">
        <v>117</v>
      </c>
      <c r="C79" s="84" t="s">
        <v>355</v>
      </c>
      <c r="D79" s="84" t="s">
        <v>354</v>
      </c>
    </row>
    <row r="80" spans="1:11">
      <c r="A80" s="84" t="s">
        <v>396</v>
      </c>
      <c r="B80" s="84" t="s">
        <v>397</v>
      </c>
      <c r="C80" s="84">
        <v>1196.4000000000001</v>
      </c>
      <c r="D80" s="84">
        <v>1</v>
      </c>
    </row>
    <row r="81" spans="1:8">
      <c r="A81" s="84" t="s">
        <v>398</v>
      </c>
      <c r="B81" s="84" t="s">
        <v>399</v>
      </c>
      <c r="C81" s="84">
        <v>19110.12</v>
      </c>
      <c r="D81" s="84">
        <v>0.8</v>
      </c>
    </row>
    <row r="82" spans="1:8">
      <c r="A82" s="84" t="s">
        <v>400</v>
      </c>
      <c r="B82" s="84" t="s">
        <v>399</v>
      </c>
      <c r="C82" s="84">
        <v>92946.29</v>
      </c>
      <c r="D82" s="84">
        <v>0.78</v>
      </c>
    </row>
    <row r="83" spans="1:8">
      <c r="A83" s="84" t="s">
        <v>401</v>
      </c>
      <c r="B83" s="84" t="s">
        <v>399</v>
      </c>
      <c r="C83" s="84">
        <v>11025.57</v>
      </c>
      <c r="D83" s="84">
        <v>0.8</v>
      </c>
    </row>
    <row r="84" spans="1:8">
      <c r="A84" s="84" t="s">
        <v>402</v>
      </c>
      <c r="B84" s="84" t="s">
        <v>399</v>
      </c>
      <c r="C84" s="84">
        <v>11027.89</v>
      </c>
      <c r="D84" s="84">
        <v>0.8</v>
      </c>
    </row>
    <row r="86" spans="1:8">
      <c r="A86" s="80"/>
      <c r="B86" s="84" t="s">
        <v>117</v>
      </c>
      <c r="C86" s="84" t="s">
        <v>403</v>
      </c>
      <c r="D86" s="84" t="s">
        <v>404</v>
      </c>
      <c r="E86" s="84" t="s">
        <v>405</v>
      </c>
      <c r="F86" s="84" t="s">
        <v>406</v>
      </c>
      <c r="G86" s="84" t="s">
        <v>407</v>
      </c>
      <c r="H86" s="84" t="s">
        <v>408</v>
      </c>
    </row>
    <row r="87" spans="1:8">
      <c r="A87" s="84" t="s">
        <v>409</v>
      </c>
      <c r="B87" s="84" t="s">
        <v>410</v>
      </c>
      <c r="C87" s="84">
        <v>0.54</v>
      </c>
      <c r="D87" s="84">
        <v>49.8</v>
      </c>
      <c r="E87" s="84">
        <v>0.05</v>
      </c>
      <c r="F87" s="84">
        <v>4.76</v>
      </c>
      <c r="G87" s="84">
        <v>1</v>
      </c>
      <c r="H87" s="84" t="s">
        <v>411</v>
      </c>
    </row>
    <row r="88" spans="1:8">
      <c r="A88" s="84" t="s">
        <v>412</v>
      </c>
      <c r="B88" s="84" t="s">
        <v>413</v>
      </c>
      <c r="C88" s="84">
        <v>0.56999999999999995</v>
      </c>
      <c r="D88" s="84">
        <v>622</v>
      </c>
      <c r="E88" s="84">
        <v>1.94</v>
      </c>
      <c r="F88" s="84">
        <v>2126.9499999999998</v>
      </c>
      <c r="G88" s="84">
        <v>1</v>
      </c>
      <c r="H88" s="84" t="s">
        <v>414</v>
      </c>
    </row>
    <row r="89" spans="1:8">
      <c r="A89" s="84" t="s">
        <v>415</v>
      </c>
      <c r="B89" s="84" t="s">
        <v>413</v>
      </c>
      <c r="C89" s="84">
        <v>0.59</v>
      </c>
      <c r="D89" s="84">
        <v>1109.6500000000001</v>
      </c>
      <c r="E89" s="84">
        <v>7.84</v>
      </c>
      <c r="F89" s="84">
        <v>14699.97</v>
      </c>
      <c r="G89" s="84">
        <v>1</v>
      </c>
      <c r="H89" s="84" t="s">
        <v>414</v>
      </c>
    </row>
    <row r="90" spans="1:8">
      <c r="A90" s="84" t="s">
        <v>416</v>
      </c>
      <c r="B90" s="84" t="s">
        <v>413</v>
      </c>
      <c r="C90" s="84">
        <v>0.55000000000000004</v>
      </c>
      <c r="D90" s="84">
        <v>622</v>
      </c>
      <c r="E90" s="84">
        <v>1.21</v>
      </c>
      <c r="F90" s="84">
        <v>1378.61</v>
      </c>
      <c r="G90" s="84">
        <v>1</v>
      </c>
      <c r="H90" s="84" t="s">
        <v>414</v>
      </c>
    </row>
    <row r="91" spans="1:8">
      <c r="A91" s="84" t="s">
        <v>417</v>
      </c>
      <c r="B91" s="84" t="s">
        <v>413</v>
      </c>
      <c r="C91" s="84">
        <v>0.55000000000000004</v>
      </c>
      <c r="D91" s="84">
        <v>622</v>
      </c>
      <c r="E91" s="84">
        <v>0.9</v>
      </c>
      <c r="F91" s="84">
        <v>1019.72</v>
      </c>
      <c r="G91" s="84">
        <v>1</v>
      </c>
      <c r="H91" s="84" t="s">
        <v>414</v>
      </c>
    </row>
    <row r="93" spans="1:8">
      <c r="A93" s="80"/>
      <c r="B93" s="84" t="s">
        <v>117</v>
      </c>
      <c r="C93" s="84" t="s">
        <v>418</v>
      </c>
      <c r="D93" s="84" t="s">
        <v>419</v>
      </c>
      <c r="E93" s="84" t="s">
        <v>420</v>
      </c>
      <c r="F93" s="84" t="s">
        <v>421</v>
      </c>
    </row>
    <row r="94" spans="1:8">
      <c r="A94" s="84" t="s">
        <v>36</v>
      </c>
      <c r="B94" s="84"/>
      <c r="C94" s="84"/>
      <c r="D94" s="84"/>
      <c r="E94" s="84"/>
      <c r="F94" s="84"/>
    </row>
    <row r="96" spans="1:8">
      <c r="A96" s="80"/>
      <c r="B96" s="84" t="s">
        <v>117</v>
      </c>
      <c r="C96" s="84" t="s">
        <v>422</v>
      </c>
      <c r="D96" s="84" t="s">
        <v>423</v>
      </c>
      <c r="E96" s="84" t="s">
        <v>424</v>
      </c>
      <c r="F96" s="84" t="s">
        <v>425</v>
      </c>
      <c r="G96" s="84" t="s">
        <v>426</v>
      </c>
    </row>
    <row r="97" spans="1:8">
      <c r="A97" s="84" t="s">
        <v>36</v>
      </c>
      <c r="B97" s="84"/>
      <c r="C97" s="84"/>
      <c r="D97" s="84"/>
      <c r="E97" s="84"/>
      <c r="F97" s="84"/>
      <c r="G97" s="84"/>
    </row>
    <row r="99" spans="1:8">
      <c r="A99" s="80"/>
      <c r="B99" s="84" t="s">
        <v>432</v>
      </c>
      <c r="C99" s="84" t="s">
        <v>433</v>
      </c>
      <c r="D99" s="84" t="s">
        <v>434</v>
      </c>
      <c r="E99" s="84" t="s">
        <v>435</v>
      </c>
      <c r="F99" s="84" t="s">
        <v>436</v>
      </c>
      <c r="G99" s="84" t="s">
        <v>437</v>
      </c>
      <c r="H99" s="84" t="s">
        <v>438</v>
      </c>
    </row>
    <row r="100" spans="1:8">
      <c r="A100" s="84" t="s">
        <v>439</v>
      </c>
      <c r="B100" s="84">
        <v>15024.957</v>
      </c>
      <c r="C100" s="84">
        <v>26.454799999999999</v>
      </c>
      <c r="D100" s="84">
        <v>100.9325</v>
      </c>
      <c r="E100" s="84">
        <v>0</v>
      </c>
      <c r="F100" s="84">
        <v>5.0000000000000001E-4</v>
      </c>
      <c r="G100" s="84">
        <v>12491.749299999999</v>
      </c>
      <c r="H100" s="84">
        <v>6484.3672999999999</v>
      </c>
    </row>
    <row r="101" spans="1:8">
      <c r="A101" s="84" t="s">
        <v>440</v>
      </c>
      <c r="B101" s="84">
        <v>14166.924800000001</v>
      </c>
      <c r="C101" s="84">
        <v>24.982099999999999</v>
      </c>
      <c r="D101" s="84">
        <v>95.468100000000007</v>
      </c>
      <c r="E101" s="84">
        <v>0</v>
      </c>
      <c r="F101" s="84">
        <v>4.0000000000000002E-4</v>
      </c>
      <c r="G101" s="84">
        <v>11815.4756</v>
      </c>
      <c r="H101" s="84">
        <v>6117.8764000000001</v>
      </c>
    </row>
    <row r="102" spans="1:8">
      <c r="A102" s="84" t="s">
        <v>441</v>
      </c>
      <c r="B102" s="84">
        <v>16633.384999999998</v>
      </c>
      <c r="C102" s="84">
        <v>29.332899999999999</v>
      </c>
      <c r="D102" s="84">
        <v>112.1007</v>
      </c>
      <c r="E102" s="84">
        <v>0</v>
      </c>
      <c r="F102" s="84">
        <v>5.0000000000000001E-4</v>
      </c>
      <c r="G102" s="84">
        <v>13873.990400000001</v>
      </c>
      <c r="H102" s="84">
        <v>7183.1463000000003</v>
      </c>
    </row>
    <row r="103" spans="1:8">
      <c r="A103" s="84" t="s">
        <v>442</v>
      </c>
      <c r="B103" s="84">
        <v>17579.715199999999</v>
      </c>
      <c r="C103" s="84">
        <v>31.003699999999998</v>
      </c>
      <c r="D103" s="84">
        <v>118.4937</v>
      </c>
      <c r="E103" s="84">
        <v>0</v>
      </c>
      <c r="F103" s="84">
        <v>5.0000000000000001E-4</v>
      </c>
      <c r="G103" s="84">
        <v>14665.209699999999</v>
      </c>
      <c r="H103" s="84">
        <v>7592.0133999999998</v>
      </c>
    </row>
    <row r="104" spans="1:8">
      <c r="A104" s="84" t="s">
        <v>272</v>
      </c>
      <c r="B104" s="84">
        <v>19927.4251</v>
      </c>
      <c r="C104" s="84">
        <v>35.144100000000002</v>
      </c>
      <c r="D104" s="84">
        <v>134.31809999999999</v>
      </c>
      <c r="E104" s="84">
        <v>0</v>
      </c>
      <c r="F104" s="84">
        <v>5.9999999999999995E-4</v>
      </c>
      <c r="G104" s="84">
        <v>16623.697499999998</v>
      </c>
      <c r="H104" s="84">
        <v>8605.9004000000004</v>
      </c>
    </row>
    <row r="105" spans="1:8">
      <c r="A105" s="84" t="s">
        <v>443</v>
      </c>
      <c r="B105" s="84">
        <v>20741.906299999999</v>
      </c>
      <c r="C105" s="84">
        <v>36.580500000000001</v>
      </c>
      <c r="D105" s="84">
        <v>139.80799999999999</v>
      </c>
      <c r="E105" s="84">
        <v>0</v>
      </c>
      <c r="F105" s="84">
        <v>5.9999999999999995E-4</v>
      </c>
      <c r="G105" s="84">
        <v>17303.147499999999</v>
      </c>
      <c r="H105" s="84">
        <v>8957.6440000000002</v>
      </c>
    </row>
    <row r="106" spans="1:8">
      <c r="A106" s="84" t="s">
        <v>444</v>
      </c>
      <c r="B106" s="84">
        <v>21884.777900000001</v>
      </c>
      <c r="C106" s="84">
        <v>38.5961</v>
      </c>
      <c r="D106" s="84">
        <v>147.51130000000001</v>
      </c>
      <c r="E106" s="84">
        <v>0</v>
      </c>
      <c r="F106" s="84">
        <v>6.9999999999999999E-4</v>
      </c>
      <c r="G106" s="84">
        <v>18256.5448</v>
      </c>
      <c r="H106" s="84">
        <v>9451.2068999999992</v>
      </c>
    </row>
    <row r="107" spans="1:8">
      <c r="A107" s="84" t="s">
        <v>445</v>
      </c>
      <c r="B107" s="84">
        <v>22418.731299999999</v>
      </c>
      <c r="C107" s="84">
        <v>39.537799999999997</v>
      </c>
      <c r="D107" s="84">
        <v>151.1104</v>
      </c>
      <c r="E107" s="84">
        <v>0</v>
      </c>
      <c r="F107" s="84">
        <v>6.9999999999999999E-4</v>
      </c>
      <c r="G107" s="84">
        <v>18701.9751</v>
      </c>
      <c r="H107" s="84">
        <v>9681.8011999999999</v>
      </c>
    </row>
    <row r="108" spans="1:8">
      <c r="A108" s="84" t="s">
        <v>446</v>
      </c>
      <c r="B108" s="84">
        <v>20014.7896</v>
      </c>
      <c r="C108" s="84">
        <v>35.298200000000001</v>
      </c>
      <c r="D108" s="84">
        <v>134.90690000000001</v>
      </c>
      <c r="E108" s="84">
        <v>0</v>
      </c>
      <c r="F108" s="84">
        <v>5.9999999999999995E-4</v>
      </c>
      <c r="G108" s="84">
        <v>16696.578099999999</v>
      </c>
      <c r="H108" s="84">
        <v>8643.6298000000006</v>
      </c>
    </row>
    <row r="109" spans="1:8">
      <c r="A109" s="84" t="s">
        <v>447</v>
      </c>
      <c r="B109" s="84">
        <v>19182.513200000001</v>
      </c>
      <c r="C109" s="84">
        <v>33.830399999999997</v>
      </c>
      <c r="D109" s="84">
        <v>129.2971</v>
      </c>
      <c r="E109" s="84">
        <v>0</v>
      </c>
      <c r="F109" s="84">
        <v>5.9999999999999995E-4</v>
      </c>
      <c r="G109" s="84">
        <v>16002.283100000001</v>
      </c>
      <c r="H109" s="84">
        <v>8284.2011999999995</v>
      </c>
    </row>
    <row r="110" spans="1:8">
      <c r="A110" s="84" t="s">
        <v>448</v>
      </c>
      <c r="B110" s="84">
        <v>16447.881700000002</v>
      </c>
      <c r="C110" s="84">
        <v>29.0076</v>
      </c>
      <c r="D110" s="84">
        <v>110.8647</v>
      </c>
      <c r="E110" s="84">
        <v>0</v>
      </c>
      <c r="F110" s="84">
        <v>5.0000000000000001E-4</v>
      </c>
      <c r="G110" s="84">
        <v>13721.0206</v>
      </c>
      <c r="H110" s="84">
        <v>7103.2173000000003</v>
      </c>
    </row>
    <row r="111" spans="1:8">
      <c r="A111" s="84" t="s">
        <v>449</v>
      </c>
      <c r="B111" s="84">
        <v>15182.5427</v>
      </c>
      <c r="C111" s="84">
        <v>26.776</v>
      </c>
      <c r="D111" s="84">
        <v>102.3355</v>
      </c>
      <c r="E111" s="84">
        <v>0</v>
      </c>
      <c r="F111" s="84">
        <v>5.0000000000000001E-4</v>
      </c>
      <c r="G111" s="84">
        <v>12665.4218</v>
      </c>
      <c r="H111" s="84">
        <v>6556.7614999999996</v>
      </c>
    </row>
    <row r="112" spans="1:8">
      <c r="A112" s="84"/>
      <c r="B112" s="84"/>
      <c r="C112" s="84"/>
      <c r="D112" s="84"/>
      <c r="E112" s="84"/>
      <c r="F112" s="84"/>
      <c r="G112" s="84"/>
      <c r="H112" s="84"/>
    </row>
    <row r="113" spans="1:19">
      <c r="A113" s="84" t="s">
        <v>450</v>
      </c>
      <c r="B113" s="84">
        <v>219205.54990000001</v>
      </c>
      <c r="C113" s="84">
        <v>386.54410000000001</v>
      </c>
      <c r="D113" s="84">
        <v>1477.1469999999999</v>
      </c>
      <c r="E113" s="84">
        <v>0</v>
      </c>
      <c r="F113" s="84">
        <v>6.7000000000000002E-3</v>
      </c>
      <c r="G113" s="84">
        <v>182817.09330000001</v>
      </c>
      <c r="H113" s="84">
        <v>94661.765599999999</v>
      </c>
    </row>
    <row r="114" spans="1:19">
      <c r="A114" s="84" t="s">
        <v>451</v>
      </c>
      <c r="B114" s="84">
        <v>14166.924800000001</v>
      </c>
      <c r="C114" s="84">
        <v>24.982099999999999</v>
      </c>
      <c r="D114" s="84">
        <v>95.468100000000007</v>
      </c>
      <c r="E114" s="84">
        <v>0</v>
      </c>
      <c r="F114" s="84">
        <v>4.0000000000000002E-4</v>
      </c>
      <c r="G114" s="84">
        <v>11815.4756</v>
      </c>
      <c r="H114" s="84">
        <v>6117.8764000000001</v>
      </c>
    </row>
    <row r="115" spans="1:19">
      <c r="A115" s="84" t="s">
        <v>452</v>
      </c>
      <c r="B115" s="84">
        <v>22418.731299999999</v>
      </c>
      <c r="C115" s="84">
        <v>39.537799999999997</v>
      </c>
      <c r="D115" s="84">
        <v>151.1104</v>
      </c>
      <c r="E115" s="84">
        <v>0</v>
      </c>
      <c r="F115" s="84">
        <v>6.9999999999999999E-4</v>
      </c>
      <c r="G115" s="84">
        <v>18701.9751</v>
      </c>
      <c r="H115" s="84">
        <v>9681.8011999999999</v>
      </c>
    </row>
    <row r="117" spans="1:19">
      <c r="A117" s="80"/>
      <c r="B117" s="84" t="s">
        <v>453</v>
      </c>
      <c r="C117" s="84" t="s">
        <v>454</v>
      </c>
      <c r="D117" s="84" t="s">
        <v>455</v>
      </c>
      <c r="E117" s="84" t="s">
        <v>456</v>
      </c>
      <c r="F117" s="84" t="s">
        <v>457</v>
      </c>
      <c r="G117" s="84" t="s">
        <v>458</v>
      </c>
      <c r="H117" s="84" t="s">
        <v>459</v>
      </c>
      <c r="I117" s="84" t="s">
        <v>460</v>
      </c>
      <c r="J117" s="84" t="s">
        <v>461</v>
      </c>
      <c r="K117" s="84" t="s">
        <v>462</v>
      </c>
      <c r="L117" s="84" t="s">
        <v>463</v>
      </c>
      <c r="M117" s="84" t="s">
        <v>464</v>
      </c>
      <c r="N117" s="84" t="s">
        <v>465</v>
      </c>
      <c r="O117" s="84" t="s">
        <v>466</v>
      </c>
      <c r="P117" s="84" t="s">
        <v>467</v>
      </c>
      <c r="Q117" s="84" t="s">
        <v>468</v>
      </c>
      <c r="R117" s="84" t="s">
        <v>469</v>
      </c>
      <c r="S117" s="84" t="s">
        <v>470</v>
      </c>
    </row>
    <row r="118" spans="1:19">
      <c r="A118" s="84" t="s">
        <v>439</v>
      </c>
      <c r="B118" s="85">
        <v>84888400000</v>
      </c>
      <c r="C118" s="84">
        <v>81347.540999999997</v>
      </c>
      <c r="D118" s="84" t="s">
        <v>471</v>
      </c>
      <c r="E118" s="84">
        <v>34382.154999999999</v>
      </c>
      <c r="F118" s="84">
        <v>10771.038</v>
      </c>
      <c r="G118" s="84">
        <v>7358.1310000000003</v>
      </c>
      <c r="H118" s="84">
        <v>0</v>
      </c>
      <c r="I118" s="84">
        <v>28836.217000000001</v>
      </c>
      <c r="J118" s="84">
        <v>0</v>
      </c>
      <c r="K118" s="84">
        <v>0</v>
      </c>
      <c r="L118" s="84">
        <v>0</v>
      </c>
      <c r="M118" s="84">
        <v>0</v>
      </c>
      <c r="N118" s="84">
        <v>0</v>
      </c>
      <c r="O118" s="84">
        <v>0</v>
      </c>
      <c r="P118" s="84">
        <v>0</v>
      </c>
      <c r="Q118" s="84">
        <v>0</v>
      </c>
      <c r="R118" s="84">
        <v>0</v>
      </c>
      <c r="S118" s="84">
        <v>0</v>
      </c>
    </row>
    <row r="119" spans="1:19">
      <c r="A119" s="84" t="s">
        <v>440</v>
      </c>
      <c r="B119" s="85">
        <v>80292700000</v>
      </c>
      <c r="C119" s="84">
        <v>85286.29</v>
      </c>
      <c r="D119" s="84" t="s">
        <v>472</v>
      </c>
      <c r="E119" s="84">
        <v>34382.154999999999</v>
      </c>
      <c r="F119" s="84">
        <v>10771.038</v>
      </c>
      <c r="G119" s="84">
        <v>8057.7969999999996</v>
      </c>
      <c r="H119" s="84">
        <v>0</v>
      </c>
      <c r="I119" s="84">
        <v>32075.3</v>
      </c>
      <c r="J119" s="84">
        <v>0</v>
      </c>
      <c r="K119" s="84">
        <v>0</v>
      </c>
      <c r="L119" s="84">
        <v>0</v>
      </c>
      <c r="M119" s="84">
        <v>0</v>
      </c>
      <c r="N119" s="84">
        <v>0</v>
      </c>
      <c r="O119" s="84">
        <v>0</v>
      </c>
      <c r="P119" s="84">
        <v>0</v>
      </c>
      <c r="Q119" s="84">
        <v>0</v>
      </c>
      <c r="R119" s="84">
        <v>0</v>
      </c>
      <c r="S119" s="84">
        <v>0</v>
      </c>
    </row>
    <row r="120" spans="1:19">
      <c r="A120" s="84" t="s">
        <v>441</v>
      </c>
      <c r="B120" s="85">
        <v>94281500000</v>
      </c>
      <c r="C120" s="84">
        <v>86206.243000000002</v>
      </c>
      <c r="D120" s="84" t="s">
        <v>473</v>
      </c>
      <c r="E120" s="84">
        <v>34382.154999999999</v>
      </c>
      <c r="F120" s="84">
        <v>10771.038</v>
      </c>
      <c r="G120" s="84">
        <v>8169.8059999999996</v>
      </c>
      <c r="H120" s="84">
        <v>0</v>
      </c>
      <c r="I120" s="84">
        <v>32883.243999999999</v>
      </c>
      <c r="J120" s="84">
        <v>0</v>
      </c>
      <c r="K120" s="84">
        <v>0</v>
      </c>
      <c r="L120" s="84">
        <v>0</v>
      </c>
      <c r="M120" s="84">
        <v>0</v>
      </c>
      <c r="N120" s="84">
        <v>0</v>
      </c>
      <c r="O120" s="84">
        <v>0</v>
      </c>
      <c r="P120" s="84">
        <v>0</v>
      </c>
      <c r="Q120" s="84">
        <v>0</v>
      </c>
      <c r="R120" s="84">
        <v>0</v>
      </c>
      <c r="S120" s="84">
        <v>0</v>
      </c>
    </row>
    <row r="121" spans="1:19">
      <c r="A121" s="84" t="s">
        <v>442</v>
      </c>
      <c r="B121" s="85">
        <v>99658200000</v>
      </c>
      <c r="C121" s="84">
        <v>96135.918000000005</v>
      </c>
      <c r="D121" s="84" t="s">
        <v>474</v>
      </c>
      <c r="E121" s="84">
        <v>34382.154999999999</v>
      </c>
      <c r="F121" s="84">
        <v>10771.038</v>
      </c>
      <c r="G121" s="84">
        <v>10078.745000000001</v>
      </c>
      <c r="H121" s="84">
        <v>0</v>
      </c>
      <c r="I121" s="84">
        <v>40903.978999999999</v>
      </c>
      <c r="J121" s="84">
        <v>0</v>
      </c>
      <c r="K121" s="84">
        <v>0</v>
      </c>
      <c r="L121" s="84">
        <v>0</v>
      </c>
      <c r="M121" s="84">
        <v>0</v>
      </c>
      <c r="N121" s="84">
        <v>0</v>
      </c>
      <c r="O121" s="84">
        <v>0</v>
      </c>
      <c r="P121" s="84">
        <v>0</v>
      </c>
      <c r="Q121" s="84">
        <v>0</v>
      </c>
      <c r="R121" s="84">
        <v>0</v>
      </c>
      <c r="S121" s="84">
        <v>0</v>
      </c>
    </row>
    <row r="122" spans="1:19">
      <c r="A122" s="84" t="s">
        <v>272</v>
      </c>
      <c r="B122" s="85">
        <v>112967000000</v>
      </c>
      <c r="C122" s="84">
        <v>101827.204</v>
      </c>
      <c r="D122" s="84" t="s">
        <v>475</v>
      </c>
      <c r="E122" s="84">
        <v>34382.154999999999</v>
      </c>
      <c r="F122" s="84">
        <v>10771.038</v>
      </c>
      <c r="G122" s="84">
        <v>10816.517</v>
      </c>
      <c r="H122" s="84">
        <v>0</v>
      </c>
      <c r="I122" s="84">
        <v>45857.493999999999</v>
      </c>
      <c r="J122" s="84">
        <v>0</v>
      </c>
      <c r="K122" s="84">
        <v>0</v>
      </c>
      <c r="L122" s="84">
        <v>0</v>
      </c>
      <c r="M122" s="84">
        <v>0</v>
      </c>
      <c r="N122" s="84">
        <v>0</v>
      </c>
      <c r="O122" s="84">
        <v>0</v>
      </c>
      <c r="P122" s="84">
        <v>0</v>
      </c>
      <c r="Q122" s="84">
        <v>0</v>
      </c>
      <c r="R122" s="84">
        <v>0</v>
      </c>
      <c r="S122" s="84">
        <v>0</v>
      </c>
    </row>
    <row r="123" spans="1:19">
      <c r="A123" s="84" t="s">
        <v>443</v>
      </c>
      <c r="B123" s="85">
        <v>117585000000</v>
      </c>
      <c r="C123" s="84">
        <v>111310.257</v>
      </c>
      <c r="D123" s="84" t="s">
        <v>476</v>
      </c>
      <c r="E123" s="84">
        <v>34382.154999999999</v>
      </c>
      <c r="F123" s="84">
        <v>10771.038</v>
      </c>
      <c r="G123" s="84">
        <v>12752.566000000001</v>
      </c>
      <c r="H123" s="84">
        <v>0</v>
      </c>
      <c r="I123" s="84">
        <v>53404.498</v>
      </c>
      <c r="J123" s="84">
        <v>0</v>
      </c>
      <c r="K123" s="84">
        <v>0</v>
      </c>
      <c r="L123" s="84">
        <v>0</v>
      </c>
      <c r="M123" s="84">
        <v>0</v>
      </c>
      <c r="N123" s="84">
        <v>0</v>
      </c>
      <c r="O123" s="84">
        <v>0</v>
      </c>
      <c r="P123" s="84">
        <v>0</v>
      </c>
      <c r="Q123" s="84">
        <v>0</v>
      </c>
      <c r="R123" s="84">
        <v>0</v>
      </c>
      <c r="S123" s="84">
        <v>0</v>
      </c>
    </row>
    <row r="124" spans="1:19">
      <c r="A124" s="84" t="s">
        <v>444</v>
      </c>
      <c r="B124" s="85">
        <v>124063000000</v>
      </c>
      <c r="C124" s="84">
        <v>108143.727</v>
      </c>
      <c r="D124" s="84" t="s">
        <v>477</v>
      </c>
      <c r="E124" s="84">
        <v>34382.154999999999</v>
      </c>
      <c r="F124" s="84">
        <v>10771.038</v>
      </c>
      <c r="G124" s="84">
        <v>12161.752</v>
      </c>
      <c r="H124" s="84">
        <v>0</v>
      </c>
      <c r="I124" s="84">
        <v>50828.781000000003</v>
      </c>
      <c r="J124" s="84">
        <v>0</v>
      </c>
      <c r="K124" s="84">
        <v>0</v>
      </c>
      <c r="L124" s="84">
        <v>0</v>
      </c>
      <c r="M124" s="84">
        <v>0</v>
      </c>
      <c r="N124" s="84">
        <v>0</v>
      </c>
      <c r="O124" s="84">
        <v>0</v>
      </c>
      <c r="P124" s="84">
        <v>0</v>
      </c>
      <c r="Q124" s="84">
        <v>0</v>
      </c>
      <c r="R124" s="84">
        <v>0</v>
      </c>
      <c r="S124" s="84">
        <v>0</v>
      </c>
    </row>
    <row r="125" spans="1:19">
      <c r="A125" s="84" t="s">
        <v>445</v>
      </c>
      <c r="B125" s="85">
        <v>127090000000</v>
      </c>
      <c r="C125" s="84">
        <v>107419.276</v>
      </c>
      <c r="D125" s="84" t="s">
        <v>478</v>
      </c>
      <c r="E125" s="84">
        <v>34382.154999999999</v>
      </c>
      <c r="F125" s="84">
        <v>10771.038</v>
      </c>
      <c r="G125" s="84">
        <v>11823.83</v>
      </c>
      <c r="H125" s="84">
        <v>0</v>
      </c>
      <c r="I125" s="84">
        <v>50442.252999999997</v>
      </c>
      <c r="J125" s="84">
        <v>0</v>
      </c>
      <c r="K125" s="84">
        <v>0</v>
      </c>
      <c r="L125" s="84">
        <v>0</v>
      </c>
      <c r="M125" s="84">
        <v>0</v>
      </c>
      <c r="N125" s="84">
        <v>0</v>
      </c>
      <c r="O125" s="84">
        <v>0</v>
      </c>
      <c r="P125" s="84">
        <v>0</v>
      </c>
      <c r="Q125" s="84">
        <v>0</v>
      </c>
      <c r="R125" s="84">
        <v>0</v>
      </c>
      <c r="S125" s="84">
        <v>0</v>
      </c>
    </row>
    <row r="126" spans="1:19">
      <c r="A126" s="84" t="s">
        <v>446</v>
      </c>
      <c r="B126" s="85">
        <v>113463000000</v>
      </c>
      <c r="C126" s="84">
        <v>104011.05100000001</v>
      </c>
      <c r="D126" s="84" t="s">
        <v>479</v>
      </c>
      <c r="E126" s="84">
        <v>34382.154999999999</v>
      </c>
      <c r="F126" s="84">
        <v>10771.038</v>
      </c>
      <c r="G126" s="84">
        <v>11394.626</v>
      </c>
      <c r="H126" s="84">
        <v>0</v>
      </c>
      <c r="I126" s="84">
        <v>47463.233</v>
      </c>
      <c r="J126" s="84">
        <v>0</v>
      </c>
      <c r="K126" s="84">
        <v>0</v>
      </c>
      <c r="L126" s="84">
        <v>0</v>
      </c>
      <c r="M126" s="84">
        <v>0</v>
      </c>
      <c r="N126" s="84">
        <v>0</v>
      </c>
      <c r="O126" s="84">
        <v>0</v>
      </c>
      <c r="P126" s="84">
        <v>0</v>
      </c>
      <c r="Q126" s="84">
        <v>0</v>
      </c>
      <c r="R126" s="84">
        <v>0</v>
      </c>
      <c r="S126" s="84">
        <v>0</v>
      </c>
    </row>
    <row r="127" spans="1:19">
      <c r="A127" s="84" t="s">
        <v>447</v>
      </c>
      <c r="B127" s="85">
        <v>108744000000</v>
      </c>
      <c r="C127" s="84">
        <v>100897.05899999999</v>
      </c>
      <c r="D127" s="84" t="s">
        <v>480</v>
      </c>
      <c r="E127" s="84">
        <v>34382.154999999999</v>
      </c>
      <c r="F127" s="84">
        <v>10771.038</v>
      </c>
      <c r="G127" s="84">
        <v>10879.296</v>
      </c>
      <c r="H127" s="84">
        <v>0</v>
      </c>
      <c r="I127" s="84">
        <v>44864.57</v>
      </c>
      <c r="J127" s="84">
        <v>0</v>
      </c>
      <c r="K127" s="84">
        <v>0</v>
      </c>
      <c r="L127" s="84">
        <v>0</v>
      </c>
      <c r="M127" s="84">
        <v>0</v>
      </c>
      <c r="N127" s="84">
        <v>0</v>
      </c>
      <c r="O127" s="84">
        <v>0</v>
      </c>
      <c r="P127" s="84">
        <v>0</v>
      </c>
      <c r="Q127" s="84">
        <v>0</v>
      </c>
      <c r="R127" s="84">
        <v>0</v>
      </c>
      <c r="S127" s="84">
        <v>0</v>
      </c>
    </row>
    <row r="128" spans="1:19">
      <c r="A128" s="84" t="s">
        <v>448</v>
      </c>
      <c r="B128" s="85">
        <v>93242000000</v>
      </c>
      <c r="C128" s="84">
        <v>88789.001000000004</v>
      </c>
      <c r="D128" s="84" t="s">
        <v>481</v>
      </c>
      <c r="E128" s="84">
        <v>34382.154999999999</v>
      </c>
      <c r="F128" s="84">
        <v>10771.038</v>
      </c>
      <c r="G128" s="84">
        <v>8699.35</v>
      </c>
      <c r="H128" s="84">
        <v>0</v>
      </c>
      <c r="I128" s="84">
        <v>34936.457999999999</v>
      </c>
      <c r="J128" s="84">
        <v>0</v>
      </c>
      <c r="K128" s="84">
        <v>0</v>
      </c>
      <c r="L128" s="84">
        <v>0</v>
      </c>
      <c r="M128" s="84">
        <v>0</v>
      </c>
      <c r="N128" s="84">
        <v>0</v>
      </c>
      <c r="O128" s="84">
        <v>0</v>
      </c>
      <c r="P128" s="84">
        <v>0</v>
      </c>
      <c r="Q128" s="84">
        <v>0</v>
      </c>
      <c r="R128" s="84">
        <v>0</v>
      </c>
      <c r="S128" s="84">
        <v>0</v>
      </c>
    </row>
    <row r="129" spans="1:19">
      <c r="A129" s="84" t="s">
        <v>449</v>
      </c>
      <c r="B129" s="85">
        <v>86068600000</v>
      </c>
      <c r="C129" s="84">
        <v>81612.178</v>
      </c>
      <c r="D129" s="84" t="s">
        <v>482</v>
      </c>
      <c r="E129" s="84">
        <v>34382.154999999999</v>
      </c>
      <c r="F129" s="84">
        <v>10771.038</v>
      </c>
      <c r="G129" s="84">
        <v>7409.8149999999996</v>
      </c>
      <c r="H129" s="84">
        <v>0</v>
      </c>
      <c r="I129" s="84">
        <v>29049.17</v>
      </c>
      <c r="J129" s="84">
        <v>0</v>
      </c>
      <c r="K129" s="84">
        <v>0</v>
      </c>
      <c r="L129" s="84">
        <v>0</v>
      </c>
      <c r="M129" s="84">
        <v>0</v>
      </c>
      <c r="N129" s="84">
        <v>0</v>
      </c>
      <c r="O129" s="84">
        <v>0</v>
      </c>
      <c r="P129" s="84">
        <v>0</v>
      </c>
      <c r="Q129" s="84">
        <v>0</v>
      </c>
      <c r="R129" s="84">
        <v>0</v>
      </c>
      <c r="S129" s="84">
        <v>0</v>
      </c>
    </row>
    <row r="130" spans="1:19">
      <c r="A130" s="84"/>
      <c r="B130" s="84"/>
      <c r="C130" s="84"/>
      <c r="D130" s="84"/>
      <c r="E130" s="84"/>
      <c r="F130" s="84"/>
      <c r="G130" s="84"/>
      <c r="H130" s="84"/>
      <c r="I130" s="84"/>
      <c r="J130" s="84"/>
      <c r="K130" s="84"/>
      <c r="L130" s="84"/>
      <c r="M130" s="84"/>
      <c r="N130" s="84"/>
      <c r="O130" s="84"/>
      <c r="P130" s="84"/>
      <c r="Q130" s="84"/>
      <c r="R130" s="84"/>
      <c r="S130" s="84"/>
    </row>
    <row r="131" spans="1:19">
      <c r="A131" s="84" t="s">
        <v>450</v>
      </c>
      <c r="B131" s="85">
        <v>1242340000000</v>
      </c>
      <c r="C131" s="84"/>
      <c r="D131" s="84"/>
      <c r="E131" s="84"/>
      <c r="F131" s="84"/>
      <c r="G131" s="84"/>
      <c r="H131" s="84"/>
      <c r="I131" s="84"/>
      <c r="J131" s="84"/>
      <c r="K131" s="84">
        <v>0</v>
      </c>
      <c r="L131" s="84">
        <v>0</v>
      </c>
      <c r="M131" s="84">
        <v>0</v>
      </c>
      <c r="N131" s="84">
        <v>0</v>
      </c>
      <c r="O131" s="84">
        <v>0</v>
      </c>
      <c r="P131" s="84">
        <v>0</v>
      </c>
      <c r="Q131" s="84">
        <v>0</v>
      </c>
      <c r="R131" s="84">
        <v>0</v>
      </c>
      <c r="S131" s="84">
        <v>0</v>
      </c>
    </row>
    <row r="132" spans="1:19">
      <c r="A132" s="84" t="s">
        <v>451</v>
      </c>
      <c r="B132" s="85">
        <v>80292700000</v>
      </c>
      <c r="C132" s="84">
        <v>81347.540999999997</v>
      </c>
      <c r="D132" s="84"/>
      <c r="E132" s="84">
        <v>34382.154999999999</v>
      </c>
      <c r="F132" s="84">
        <v>10771.038</v>
      </c>
      <c r="G132" s="84">
        <v>7358.1310000000003</v>
      </c>
      <c r="H132" s="84">
        <v>0</v>
      </c>
      <c r="I132" s="84">
        <v>28836.217000000001</v>
      </c>
      <c r="J132" s="84">
        <v>0</v>
      </c>
      <c r="K132" s="84">
        <v>0</v>
      </c>
      <c r="L132" s="84">
        <v>0</v>
      </c>
      <c r="M132" s="84">
        <v>0</v>
      </c>
      <c r="N132" s="84">
        <v>0</v>
      </c>
      <c r="O132" s="84">
        <v>0</v>
      </c>
      <c r="P132" s="84">
        <v>0</v>
      </c>
      <c r="Q132" s="84">
        <v>0</v>
      </c>
      <c r="R132" s="84">
        <v>0</v>
      </c>
      <c r="S132" s="84">
        <v>0</v>
      </c>
    </row>
    <row r="133" spans="1:19">
      <c r="A133" s="84" t="s">
        <v>452</v>
      </c>
      <c r="B133" s="85">
        <v>127090000000</v>
      </c>
      <c r="C133" s="84">
        <v>111310.257</v>
      </c>
      <c r="D133" s="84"/>
      <c r="E133" s="84">
        <v>34382.154999999999</v>
      </c>
      <c r="F133" s="84">
        <v>10771.038</v>
      </c>
      <c r="G133" s="84">
        <v>12752.566000000001</v>
      </c>
      <c r="H133" s="84">
        <v>0</v>
      </c>
      <c r="I133" s="84">
        <v>53404.498</v>
      </c>
      <c r="J133" s="84">
        <v>0</v>
      </c>
      <c r="K133" s="84">
        <v>0</v>
      </c>
      <c r="L133" s="84">
        <v>0</v>
      </c>
      <c r="M133" s="84">
        <v>0</v>
      </c>
      <c r="N133" s="84">
        <v>0</v>
      </c>
      <c r="O133" s="84">
        <v>0</v>
      </c>
      <c r="P133" s="84">
        <v>0</v>
      </c>
      <c r="Q133" s="84">
        <v>0</v>
      </c>
      <c r="R133" s="84">
        <v>0</v>
      </c>
      <c r="S133" s="84">
        <v>0</v>
      </c>
    </row>
    <row r="135" spans="1:19">
      <c r="A135" s="80"/>
      <c r="B135" s="84" t="s">
        <v>483</v>
      </c>
      <c r="C135" s="84" t="s">
        <v>484</v>
      </c>
      <c r="D135" s="84" t="s">
        <v>485</v>
      </c>
      <c r="E135" s="84" t="s">
        <v>245</v>
      </c>
    </row>
    <row r="136" spans="1:19">
      <c r="A136" s="84" t="s">
        <v>486</v>
      </c>
      <c r="B136" s="84">
        <v>30282.11</v>
      </c>
      <c r="C136" s="84">
        <v>12.32</v>
      </c>
      <c r="D136" s="84">
        <v>0</v>
      </c>
      <c r="E136" s="84">
        <v>30294.42</v>
      </c>
    </row>
    <row r="137" spans="1:19">
      <c r="A137" s="84" t="s">
        <v>487</v>
      </c>
      <c r="B137" s="84">
        <v>13.2</v>
      </c>
      <c r="C137" s="84">
        <v>0.01</v>
      </c>
      <c r="D137" s="84">
        <v>0</v>
      </c>
      <c r="E137" s="84">
        <v>13.21</v>
      </c>
    </row>
    <row r="138" spans="1:19">
      <c r="A138" s="84" t="s">
        <v>488</v>
      </c>
      <c r="B138" s="84">
        <v>13.2</v>
      </c>
      <c r="C138" s="84">
        <v>0.01</v>
      </c>
      <c r="D138" s="84">
        <v>0</v>
      </c>
      <c r="E138" s="84">
        <v>13.21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1"/>
  <dimension ref="A1:S138"/>
  <sheetViews>
    <sheetView workbookViewId="0"/>
  </sheetViews>
  <sheetFormatPr defaultRowHeight="10.5"/>
  <cols>
    <col min="1" max="1" width="38.83203125" bestFit="1" customWidth="1"/>
    <col min="2" max="2" width="48.33203125" bestFit="1" customWidth="1"/>
    <col min="3" max="3" width="33.6640625" customWidth="1"/>
    <col min="4" max="4" width="38.6640625" bestFit="1" customWidth="1"/>
    <col min="5" max="5" width="45.6640625" customWidth="1"/>
    <col min="6" max="6" width="50" customWidth="1"/>
    <col min="7" max="7" width="43.6640625" customWidth="1"/>
    <col min="8" max="9" width="38.33203125" customWidth="1"/>
    <col min="10" max="10" width="46.1640625" customWidth="1"/>
    <col min="11" max="11" width="36.1640625" customWidth="1"/>
    <col min="12" max="12" width="45" customWidth="1"/>
    <col min="13" max="13" width="50.1640625" customWidth="1"/>
    <col min="14" max="15" width="44.83203125" customWidth="1"/>
    <col min="16" max="16" width="45.33203125" customWidth="1"/>
    <col min="17" max="17" width="44.83203125" customWidth="1"/>
    <col min="18" max="18" width="42.6640625" customWidth="1"/>
    <col min="19" max="19" width="48.1640625" customWidth="1"/>
    <col min="20" max="20" width="45" bestFit="1" customWidth="1"/>
    <col min="21" max="21" width="50.1640625" bestFit="1" customWidth="1"/>
    <col min="22" max="23" width="44.83203125" bestFit="1" customWidth="1"/>
    <col min="24" max="24" width="45.33203125" bestFit="1" customWidth="1"/>
    <col min="25" max="25" width="44.83203125" bestFit="1" customWidth="1"/>
    <col min="26" max="26" width="42.6640625" bestFit="1" customWidth="1"/>
    <col min="27" max="27" width="48.1640625" bestFit="1" customWidth="1"/>
  </cols>
  <sheetData>
    <row r="1" spans="1:7">
      <c r="A1" s="80"/>
      <c r="B1" s="84" t="s">
        <v>344</v>
      </c>
      <c r="C1" s="84" t="s">
        <v>345</v>
      </c>
      <c r="D1" s="84" t="s">
        <v>346</v>
      </c>
    </row>
    <row r="2" spans="1:7">
      <c r="A2" s="84" t="s">
        <v>297</v>
      </c>
      <c r="B2" s="84">
        <v>1196.93</v>
      </c>
      <c r="C2" s="84">
        <v>521.77</v>
      </c>
      <c r="D2" s="84">
        <v>521.77</v>
      </c>
    </row>
    <row r="3" spans="1:7">
      <c r="A3" s="84" t="s">
        <v>298</v>
      </c>
      <c r="B3" s="84">
        <v>1196.93</v>
      </c>
      <c r="C3" s="84">
        <v>521.77</v>
      </c>
      <c r="D3" s="84">
        <v>521.77</v>
      </c>
    </row>
    <row r="4" spans="1:7">
      <c r="A4" s="84" t="s">
        <v>299</v>
      </c>
      <c r="B4" s="84">
        <v>109.18</v>
      </c>
      <c r="C4" s="84">
        <v>47.59</v>
      </c>
      <c r="D4" s="84">
        <v>47.59</v>
      </c>
    </row>
    <row r="5" spans="1:7">
      <c r="A5" s="84" t="s">
        <v>300</v>
      </c>
      <c r="B5" s="84">
        <v>109.18</v>
      </c>
      <c r="C5" s="84">
        <v>47.59</v>
      </c>
      <c r="D5" s="84">
        <v>47.59</v>
      </c>
    </row>
    <row r="7" spans="1:7">
      <c r="A7" s="80"/>
      <c r="B7" s="84" t="s">
        <v>347</v>
      </c>
    </row>
    <row r="8" spans="1:7">
      <c r="A8" s="84" t="s">
        <v>301</v>
      </c>
      <c r="B8" s="84">
        <v>2293.9899999999998</v>
      </c>
    </row>
    <row r="9" spans="1:7">
      <c r="A9" s="84" t="s">
        <v>302</v>
      </c>
      <c r="B9" s="84">
        <v>2293.9899999999998</v>
      </c>
    </row>
    <row r="10" spans="1:7">
      <c r="A10" s="84" t="s">
        <v>348</v>
      </c>
      <c r="B10" s="84">
        <v>0</v>
      </c>
    </row>
    <row r="12" spans="1:7">
      <c r="A12" s="80"/>
      <c r="B12" s="84" t="s">
        <v>361</v>
      </c>
      <c r="C12" s="84" t="s">
        <v>362</v>
      </c>
      <c r="D12" s="84" t="s">
        <v>363</v>
      </c>
      <c r="E12" s="84" t="s">
        <v>364</v>
      </c>
      <c r="F12" s="84" t="s">
        <v>365</v>
      </c>
      <c r="G12" s="84" t="s">
        <v>366</v>
      </c>
    </row>
    <row r="13" spans="1:7">
      <c r="A13" s="84" t="s">
        <v>73</v>
      </c>
      <c r="B13" s="84">
        <v>1.35</v>
      </c>
      <c r="C13" s="84">
        <v>99.98</v>
      </c>
      <c r="D13" s="84">
        <v>0</v>
      </c>
      <c r="E13" s="84">
        <v>0</v>
      </c>
      <c r="F13" s="84">
        <v>0</v>
      </c>
      <c r="G13" s="84">
        <v>0</v>
      </c>
    </row>
    <row r="14" spans="1:7">
      <c r="A14" s="84" t="s">
        <v>74</v>
      </c>
      <c r="B14" s="84">
        <v>270.86</v>
      </c>
      <c r="C14" s="84">
        <v>0</v>
      </c>
      <c r="D14" s="84">
        <v>0</v>
      </c>
      <c r="E14" s="84">
        <v>0</v>
      </c>
      <c r="F14" s="84">
        <v>0</v>
      </c>
      <c r="G14" s="84">
        <v>0</v>
      </c>
    </row>
    <row r="15" spans="1:7">
      <c r="A15" s="84" t="s">
        <v>81</v>
      </c>
      <c r="B15" s="84">
        <v>500.28</v>
      </c>
      <c r="C15" s="84">
        <v>0</v>
      </c>
      <c r="D15" s="84">
        <v>0</v>
      </c>
      <c r="E15" s="84">
        <v>0</v>
      </c>
      <c r="F15" s="84">
        <v>0</v>
      </c>
      <c r="G15" s="84">
        <v>0</v>
      </c>
    </row>
    <row r="16" spans="1:7">
      <c r="A16" s="84" t="s">
        <v>82</v>
      </c>
      <c r="B16" s="84">
        <v>49.82</v>
      </c>
      <c r="C16" s="84">
        <v>0</v>
      </c>
      <c r="D16" s="84">
        <v>0</v>
      </c>
      <c r="E16" s="84">
        <v>0</v>
      </c>
      <c r="F16" s="84">
        <v>0</v>
      </c>
      <c r="G16" s="84">
        <v>0</v>
      </c>
    </row>
    <row r="17" spans="1:10">
      <c r="A17" s="84" t="s">
        <v>83</v>
      </c>
      <c r="B17" s="84">
        <v>198.81</v>
      </c>
      <c r="C17" s="84">
        <v>0</v>
      </c>
      <c r="D17" s="84">
        <v>0</v>
      </c>
      <c r="E17" s="84">
        <v>0</v>
      </c>
      <c r="F17" s="84">
        <v>0</v>
      </c>
      <c r="G17" s="84">
        <v>0</v>
      </c>
    </row>
    <row r="18" spans="1:10">
      <c r="A18" s="84" t="s">
        <v>84</v>
      </c>
      <c r="B18" s="84">
        <v>0</v>
      </c>
      <c r="C18" s="84">
        <v>0</v>
      </c>
      <c r="D18" s="84">
        <v>0</v>
      </c>
      <c r="E18" s="84">
        <v>0</v>
      </c>
      <c r="F18" s="84">
        <v>0</v>
      </c>
      <c r="G18" s="84">
        <v>0</v>
      </c>
    </row>
    <row r="19" spans="1:10">
      <c r="A19" s="84" t="s">
        <v>85</v>
      </c>
      <c r="B19" s="84">
        <v>75.84</v>
      </c>
      <c r="C19" s="84">
        <v>0</v>
      </c>
      <c r="D19" s="84">
        <v>0</v>
      </c>
      <c r="E19" s="84">
        <v>0</v>
      </c>
      <c r="F19" s="84">
        <v>0</v>
      </c>
      <c r="G19" s="84">
        <v>0</v>
      </c>
    </row>
    <row r="20" spans="1:10">
      <c r="A20" s="84" t="s">
        <v>86</v>
      </c>
      <c r="B20" s="84">
        <v>0</v>
      </c>
      <c r="C20" s="84">
        <v>0</v>
      </c>
      <c r="D20" s="84">
        <v>0</v>
      </c>
      <c r="E20" s="84">
        <v>0</v>
      </c>
      <c r="F20" s="84">
        <v>0</v>
      </c>
      <c r="G20" s="84">
        <v>0</v>
      </c>
    </row>
    <row r="21" spans="1:10">
      <c r="A21" s="84" t="s">
        <v>87</v>
      </c>
      <c r="B21" s="84">
        <v>0</v>
      </c>
      <c r="C21" s="84">
        <v>0</v>
      </c>
      <c r="D21" s="84">
        <v>0</v>
      </c>
      <c r="E21" s="84">
        <v>0</v>
      </c>
      <c r="F21" s="84">
        <v>0</v>
      </c>
      <c r="G21" s="84">
        <v>0</v>
      </c>
    </row>
    <row r="22" spans="1:10">
      <c r="A22" s="84" t="s">
        <v>88</v>
      </c>
      <c r="B22" s="84">
        <v>0</v>
      </c>
      <c r="C22" s="84">
        <v>0</v>
      </c>
      <c r="D22" s="84">
        <v>0</v>
      </c>
      <c r="E22" s="84">
        <v>0</v>
      </c>
      <c r="F22" s="84">
        <v>0</v>
      </c>
      <c r="G22" s="84">
        <v>0</v>
      </c>
    </row>
    <row r="23" spans="1:10">
      <c r="A23" s="84" t="s">
        <v>68</v>
      </c>
      <c r="B23" s="84">
        <v>0</v>
      </c>
      <c r="C23" s="84">
        <v>0</v>
      </c>
      <c r="D23" s="84">
        <v>0</v>
      </c>
      <c r="E23" s="84">
        <v>0</v>
      </c>
      <c r="F23" s="84">
        <v>0</v>
      </c>
      <c r="G23" s="84">
        <v>0</v>
      </c>
    </row>
    <row r="24" spans="1:10">
      <c r="A24" s="84" t="s">
        <v>89</v>
      </c>
      <c r="B24" s="84">
        <v>0</v>
      </c>
      <c r="C24" s="84">
        <v>0</v>
      </c>
      <c r="D24" s="84">
        <v>0</v>
      </c>
      <c r="E24" s="84">
        <v>0</v>
      </c>
      <c r="F24" s="84">
        <v>0</v>
      </c>
      <c r="G24" s="84">
        <v>0</v>
      </c>
    </row>
    <row r="25" spans="1:10">
      <c r="A25" s="84" t="s">
        <v>90</v>
      </c>
      <c r="B25" s="84">
        <v>0</v>
      </c>
      <c r="C25" s="84">
        <v>0</v>
      </c>
      <c r="D25" s="84">
        <v>0</v>
      </c>
      <c r="E25" s="84">
        <v>0</v>
      </c>
      <c r="F25" s="84">
        <v>0</v>
      </c>
      <c r="G25" s="84">
        <v>0</v>
      </c>
    </row>
    <row r="26" spans="1:10">
      <c r="A26" s="84" t="s">
        <v>91</v>
      </c>
      <c r="B26" s="84">
        <v>0</v>
      </c>
      <c r="C26" s="84">
        <v>0</v>
      </c>
      <c r="D26" s="84">
        <v>0</v>
      </c>
      <c r="E26" s="84">
        <v>0</v>
      </c>
      <c r="F26" s="84">
        <v>0</v>
      </c>
      <c r="G26" s="84">
        <v>0</v>
      </c>
    </row>
    <row r="27" spans="1:10">
      <c r="A27" s="84"/>
      <c r="B27" s="84"/>
      <c r="C27" s="84"/>
      <c r="D27" s="84"/>
      <c r="E27" s="84"/>
      <c r="F27" s="84"/>
      <c r="G27" s="84"/>
    </row>
    <row r="28" spans="1:10">
      <c r="A28" s="84" t="s">
        <v>92</v>
      </c>
      <c r="B28" s="84">
        <v>1096.95</v>
      </c>
      <c r="C28" s="84">
        <v>99.98</v>
      </c>
      <c r="D28" s="84">
        <v>0</v>
      </c>
      <c r="E28" s="84">
        <v>0</v>
      </c>
      <c r="F28" s="84">
        <v>0</v>
      </c>
      <c r="G28" s="84">
        <v>0</v>
      </c>
    </row>
    <row r="30" spans="1:10">
      <c r="A30" s="80"/>
      <c r="B30" s="84" t="s">
        <v>347</v>
      </c>
      <c r="C30" s="84" t="s">
        <v>2</v>
      </c>
      <c r="D30" s="84" t="s">
        <v>367</v>
      </c>
      <c r="E30" s="84" t="s">
        <v>368</v>
      </c>
      <c r="F30" s="84" t="s">
        <v>369</v>
      </c>
      <c r="G30" s="84" t="s">
        <v>370</v>
      </c>
      <c r="H30" s="84" t="s">
        <v>371</v>
      </c>
      <c r="I30" s="84" t="s">
        <v>372</v>
      </c>
      <c r="J30" s="84" t="s">
        <v>373</v>
      </c>
    </row>
    <row r="31" spans="1:10">
      <c r="A31" s="84" t="s">
        <v>374</v>
      </c>
      <c r="B31" s="84">
        <v>379.89</v>
      </c>
      <c r="C31" s="84" t="s">
        <v>3</v>
      </c>
      <c r="D31" s="84">
        <v>2317.33</v>
      </c>
      <c r="E31" s="84">
        <v>1</v>
      </c>
      <c r="F31" s="84">
        <v>416.17</v>
      </c>
      <c r="G31" s="84">
        <v>0</v>
      </c>
      <c r="H31" s="84">
        <v>8.61</v>
      </c>
      <c r="I31" s="84">
        <v>27.86</v>
      </c>
      <c r="J31" s="84">
        <v>8.07</v>
      </c>
    </row>
    <row r="32" spans="1:10">
      <c r="A32" s="84" t="s">
        <v>375</v>
      </c>
      <c r="B32" s="84">
        <v>1600.48</v>
      </c>
      <c r="C32" s="84" t="s">
        <v>3</v>
      </c>
      <c r="D32" s="84">
        <v>9762.9500000000007</v>
      </c>
      <c r="E32" s="84">
        <v>1</v>
      </c>
      <c r="F32" s="84">
        <v>356.86</v>
      </c>
      <c r="G32" s="84">
        <v>0</v>
      </c>
      <c r="H32" s="84">
        <v>18.29</v>
      </c>
      <c r="I32" s="84">
        <v>6.19</v>
      </c>
      <c r="J32" s="84">
        <v>3.23</v>
      </c>
    </row>
    <row r="33" spans="1:10">
      <c r="A33" s="84" t="s">
        <v>376</v>
      </c>
      <c r="B33" s="84">
        <v>150.81</v>
      </c>
      <c r="C33" s="84" t="s">
        <v>3</v>
      </c>
      <c r="D33" s="84">
        <v>919.94</v>
      </c>
      <c r="E33" s="84">
        <v>1</v>
      </c>
      <c r="F33" s="84">
        <v>189.8</v>
      </c>
      <c r="G33" s="84">
        <v>38.049999999999997</v>
      </c>
      <c r="H33" s="84">
        <v>18.29</v>
      </c>
      <c r="I33" s="84">
        <v>6.19</v>
      </c>
      <c r="J33" s="84">
        <v>21.52</v>
      </c>
    </row>
    <row r="34" spans="1:10">
      <c r="A34" s="84" t="s">
        <v>377</v>
      </c>
      <c r="B34" s="84">
        <v>150.81</v>
      </c>
      <c r="C34" s="84" t="s">
        <v>3</v>
      </c>
      <c r="D34" s="84">
        <v>919.94</v>
      </c>
      <c r="E34" s="84">
        <v>1</v>
      </c>
      <c r="F34" s="84">
        <v>189.8</v>
      </c>
      <c r="G34" s="84">
        <v>38.049999999999997</v>
      </c>
      <c r="H34" s="84">
        <v>18.29</v>
      </c>
      <c r="I34" s="84">
        <v>6.19</v>
      </c>
      <c r="J34" s="84">
        <v>3.23</v>
      </c>
    </row>
    <row r="35" spans="1:10">
      <c r="A35" s="84" t="s">
        <v>378</v>
      </c>
      <c r="B35" s="84">
        <v>12</v>
      </c>
      <c r="C35" s="84" t="s">
        <v>3</v>
      </c>
      <c r="D35" s="84">
        <v>73.2</v>
      </c>
      <c r="E35" s="84">
        <v>1</v>
      </c>
      <c r="F35" s="84">
        <v>24.38</v>
      </c>
      <c r="G35" s="84">
        <v>7.83</v>
      </c>
      <c r="H35" s="84">
        <v>11.84</v>
      </c>
      <c r="I35" s="84">
        <v>6.19</v>
      </c>
      <c r="J35" s="84">
        <v>0</v>
      </c>
    </row>
    <row r="36" spans="1:10">
      <c r="A36" s="84" t="s">
        <v>245</v>
      </c>
      <c r="B36" s="84">
        <v>2293.9899999999998</v>
      </c>
      <c r="C36" s="84"/>
      <c r="D36" s="84">
        <v>13993.36</v>
      </c>
      <c r="E36" s="84"/>
      <c r="F36" s="84">
        <v>1177.02</v>
      </c>
      <c r="G36" s="84">
        <v>83.94</v>
      </c>
      <c r="H36" s="84">
        <v>16.653199999999998</v>
      </c>
      <c r="I36" s="84">
        <v>7.11</v>
      </c>
      <c r="J36" s="84">
        <v>5.2169999999999996</v>
      </c>
    </row>
    <row r="37" spans="1:10">
      <c r="A37" s="84" t="s">
        <v>379</v>
      </c>
      <c r="B37" s="84">
        <v>2293.9899999999998</v>
      </c>
      <c r="C37" s="84"/>
      <c r="D37" s="84">
        <v>13993.36</v>
      </c>
      <c r="E37" s="84"/>
      <c r="F37" s="84">
        <v>1177.02</v>
      </c>
      <c r="G37" s="84">
        <v>83.94</v>
      </c>
      <c r="H37" s="84">
        <v>16.653199999999998</v>
      </c>
      <c r="I37" s="84">
        <v>7.11</v>
      </c>
      <c r="J37" s="84">
        <v>5.2169999999999996</v>
      </c>
    </row>
    <row r="38" spans="1:10">
      <c r="A38" s="84" t="s">
        <v>380</v>
      </c>
      <c r="B38" s="84">
        <v>0</v>
      </c>
      <c r="C38" s="84"/>
      <c r="D38" s="84">
        <v>0</v>
      </c>
      <c r="E38" s="84"/>
      <c r="F38" s="84">
        <v>0</v>
      </c>
      <c r="G38" s="84">
        <v>0</v>
      </c>
      <c r="H38" s="84"/>
      <c r="I38" s="84"/>
      <c r="J38" s="84"/>
    </row>
    <row r="40" spans="1:10">
      <c r="A40" s="80"/>
      <c r="B40" s="84" t="s">
        <v>52</v>
      </c>
      <c r="C40" s="84" t="s">
        <v>303</v>
      </c>
      <c r="D40" s="84" t="s">
        <v>349</v>
      </c>
      <c r="E40" s="84" t="s">
        <v>350</v>
      </c>
      <c r="F40" s="84" t="s">
        <v>351</v>
      </c>
      <c r="G40" s="84" t="s">
        <v>352</v>
      </c>
      <c r="H40" s="84" t="s">
        <v>353</v>
      </c>
      <c r="I40" s="84" t="s">
        <v>304</v>
      </c>
    </row>
    <row r="41" spans="1:10">
      <c r="A41" s="84" t="s">
        <v>305</v>
      </c>
      <c r="B41" s="84" t="s">
        <v>306</v>
      </c>
      <c r="C41" s="84">
        <v>0.08</v>
      </c>
      <c r="D41" s="84">
        <v>2.61</v>
      </c>
      <c r="E41" s="84">
        <v>4.28</v>
      </c>
      <c r="F41" s="84">
        <v>42.67</v>
      </c>
      <c r="G41" s="84">
        <v>90</v>
      </c>
      <c r="H41" s="84">
        <v>90</v>
      </c>
      <c r="I41" s="84" t="s">
        <v>307</v>
      </c>
    </row>
    <row r="42" spans="1:10">
      <c r="A42" s="84" t="s">
        <v>308</v>
      </c>
      <c r="B42" s="84" t="s">
        <v>306</v>
      </c>
      <c r="C42" s="84">
        <v>0.08</v>
      </c>
      <c r="D42" s="84">
        <v>2.61</v>
      </c>
      <c r="E42" s="84">
        <v>4.28</v>
      </c>
      <c r="F42" s="84">
        <v>330.83</v>
      </c>
      <c r="G42" s="84">
        <v>0</v>
      </c>
      <c r="H42" s="84">
        <v>90</v>
      </c>
      <c r="I42" s="84" t="s">
        <v>309</v>
      </c>
    </row>
    <row r="43" spans="1:10">
      <c r="A43" s="84" t="s">
        <v>310</v>
      </c>
      <c r="B43" s="84" t="s">
        <v>306</v>
      </c>
      <c r="C43" s="84">
        <v>0.08</v>
      </c>
      <c r="D43" s="84">
        <v>2.61</v>
      </c>
      <c r="E43" s="84">
        <v>4.28</v>
      </c>
      <c r="F43" s="84">
        <v>42.67</v>
      </c>
      <c r="G43" s="84">
        <v>270</v>
      </c>
      <c r="H43" s="84">
        <v>90</v>
      </c>
      <c r="I43" s="84" t="s">
        <v>311</v>
      </c>
    </row>
    <row r="44" spans="1:10">
      <c r="A44" s="84" t="s">
        <v>312</v>
      </c>
      <c r="B44" s="84" t="s">
        <v>313</v>
      </c>
      <c r="C44" s="84">
        <v>0.3</v>
      </c>
      <c r="D44" s="84">
        <v>3.12</v>
      </c>
      <c r="E44" s="84">
        <v>12.9</v>
      </c>
      <c r="F44" s="84">
        <v>379.89</v>
      </c>
      <c r="G44" s="84">
        <v>90</v>
      </c>
      <c r="H44" s="84">
        <v>180</v>
      </c>
      <c r="I44" s="84"/>
    </row>
    <row r="45" spans="1:10">
      <c r="A45" s="84" t="s">
        <v>314</v>
      </c>
      <c r="B45" s="84" t="s">
        <v>315</v>
      </c>
      <c r="C45" s="84">
        <v>0.3</v>
      </c>
      <c r="D45" s="84">
        <v>0.35699999999999998</v>
      </c>
      <c r="E45" s="84">
        <v>0.38</v>
      </c>
      <c r="F45" s="84">
        <v>379.89</v>
      </c>
      <c r="G45" s="84">
        <v>90</v>
      </c>
      <c r="H45" s="84">
        <v>0</v>
      </c>
      <c r="I45" s="84"/>
    </row>
    <row r="46" spans="1:10">
      <c r="A46" s="84" t="s">
        <v>316</v>
      </c>
      <c r="B46" s="84" t="s">
        <v>306</v>
      </c>
      <c r="C46" s="84">
        <v>0.08</v>
      </c>
      <c r="D46" s="84">
        <v>2.61</v>
      </c>
      <c r="E46" s="84">
        <v>4.28</v>
      </c>
      <c r="F46" s="84">
        <v>178.43</v>
      </c>
      <c r="G46" s="84">
        <v>270</v>
      </c>
      <c r="H46" s="84">
        <v>90</v>
      </c>
      <c r="I46" s="84" t="s">
        <v>311</v>
      </c>
    </row>
    <row r="47" spans="1:10">
      <c r="A47" s="84" t="s">
        <v>317</v>
      </c>
      <c r="B47" s="84" t="s">
        <v>306</v>
      </c>
      <c r="C47" s="84">
        <v>0.08</v>
      </c>
      <c r="D47" s="84">
        <v>2.61</v>
      </c>
      <c r="E47" s="84">
        <v>4.28</v>
      </c>
      <c r="F47" s="84">
        <v>178.43</v>
      </c>
      <c r="G47" s="84">
        <v>90</v>
      </c>
      <c r="H47" s="84">
        <v>90</v>
      </c>
      <c r="I47" s="84" t="s">
        <v>307</v>
      </c>
    </row>
    <row r="48" spans="1:10">
      <c r="A48" s="84" t="s">
        <v>318</v>
      </c>
      <c r="B48" s="84" t="s">
        <v>313</v>
      </c>
      <c r="C48" s="84">
        <v>0.3</v>
      </c>
      <c r="D48" s="84">
        <v>3.12</v>
      </c>
      <c r="E48" s="84">
        <v>12.9</v>
      </c>
      <c r="F48" s="84">
        <v>1600.48</v>
      </c>
      <c r="G48" s="84">
        <v>0</v>
      </c>
      <c r="H48" s="84">
        <v>180</v>
      </c>
      <c r="I48" s="84"/>
    </row>
    <row r="49" spans="1:11">
      <c r="A49" s="84" t="s">
        <v>319</v>
      </c>
      <c r="B49" s="84" t="s">
        <v>315</v>
      </c>
      <c r="C49" s="84">
        <v>0.3</v>
      </c>
      <c r="D49" s="84">
        <v>0.35699999999999998</v>
      </c>
      <c r="E49" s="84">
        <v>0.38</v>
      </c>
      <c r="F49" s="84">
        <v>1600.48</v>
      </c>
      <c r="G49" s="84">
        <v>180</v>
      </c>
      <c r="H49" s="84">
        <v>0</v>
      </c>
      <c r="I49" s="84"/>
    </row>
    <row r="50" spans="1:11">
      <c r="A50" s="84" t="s">
        <v>320</v>
      </c>
      <c r="B50" s="84" t="s">
        <v>306</v>
      </c>
      <c r="C50" s="84">
        <v>0.08</v>
      </c>
      <c r="D50" s="84">
        <v>2.61</v>
      </c>
      <c r="E50" s="84">
        <v>4.28</v>
      </c>
      <c r="F50" s="84">
        <v>153.22</v>
      </c>
      <c r="G50" s="84">
        <v>180</v>
      </c>
      <c r="H50" s="84">
        <v>90</v>
      </c>
      <c r="I50" s="84" t="s">
        <v>321</v>
      </c>
    </row>
    <row r="51" spans="1:11">
      <c r="A51" s="84" t="s">
        <v>322</v>
      </c>
      <c r="B51" s="84" t="s">
        <v>306</v>
      </c>
      <c r="C51" s="84">
        <v>0.08</v>
      </c>
      <c r="D51" s="84">
        <v>2.61</v>
      </c>
      <c r="E51" s="84">
        <v>4.28</v>
      </c>
      <c r="F51" s="84">
        <v>36.58</v>
      </c>
      <c r="G51" s="84">
        <v>270</v>
      </c>
      <c r="H51" s="84">
        <v>90</v>
      </c>
      <c r="I51" s="84" t="s">
        <v>311</v>
      </c>
    </row>
    <row r="52" spans="1:11">
      <c r="A52" s="84" t="s">
        <v>323</v>
      </c>
      <c r="B52" s="84" t="s">
        <v>313</v>
      </c>
      <c r="C52" s="84">
        <v>0.3</v>
      </c>
      <c r="D52" s="84">
        <v>3.12</v>
      </c>
      <c r="E52" s="84">
        <v>12.9</v>
      </c>
      <c r="F52" s="84">
        <v>150.81</v>
      </c>
      <c r="G52" s="84">
        <v>180</v>
      </c>
      <c r="H52" s="84">
        <v>180</v>
      </c>
      <c r="I52" s="84"/>
    </row>
    <row r="53" spans="1:11">
      <c r="A53" s="84" t="s">
        <v>324</v>
      </c>
      <c r="B53" s="84" t="s">
        <v>315</v>
      </c>
      <c r="C53" s="84">
        <v>0.3</v>
      </c>
      <c r="D53" s="84">
        <v>0.35699999999999998</v>
      </c>
      <c r="E53" s="84">
        <v>0.38</v>
      </c>
      <c r="F53" s="84">
        <v>150.81</v>
      </c>
      <c r="G53" s="84">
        <v>180</v>
      </c>
      <c r="H53" s="84">
        <v>0</v>
      </c>
      <c r="I53" s="84"/>
    </row>
    <row r="54" spans="1:11">
      <c r="A54" s="84" t="s">
        <v>325</v>
      </c>
      <c r="B54" s="84" t="s">
        <v>306</v>
      </c>
      <c r="C54" s="84">
        <v>0.08</v>
      </c>
      <c r="D54" s="84">
        <v>2.61</v>
      </c>
      <c r="E54" s="84">
        <v>4.28</v>
      </c>
      <c r="F54" s="84">
        <v>36.58</v>
      </c>
      <c r="G54" s="84">
        <v>90</v>
      </c>
      <c r="H54" s="84">
        <v>90</v>
      </c>
      <c r="I54" s="84" t="s">
        <v>307</v>
      </c>
    </row>
    <row r="55" spans="1:11">
      <c r="A55" s="84" t="s">
        <v>326</v>
      </c>
      <c r="B55" s="84" t="s">
        <v>306</v>
      </c>
      <c r="C55" s="84">
        <v>0.08</v>
      </c>
      <c r="D55" s="84">
        <v>2.61</v>
      </c>
      <c r="E55" s="84">
        <v>4.28</v>
      </c>
      <c r="F55" s="84">
        <v>153.22</v>
      </c>
      <c r="G55" s="84">
        <v>180</v>
      </c>
      <c r="H55" s="84">
        <v>90</v>
      </c>
      <c r="I55" s="84" t="s">
        <v>321</v>
      </c>
    </row>
    <row r="56" spans="1:11">
      <c r="A56" s="84" t="s">
        <v>327</v>
      </c>
      <c r="B56" s="84" t="s">
        <v>313</v>
      </c>
      <c r="C56" s="84">
        <v>0.3</v>
      </c>
      <c r="D56" s="84">
        <v>3.12</v>
      </c>
      <c r="E56" s="84">
        <v>12.9</v>
      </c>
      <c r="F56" s="84">
        <v>150.81</v>
      </c>
      <c r="G56" s="84">
        <v>90</v>
      </c>
      <c r="H56" s="84">
        <v>180</v>
      </c>
      <c r="I56" s="84"/>
    </row>
    <row r="57" spans="1:11">
      <c r="A57" s="84" t="s">
        <v>328</v>
      </c>
      <c r="B57" s="84" t="s">
        <v>315</v>
      </c>
      <c r="C57" s="84">
        <v>0.3</v>
      </c>
      <c r="D57" s="84">
        <v>0.35699999999999998</v>
      </c>
      <c r="E57" s="84">
        <v>0.38</v>
      </c>
      <c r="F57" s="84">
        <v>150.81</v>
      </c>
      <c r="G57" s="84">
        <v>90</v>
      </c>
      <c r="H57" s="84">
        <v>0</v>
      </c>
      <c r="I57" s="84"/>
    </row>
    <row r="58" spans="1:11">
      <c r="A58" s="84" t="s">
        <v>329</v>
      </c>
      <c r="B58" s="84" t="s">
        <v>306</v>
      </c>
      <c r="C58" s="84">
        <v>0.08</v>
      </c>
      <c r="D58" s="84">
        <v>2.61</v>
      </c>
      <c r="E58" s="84">
        <v>4.28</v>
      </c>
      <c r="F58" s="84">
        <v>24.38</v>
      </c>
      <c r="G58" s="84">
        <v>180</v>
      </c>
      <c r="H58" s="84">
        <v>90</v>
      </c>
      <c r="I58" s="84" t="s">
        <v>321</v>
      </c>
    </row>
    <row r="59" spans="1:11">
      <c r="A59" s="84" t="s">
        <v>330</v>
      </c>
      <c r="B59" s="84" t="s">
        <v>313</v>
      </c>
      <c r="C59" s="84">
        <v>0.3</v>
      </c>
      <c r="D59" s="84">
        <v>3.12</v>
      </c>
      <c r="E59" s="84">
        <v>12.9</v>
      </c>
      <c r="F59" s="84">
        <v>12</v>
      </c>
      <c r="G59" s="84">
        <v>180</v>
      </c>
      <c r="H59" s="84">
        <v>180</v>
      </c>
      <c r="I59" s="84"/>
    </row>
    <row r="60" spans="1:11">
      <c r="A60" s="84" t="s">
        <v>331</v>
      </c>
      <c r="B60" s="84" t="s">
        <v>315</v>
      </c>
      <c r="C60" s="84">
        <v>0.3</v>
      </c>
      <c r="D60" s="84">
        <v>0.35699999999999998</v>
      </c>
      <c r="E60" s="84">
        <v>0.38</v>
      </c>
      <c r="F60" s="84">
        <v>12</v>
      </c>
      <c r="G60" s="84">
        <v>180</v>
      </c>
      <c r="H60" s="84">
        <v>0</v>
      </c>
      <c r="I60" s="84"/>
    </row>
    <row r="62" spans="1:11">
      <c r="A62" s="80"/>
      <c r="B62" s="84" t="s">
        <v>52</v>
      </c>
      <c r="C62" s="84" t="s">
        <v>381</v>
      </c>
      <c r="D62" s="84" t="s">
        <v>382</v>
      </c>
      <c r="E62" s="84" t="s">
        <v>383</v>
      </c>
      <c r="F62" s="84" t="s">
        <v>46</v>
      </c>
      <c r="G62" s="84" t="s">
        <v>384</v>
      </c>
      <c r="H62" s="84" t="s">
        <v>385</v>
      </c>
      <c r="I62" s="84" t="s">
        <v>386</v>
      </c>
      <c r="J62" s="84" t="s">
        <v>352</v>
      </c>
      <c r="K62" s="84" t="s">
        <v>304</v>
      </c>
    </row>
    <row r="63" spans="1:11">
      <c r="A63" s="84" t="s">
        <v>387</v>
      </c>
      <c r="B63" s="84" t="s">
        <v>388</v>
      </c>
      <c r="C63" s="84">
        <v>38.049999999999997</v>
      </c>
      <c r="D63" s="84">
        <v>38.049999999999997</v>
      </c>
      <c r="E63" s="84">
        <v>6.49</v>
      </c>
      <c r="F63" s="84">
        <v>0.25</v>
      </c>
      <c r="G63" s="84">
        <v>0.25</v>
      </c>
      <c r="H63" s="84" t="s">
        <v>389</v>
      </c>
      <c r="I63" s="84" t="s">
        <v>320</v>
      </c>
      <c r="J63" s="84">
        <v>180</v>
      </c>
      <c r="K63" s="84" t="s">
        <v>321</v>
      </c>
    </row>
    <row r="64" spans="1:11">
      <c r="A64" s="84" t="s">
        <v>390</v>
      </c>
      <c r="B64" s="84" t="s">
        <v>388</v>
      </c>
      <c r="C64" s="84">
        <v>38.049999999999997</v>
      </c>
      <c r="D64" s="84">
        <v>38.049999999999997</v>
      </c>
      <c r="E64" s="84">
        <v>6.49</v>
      </c>
      <c r="F64" s="84">
        <v>0.25</v>
      </c>
      <c r="G64" s="84">
        <v>0.25</v>
      </c>
      <c r="H64" s="84" t="s">
        <v>389</v>
      </c>
      <c r="I64" s="84" t="s">
        <v>326</v>
      </c>
      <c r="J64" s="84">
        <v>180</v>
      </c>
      <c r="K64" s="84" t="s">
        <v>321</v>
      </c>
    </row>
    <row r="65" spans="1:11">
      <c r="A65" s="84" t="s">
        <v>391</v>
      </c>
      <c r="B65" s="84" t="s">
        <v>388</v>
      </c>
      <c r="C65" s="84">
        <v>7.83</v>
      </c>
      <c r="D65" s="84">
        <v>7.83</v>
      </c>
      <c r="E65" s="84">
        <v>6.49</v>
      </c>
      <c r="F65" s="84">
        <v>0.25</v>
      </c>
      <c r="G65" s="84">
        <v>0.25</v>
      </c>
      <c r="H65" s="84" t="s">
        <v>389</v>
      </c>
      <c r="I65" s="84" t="s">
        <v>329</v>
      </c>
      <c r="J65" s="84">
        <v>180</v>
      </c>
      <c r="K65" s="84" t="s">
        <v>321</v>
      </c>
    </row>
    <row r="66" spans="1:11">
      <c r="A66" s="84" t="s">
        <v>392</v>
      </c>
      <c r="B66" s="84"/>
      <c r="C66" s="84"/>
      <c r="D66" s="84">
        <v>83.94</v>
      </c>
      <c r="E66" s="84">
        <v>6.49</v>
      </c>
      <c r="F66" s="84">
        <v>0.25</v>
      </c>
      <c r="G66" s="84">
        <v>0.25</v>
      </c>
      <c r="H66" s="84"/>
      <c r="I66" s="84"/>
      <c r="J66" s="84"/>
      <c r="K66" s="84"/>
    </row>
    <row r="67" spans="1:11">
      <c r="A67" s="84" t="s">
        <v>393</v>
      </c>
      <c r="B67" s="84"/>
      <c r="C67" s="84"/>
      <c r="D67" s="84">
        <v>0</v>
      </c>
      <c r="E67" s="84" t="s">
        <v>394</v>
      </c>
      <c r="F67" s="84" t="s">
        <v>394</v>
      </c>
      <c r="G67" s="84" t="s">
        <v>394</v>
      </c>
      <c r="H67" s="84"/>
      <c r="I67" s="84"/>
      <c r="J67" s="84"/>
      <c r="K67" s="84"/>
    </row>
    <row r="68" spans="1:11">
      <c r="A68" s="84" t="s">
        <v>395</v>
      </c>
      <c r="B68" s="84"/>
      <c r="C68" s="84"/>
      <c r="D68" s="84">
        <v>83.94</v>
      </c>
      <c r="E68" s="84">
        <v>6.49</v>
      </c>
      <c r="F68" s="84">
        <v>0.25</v>
      </c>
      <c r="G68" s="84">
        <v>0.25</v>
      </c>
      <c r="H68" s="84"/>
      <c r="I68" s="84"/>
      <c r="J68" s="84"/>
      <c r="K68" s="84"/>
    </row>
    <row r="70" spans="1:11">
      <c r="A70" s="80"/>
      <c r="B70" s="84" t="s">
        <v>117</v>
      </c>
      <c r="C70" s="84" t="s">
        <v>337</v>
      </c>
      <c r="D70" s="84" t="s">
        <v>354</v>
      </c>
    </row>
    <row r="71" spans="1:11">
      <c r="A71" s="84" t="s">
        <v>36</v>
      </c>
      <c r="B71" s="84"/>
      <c r="C71" s="84"/>
      <c r="D71" s="84"/>
    </row>
    <row r="73" spans="1:11">
      <c r="A73" s="80"/>
      <c r="B73" s="84" t="s">
        <v>117</v>
      </c>
      <c r="C73" s="84" t="s">
        <v>355</v>
      </c>
      <c r="D73" s="84" t="s">
        <v>356</v>
      </c>
      <c r="E73" s="84" t="s">
        <v>357</v>
      </c>
      <c r="F73" s="84" t="s">
        <v>358</v>
      </c>
      <c r="G73" s="84" t="s">
        <v>354</v>
      </c>
    </row>
    <row r="74" spans="1:11">
      <c r="A74" s="84" t="s">
        <v>332</v>
      </c>
      <c r="B74" s="84" t="s">
        <v>333</v>
      </c>
      <c r="C74" s="84">
        <v>40688.46</v>
      </c>
      <c r="D74" s="84">
        <v>29537.5</v>
      </c>
      <c r="E74" s="84">
        <v>11150.96</v>
      </c>
      <c r="F74" s="84">
        <v>0.73</v>
      </c>
      <c r="G74" s="84">
        <v>3.3</v>
      </c>
    </row>
    <row r="75" spans="1:11">
      <c r="A75" s="84" t="s">
        <v>334</v>
      </c>
      <c r="B75" s="84" t="s">
        <v>333</v>
      </c>
      <c r="C75" s="84">
        <v>193422.4</v>
      </c>
      <c r="D75" s="84">
        <v>130769.64</v>
      </c>
      <c r="E75" s="84">
        <v>62652.76</v>
      </c>
      <c r="F75" s="84">
        <v>0.68</v>
      </c>
      <c r="G75" s="84">
        <v>3.51</v>
      </c>
    </row>
    <row r="76" spans="1:11">
      <c r="A76" s="84" t="s">
        <v>335</v>
      </c>
      <c r="B76" s="84" t="s">
        <v>333</v>
      </c>
      <c r="C76" s="84">
        <v>25256.33</v>
      </c>
      <c r="D76" s="84">
        <v>18412.32</v>
      </c>
      <c r="E76" s="84">
        <v>6844.01</v>
      </c>
      <c r="F76" s="84">
        <v>0.73</v>
      </c>
      <c r="G76" s="84">
        <v>3.59</v>
      </c>
    </row>
    <row r="77" spans="1:11">
      <c r="A77" s="84" t="s">
        <v>336</v>
      </c>
      <c r="B77" s="84" t="s">
        <v>333</v>
      </c>
      <c r="C77" s="84">
        <v>23534.1</v>
      </c>
      <c r="D77" s="84">
        <v>16529.05</v>
      </c>
      <c r="E77" s="84">
        <v>7005.05</v>
      </c>
      <c r="F77" s="84">
        <v>0.7</v>
      </c>
      <c r="G77" s="84">
        <v>3.52</v>
      </c>
    </row>
    <row r="79" spans="1:11">
      <c r="A79" s="80"/>
      <c r="B79" s="84" t="s">
        <v>117</v>
      </c>
      <c r="C79" s="84" t="s">
        <v>355</v>
      </c>
      <c r="D79" s="84" t="s">
        <v>354</v>
      </c>
    </row>
    <row r="80" spans="1:11">
      <c r="A80" s="84" t="s">
        <v>396</v>
      </c>
      <c r="B80" s="84" t="s">
        <v>397</v>
      </c>
      <c r="C80" s="84">
        <v>2290.37</v>
      </c>
      <c r="D80" s="84">
        <v>1</v>
      </c>
    </row>
    <row r="81" spans="1:8">
      <c r="A81" s="84" t="s">
        <v>398</v>
      </c>
      <c r="B81" s="84" t="s">
        <v>399</v>
      </c>
      <c r="C81" s="84">
        <v>38311.949999999997</v>
      </c>
      <c r="D81" s="84">
        <v>0.8</v>
      </c>
    </row>
    <row r="82" spans="1:8">
      <c r="A82" s="84" t="s">
        <v>400</v>
      </c>
      <c r="B82" s="84" t="s">
        <v>399</v>
      </c>
      <c r="C82" s="84">
        <v>122797.52</v>
      </c>
      <c r="D82" s="84">
        <v>0.78</v>
      </c>
    </row>
    <row r="83" spans="1:8">
      <c r="A83" s="84" t="s">
        <v>401</v>
      </c>
      <c r="B83" s="84" t="s">
        <v>399</v>
      </c>
      <c r="C83" s="84">
        <v>21296.68</v>
      </c>
      <c r="D83" s="84">
        <v>0.8</v>
      </c>
    </row>
    <row r="84" spans="1:8">
      <c r="A84" s="84" t="s">
        <v>402</v>
      </c>
      <c r="B84" s="84" t="s">
        <v>399</v>
      </c>
      <c r="C84" s="84">
        <v>21296.68</v>
      </c>
      <c r="D84" s="84">
        <v>0.8</v>
      </c>
    </row>
    <row r="86" spans="1:8">
      <c r="A86" s="80"/>
      <c r="B86" s="84" t="s">
        <v>117</v>
      </c>
      <c r="C86" s="84" t="s">
        <v>403</v>
      </c>
      <c r="D86" s="84" t="s">
        <v>404</v>
      </c>
      <c r="E86" s="84" t="s">
        <v>405</v>
      </c>
      <c r="F86" s="84" t="s">
        <v>406</v>
      </c>
      <c r="G86" s="84" t="s">
        <v>407</v>
      </c>
      <c r="H86" s="84" t="s">
        <v>408</v>
      </c>
    </row>
    <row r="87" spans="1:8">
      <c r="A87" s="84" t="s">
        <v>409</v>
      </c>
      <c r="B87" s="84" t="s">
        <v>410</v>
      </c>
      <c r="C87" s="84">
        <v>0.54</v>
      </c>
      <c r="D87" s="84">
        <v>49.8</v>
      </c>
      <c r="E87" s="84">
        <v>0.1</v>
      </c>
      <c r="F87" s="84">
        <v>9.15</v>
      </c>
      <c r="G87" s="84">
        <v>1</v>
      </c>
      <c r="H87" s="84" t="s">
        <v>411</v>
      </c>
    </row>
    <row r="88" spans="1:8">
      <c r="A88" s="84" t="s">
        <v>412</v>
      </c>
      <c r="B88" s="84" t="s">
        <v>413</v>
      </c>
      <c r="C88" s="84">
        <v>0.56999999999999995</v>
      </c>
      <c r="D88" s="84">
        <v>622</v>
      </c>
      <c r="E88" s="84">
        <v>1.97</v>
      </c>
      <c r="F88" s="84">
        <v>2156.48</v>
      </c>
      <c r="G88" s="84">
        <v>1</v>
      </c>
      <c r="H88" s="84" t="s">
        <v>414</v>
      </c>
    </row>
    <row r="89" spans="1:8">
      <c r="A89" s="84" t="s">
        <v>415</v>
      </c>
      <c r="B89" s="84" t="s">
        <v>413</v>
      </c>
      <c r="C89" s="84">
        <v>0.59</v>
      </c>
      <c r="D89" s="84">
        <v>1109.6500000000001</v>
      </c>
      <c r="E89" s="84">
        <v>7.79</v>
      </c>
      <c r="F89" s="84">
        <v>14612.31</v>
      </c>
      <c r="G89" s="84">
        <v>1</v>
      </c>
      <c r="H89" s="84" t="s">
        <v>414</v>
      </c>
    </row>
    <row r="90" spans="1:8">
      <c r="A90" s="84" t="s">
        <v>416</v>
      </c>
      <c r="B90" s="84" t="s">
        <v>413</v>
      </c>
      <c r="C90" s="84">
        <v>0.55000000000000004</v>
      </c>
      <c r="D90" s="84">
        <v>622</v>
      </c>
      <c r="E90" s="84">
        <v>1.24</v>
      </c>
      <c r="F90" s="84">
        <v>1408.9</v>
      </c>
      <c r="G90" s="84">
        <v>1</v>
      </c>
      <c r="H90" s="84" t="s">
        <v>414</v>
      </c>
    </row>
    <row r="91" spans="1:8">
      <c r="A91" s="84" t="s">
        <v>417</v>
      </c>
      <c r="B91" s="84" t="s">
        <v>413</v>
      </c>
      <c r="C91" s="84">
        <v>0.55000000000000004</v>
      </c>
      <c r="D91" s="84">
        <v>622</v>
      </c>
      <c r="E91" s="84">
        <v>1.05</v>
      </c>
      <c r="F91" s="84">
        <v>1195.32</v>
      </c>
      <c r="G91" s="84">
        <v>1</v>
      </c>
      <c r="H91" s="84" t="s">
        <v>414</v>
      </c>
    </row>
    <row r="93" spans="1:8">
      <c r="A93" s="80"/>
      <c r="B93" s="84" t="s">
        <v>117</v>
      </c>
      <c r="C93" s="84" t="s">
        <v>418</v>
      </c>
      <c r="D93" s="84" t="s">
        <v>419</v>
      </c>
      <c r="E93" s="84" t="s">
        <v>420</v>
      </c>
      <c r="F93" s="84" t="s">
        <v>421</v>
      </c>
    </row>
    <row r="94" spans="1:8">
      <c r="A94" s="84" t="s">
        <v>36</v>
      </c>
      <c r="B94" s="84"/>
      <c r="C94" s="84"/>
      <c r="D94" s="84"/>
      <c r="E94" s="84"/>
      <c r="F94" s="84"/>
    </row>
    <row r="96" spans="1:8">
      <c r="A96" s="80"/>
      <c r="B96" s="84" t="s">
        <v>117</v>
      </c>
      <c r="C96" s="84" t="s">
        <v>422</v>
      </c>
      <c r="D96" s="84" t="s">
        <v>423</v>
      </c>
      <c r="E96" s="84" t="s">
        <v>424</v>
      </c>
      <c r="F96" s="84" t="s">
        <v>425</v>
      </c>
      <c r="G96" s="84" t="s">
        <v>426</v>
      </c>
    </row>
    <row r="97" spans="1:8">
      <c r="A97" s="84" t="s">
        <v>36</v>
      </c>
      <c r="B97" s="84"/>
      <c r="C97" s="84"/>
      <c r="D97" s="84"/>
      <c r="E97" s="84"/>
      <c r="F97" s="84"/>
      <c r="G97" s="84"/>
    </row>
    <row r="99" spans="1:8">
      <c r="A99" s="80"/>
      <c r="B99" s="84" t="s">
        <v>432</v>
      </c>
      <c r="C99" s="84" t="s">
        <v>433</v>
      </c>
      <c r="D99" s="84" t="s">
        <v>434</v>
      </c>
      <c r="E99" s="84" t="s">
        <v>435</v>
      </c>
      <c r="F99" s="84" t="s">
        <v>436</v>
      </c>
      <c r="G99" s="84" t="s">
        <v>437</v>
      </c>
      <c r="H99" s="84" t="s">
        <v>438</v>
      </c>
    </row>
    <row r="100" spans="1:8">
      <c r="A100" s="84" t="s">
        <v>439</v>
      </c>
      <c r="B100" s="84">
        <v>17784.119200000001</v>
      </c>
      <c r="C100" s="84">
        <v>22.685199999999998</v>
      </c>
      <c r="D100" s="84">
        <v>91.681299999999993</v>
      </c>
      <c r="E100" s="84">
        <v>0</v>
      </c>
      <c r="F100" s="84">
        <v>2.9999999999999997E-4</v>
      </c>
      <c r="G100" s="84">
        <v>31270.8662</v>
      </c>
      <c r="H100" s="84">
        <v>6998.3325999999997</v>
      </c>
    </row>
    <row r="101" spans="1:8">
      <c r="A101" s="84" t="s">
        <v>440</v>
      </c>
      <c r="B101" s="84">
        <v>15970.2089</v>
      </c>
      <c r="C101" s="84">
        <v>20.391100000000002</v>
      </c>
      <c r="D101" s="84">
        <v>82.605699999999999</v>
      </c>
      <c r="E101" s="84">
        <v>0</v>
      </c>
      <c r="F101" s="84">
        <v>2.0000000000000001E-4</v>
      </c>
      <c r="G101" s="84">
        <v>28175.4221</v>
      </c>
      <c r="H101" s="84">
        <v>6287.0657000000001</v>
      </c>
    </row>
    <row r="102" spans="1:8">
      <c r="A102" s="84" t="s">
        <v>441</v>
      </c>
      <c r="B102" s="84">
        <v>17344.023499999999</v>
      </c>
      <c r="C102" s="84">
        <v>22.643599999999999</v>
      </c>
      <c r="D102" s="84">
        <v>96.692599999999999</v>
      </c>
      <c r="E102" s="84">
        <v>0</v>
      </c>
      <c r="F102" s="84">
        <v>2.9999999999999997E-4</v>
      </c>
      <c r="G102" s="84">
        <v>32982.601699999999</v>
      </c>
      <c r="H102" s="84">
        <v>6892.1495000000004</v>
      </c>
    </row>
    <row r="103" spans="1:8">
      <c r="A103" s="84" t="s">
        <v>442</v>
      </c>
      <c r="B103" s="84">
        <v>19070.704900000001</v>
      </c>
      <c r="C103" s="84">
        <v>25.061800000000002</v>
      </c>
      <c r="D103" s="84">
        <v>108.6138</v>
      </c>
      <c r="E103" s="84">
        <v>0</v>
      </c>
      <c r="F103" s="84">
        <v>2.9999999999999997E-4</v>
      </c>
      <c r="G103" s="84">
        <v>37049.744700000003</v>
      </c>
      <c r="H103" s="84">
        <v>7599.4180999999999</v>
      </c>
    </row>
    <row r="104" spans="1:8">
      <c r="A104" s="84" t="s">
        <v>272</v>
      </c>
      <c r="B104" s="84">
        <v>23814.060099999999</v>
      </c>
      <c r="C104" s="84">
        <v>31.301300000000001</v>
      </c>
      <c r="D104" s="84">
        <v>135.71369999999999</v>
      </c>
      <c r="E104" s="84">
        <v>0</v>
      </c>
      <c r="F104" s="84">
        <v>4.0000000000000002E-4</v>
      </c>
      <c r="G104" s="84">
        <v>46293.953600000001</v>
      </c>
      <c r="H104" s="84">
        <v>9490.3634000000002</v>
      </c>
    </row>
    <row r="105" spans="1:8">
      <c r="A105" s="84" t="s">
        <v>443</v>
      </c>
      <c r="B105" s="84">
        <v>27182.675200000001</v>
      </c>
      <c r="C105" s="84">
        <v>35.729100000000003</v>
      </c>
      <c r="D105" s="84">
        <v>154.91200000000001</v>
      </c>
      <c r="E105" s="84">
        <v>0</v>
      </c>
      <c r="F105" s="84">
        <v>4.0000000000000002E-4</v>
      </c>
      <c r="G105" s="84">
        <v>52842.769800000002</v>
      </c>
      <c r="H105" s="84">
        <v>10832.83</v>
      </c>
    </row>
    <row r="106" spans="1:8">
      <c r="A106" s="84" t="s">
        <v>444</v>
      </c>
      <c r="B106" s="84">
        <v>29418.7441</v>
      </c>
      <c r="C106" s="84">
        <v>38.668300000000002</v>
      </c>
      <c r="D106" s="84">
        <v>167.65520000000001</v>
      </c>
      <c r="E106" s="84">
        <v>0</v>
      </c>
      <c r="F106" s="84">
        <v>5.0000000000000001E-4</v>
      </c>
      <c r="G106" s="84">
        <v>57189.658900000002</v>
      </c>
      <c r="H106" s="84">
        <v>11723.947399999999</v>
      </c>
    </row>
    <row r="107" spans="1:8">
      <c r="A107" s="84" t="s">
        <v>445</v>
      </c>
      <c r="B107" s="84">
        <v>29114.104299999999</v>
      </c>
      <c r="C107" s="84">
        <v>38.267800000000001</v>
      </c>
      <c r="D107" s="84">
        <v>165.91909999999999</v>
      </c>
      <c r="E107" s="84">
        <v>0</v>
      </c>
      <c r="F107" s="84">
        <v>5.0000000000000001E-4</v>
      </c>
      <c r="G107" s="84">
        <v>56597.443099999997</v>
      </c>
      <c r="H107" s="84">
        <v>11602.5424</v>
      </c>
    </row>
    <row r="108" spans="1:8">
      <c r="A108" s="84" t="s">
        <v>446</v>
      </c>
      <c r="B108" s="84">
        <v>24854.637299999999</v>
      </c>
      <c r="C108" s="84">
        <v>32.6691</v>
      </c>
      <c r="D108" s="84">
        <v>141.6447</v>
      </c>
      <c r="E108" s="84">
        <v>0</v>
      </c>
      <c r="F108" s="84">
        <v>4.0000000000000002E-4</v>
      </c>
      <c r="G108" s="84">
        <v>48317.0942</v>
      </c>
      <c r="H108" s="84">
        <v>9905.0612000000001</v>
      </c>
    </row>
    <row r="109" spans="1:8">
      <c r="A109" s="84" t="s">
        <v>447</v>
      </c>
      <c r="B109" s="84">
        <v>21335.327399999998</v>
      </c>
      <c r="C109" s="84">
        <v>28.042000000000002</v>
      </c>
      <c r="D109" s="84">
        <v>121.5701</v>
      </c>
      <c r="E109" s="84">
        <v>0</v>
      </c>
      <c r="F109" s="84">
        <v>2.9999999999999997E-4</v>
      </c>
      <c r="G109" s="84">
        <v>41469.354700000004</v>
      </c>
      <c r="H109" s="84">
        <v>8502.3786999999993</v>
      </c>
    </row>
    <row r="110" spans="1:8">
      <c r="A110" s="84" t="s">
        <v>448</v>
      </c>
      <c r="B110" s="84">
        <v>17146.677800000001</v>
      </c>
      <c r="C110" s="84">
        <v>22.456700000000001</v>
      </c>
      <c r="D110" s="84">
        <v>96.582800000000006</v>
      </c>
      <c r="E110" s="84">
        <v>0</v>
      </c>
      <c r="F110" s="84">
        <v>2.9999999999999997E-4</v>
      </c>
      <c r="G110" s="84">
        <v>32945.471599999997</v>
      </c>
      <c r="H110" s="84">
        <v>6822.8437999999996</v>
      </c>
    </row>
    <row r="111" spans="1:8">
      <c r="A111" s="84" t="s">
        <v>449</v>
      </c>
      <c r="B111" s="84">
        <v>17215.511500000001</v>
      </c>
      <c r="C111" s="84">
        <v>22.042100000000001</v>
      </c>
      <c r="D111" s="84">
        <v>89.900499999999994</v>
      </c>
      <c r="E111" s="84">
        <v>0</v>
      </c>
      <c r="F111" s="84">
        <v>2.9999999999999997E-4</v>
      </c>
      <c r="G111" s="84">
        <v>30663.87</v>
      </c>
      <c r="H111" s="84">
        <v>6785.1652999999997</v>
      </c>
    </row>
    <row r="112" spans="1:8">
      <c r="A112" s="84"/>
      <c r="B112" s="84"/>
      <c r="C112" s="84"/>
      <c r="D112" s="84"/>
      <c r="E112" s="84"/>
      <c r="F112" s="84"/>
      <c r="G112" s="84"/>
      <c r="H112" s="84"/>
    </row>
    <row r="113" spans="1:19">
      <c r="A113" s="84" t="s">
        <v>450</v>
      </c>
      <c r="B113" s="84">
        <v>260250.7941</v>
      </c>
      <c r="C113" s="84">
        <v>339.95830000000001</v>
      </c>
      <c r="D113" s="84">
        <v>1453.4916000000001</v>
      </c>
      <c r="E113" s="84">
        <v>0</v>
      </c>
      <c r="F113" s="84">
        <v>4.1000000000000003E-3</v>
      </c>
      <c r="G113" s="84">
        <v>495798.25060000003</v>
      </c>
      <c r="H113" s="84">
        <v>103442.098</v>
      </c>
    </row>
    <row r="114" spans="1:19">
      <c r="A114" s="84" t="s">
        <v>451</v>
      </c>
      <c r="B114" s="84">
        <v>15970.2089</v>
      </c>
      <c r="C114" s="84">
        <v>20.391100000000002</v>
      </c>
      <c r="D114" s="84">
        <v>82.605699999999999</v>
      </c>
      <c r="E114" s="84">
        <v>0</v>
      </c>
      <c r="F114" s="84">
        <v>2.0000000000000001E-4</v>
      </c>
      <c r="G114" s="84">
        <v>28175.4221</v>
      </c>
      <c r="H114" s="84">
        <v>6287.0657000000001</v>
      </c>
    </row>
    <row r="115" spans="1:19">
      <c r="A115" s="84" t="s">
        <v>452</v>
      </c>
      <c r="B115" s="84">
        <v>29418.7441</v>
      </c>
      <c r="C115" s="84">
        <v>38.668300000000002</v>
      </c>
      <c r="D115" s="84">
        <v>167.65520000000001</v>
      </c>
      <c r="E115" s="84">
        <v>0</v>
      </c>
      <c r="F115" s="84">
        <v>5.0000000000000001E-4</v>
      </c>
      <c r="G115" s="84">
        <v>57189.658900000002</v>
      </c>
      <c r="H115" s="84">
        <v>11723.947399999999</v>
      </c>
    </row>
    <row r="117" spans="1:19">
      <c r="A117" s="80"/>
      <c r="B117" s="84" t="s">
        <v>453</v>
      </c>
      <c r="C117" s="84" t="s">
        <v>454</v>
      </c>
      <c r="D117" s="84" t="s">
        <v>455</v>
      </c>
      <c r="E117" s="84" t="s">
        <v>456</v>
      </c>
      <c r="F117" s="84" t="s">
        <v>457</v>
      </c>
      <c r="G117" s="84" t="s">
        <v>458</v>
      </c>
      <c r="H117" s="84" t="s">
        <v>459</v>
      </c>
      <c r="I117" s="84" t="s">
        <v>460</v>
      </c>
      <c r="J117" s="84" t="s">
        <v>461</v>
      </c>
      <c r="K117" s="84" t="s">
        <v>462</v>
      </c>
      <c r="L117" s="84" t="s">
        <v>463</v>
      </c>
      <c r="M117" s="84" t="s">
        <v>464</v>
      </c>
      <c r="N117" s="84" t="s">
        <v>465</v>
      </c>
      <c r="O117" s="84" t="s">
        <v>466</v>
      </c>
      <c r="P117" s="84" t="s">
        <v>467</v>
      </c>
      <c r="Q117" s="84" t="s">
        <v>468</v>
      </c>
      <c r="R117" s="84" t="s">
        <v>469</v>
      </c>
      <c r="S117" s="84" t="s">
        <v>470</v>
      </c>
    </row>
    <row r="118" spans="1:19">
      <c r="A118" s="84" t="s">
        <v>439</v>
      </c>
      <c r="B118" s="85">
        <v>69186900000</v>
      </c>
      <c r="C118" s="84">
        <v>64008.61</v>
      </c>
      <c r="D118" s="84" t="s">
        <v>489</v>
      </c>
      <c r="E118" s="84">
        <v>34382.154999999999</v>
      </c>
      <c r="F118" s="84">
        <v>10771.038</v>
      </c>
      <c r="G118" s="84">
        <v>3347.491</v>
      </c>
      <c r="H118" s="84">
        <v>0</v>
      </c>
      <c r="I118" s="84">
        <v>12340.642</v>
      </c>
      <c r="J118" s="84">
        <v>3167.2840000000001</v>
      </c>
      <c r="K118" s="84">
        <v>0</v>
      </c>
      <c r="L118" s="84">
        <v>0</v>
      </c>
      <c r="M118" s="84">
        <v>0</v>
      </c>
      <c r="N118" s="84">
        <v>0</v>
      </c>
      <c r="O118" s="84">
        <v>0</v>
      </c>
      <c r="P118" s="84">
        <v>0</v>
      </c>
      <c r="Q118" s="84">
        <v>0</v>
      </c>
      <c r="R118" s="84">
        <v>0</v>
      </c>
      <c r="S118" s="84">
        <v>0</v>
      </c>
    </row>
    <row r="119" spans="1:19">
      <c r="A119" s="84" t="s">
        <v>440</v>
      </c>
      <c r="B119" s="85">
        <v>62338200000</v>
      </c>
      <c r="C119" s="84">
        <v>65682.994999999995</v>
      </c>
      <c r="D119" s="84" t="s">
        <v>490</v>
      </c>
      <c r="E119" s="84">
        <v>34382.154999999999</v>
      </c>
      <c r="F119" s="84">
        <v>10771.038</v>
      </c>
      <c r="G119" s="84">
        <v>4231.3050000000003</v>
      </c>
      <c r="H119" s="84">
        <v>0</v>
      </c>
      <c r="I119" s="84">
        <v>16298.496999999999</v>
      </c>
      <c r="J119" s="84">
        <v>0</v>
      </c>
      <c r="K119" s="84">
        <v>0</v>
      </c>
      <c r="L119" s="84">
        <v>0</v>
      </c>
      <c r="M119" s="84">
        <v>0</v>
      </c>
      <c r="N119" s="84">
        <v>0</v>
      </c>
      <c r="O119" s="84">
        <v>0</v>
      </c>
      <c r="P119" s="84">
        <v>0</v>
      </c>
      <c r="Q119" s="84">
        <v>0</v>
      </c>
      <c r="R119" s="84">
        <v>0</v>
      </c>
      <c r="S119" s="84">
        <v>0</v>
      </c>
    </row>
    <row r="120" spans="1:19">
      <c r="A120" s="84" t="s">
        <v>441</v>
      </c>
      <c r="B120" s="85">
        <v>72974100000</v>
      </c>
      <c r="C120" s="84">
        <v>72538.129000000001</v>
      </c>
      <c r="D120" s="84" t="s">
        <v>491</v>
      </c>
      <c r="E120" s="84">
        <v>34382.154999999999</v>
      </c>
      <c r="F120" s="84">
        <v>10771.038</v>
      </c>
      <c r="G120" s="84">
        <v>5643.9639999999999</v>
      </c>
      <c r="H120" s="84">
        <v>0</v>
      </c>
      <c r="I120" s="84">
        <v>21740.972000000002</v>
      </c>
      <c r="J120" s="84">
        <v>0</v>
      </c>
      <c r="K120" s="84">
        <v>0</v>
      </c>
      <c r="L120" s="84">
        <v>0</v>
      </c>
      <c r="M120" s="84">
        <v>0</v>
      </c>
      <c r="N120" s="84">
        <v>0</v>
      </c>
      <c r="O120" s="84">
        <v>0</v>
      </c>
      <c r="P120" s="84">
        <v>0</v>
      </c>
      <c r="Q120" s="84">
        <v>0</v>
      </c>
      <c r="R120" s="84">
        <v>0</v>
      </c>
      <c r="S120" s="84">
        <v>0</v>
      </c>
    </row>
    <row r="121" spans="1:19">
      <c r="A121" s="84" t="s">
        <v>442</v>
      </c>
      <c r="B121" s="85">
        <v>81972600000</v>
      </c>
      <c r="C121" s="84">
        <v>93249.304999999993</v>
      </c>
      <c r="D121" s="84" t="s">
        <v>492</v>
      </c>
      <c r="E121" s="84">
        <v>34382.154999999999</v>
      </c>
      <c r="F121" s="84">
        <v>10771.038</v>
      </c>
      <c r="G121" s="84">
        <v>9686.3510000000006</v>
      </c>
      <c r="H121" s="84">
        <v>0</v>
      </c>
      <c r="I121" s="84">
        <v>38409.760999999999</v>
      </c>
      <c r="J121" s="84">
        <v>0</v>
      </c>
      <c r="K121" s="84">
        <v>0</v>
      </c>
      <c r="L121" s="84">
        <v>0</v>
      </c>
      <c r="M121" s="84">
        <v>0</v>
      </c>
      <c r="N121" s="84">
        <v>0</v>
      </c>
      <c r="O121" s="84">
        <v>0</v>
      </c>
      <c r="P121" s="84">
        <v>0</v>
      </c>
      <c r="Q121" s="84">
        <v>0</v>
      </c>
      <c r="R121" s="84">
        <v>0</v>
      </c>
      <c r="S121" s="84">
        <v>0</v>
      </c>
    </row>
    <row r="122" spans="1:19">
      <c r="A122" s="84" t="s">
        <v>272</v>
      </c>
      <c r="B122" s="85">
        <v>102425000000</v>
      </c>
      <c r="C122" s="84">
        <v>102327.163</v>
      </c>
      <c r="D122" s="84" t="s">
        <v>493</v>
      </c>
      <c r="E122" s="84">
        <v>34382.154999999999</v>
      </c>
      <c r="F122" s="84">
        <v>10771.038</v>
      </c>
      <c r="G122" s="84">
        <v>11140.290999999999</v>
      </c>
      <c r="H122" s="84">
        <v>0</v>
      </c>
      <c r="I122" s="84">
        <v>46033.678999999996</v>
      </c>
      <c r="J122" s="84">
        <v>0</v>
      </c>
      <c r="K122" s="84">
        <v>0</v>
      </c>
      <c r="L122" s="84">
        <v>0</v>
      </c>
      <c r="M122" s="84">
        <v>0</v>
      </c>
      <c r="N122" s="84">
        <v>0</v>
      </c>
      <c r="O122" s="84">
        <v>0</v>
      </c>
      <c r="P122" s="84">
        <v>0</v>
      </c>
      <c r="Q122" s="84">
        <v>0</v>
      </c>
      <c r="R122" s="84">
        <v>0</v>
      </c>
      <c r="S122" s="84">
        <v>0</v>
      </c>
    </row>
    <row r="123" spans="1:19">
      <c r="A123" s="84" t="s">
        <v>443</v>
      </c>
      <c r="B123" s="85">
        <v>116915000000</v>
      </c>
      <c r="C123" s="84">
        <v>104385.52099999999</v>
      </c>
      <c r="D123" s="84" t="s">
        <v>494</v>
      </c>
      <c r="E123" s="84">
        <v>34382.154999999999</v>
      </c>
      <c r="F123" s="84">
        <v>10771.038</v>
      </c>
      <c r="G123" s="84">
        <v>11429.54</v>
      </c>
      <c r="H123" s="84">
        <v>0</v>
      </c>
      <c r="I123" s="84">
        <v>47802.788</v>
      </c>
      <c r="J123" s="84">
        <v>0</v>
      </c>
      <c r="K123" s="84">
        <v>0</v>
      </c>
      <c r="L123" s="84">
        <v>0</v>
      </c>
      <c r="M123" s="84">
        <v>0</v>
      </c>
      <c r="N123" s="84">
        <v>0</v>
      </c>
      <c r="O123" s="84">
        <v>0</v>
      </c>
      <c r="P123" s="84">
        <v>0</v>
      </c>
      <c r="Q123" s="84">
        <v>0</v>
      </c>
      <c r="R123" s="84">
        <v>0</v>
      </c>
      <c r="S123" s="84">
        <v>0</v>
      </c>
    </row>
    <row r="124" spans="1:19">
      <c r="A124" s="84" t="s">
        <v>444</v>
      </c>
      <c r="B124" s="85">
        <v>126532000000</v>
      </c>
      <c r="C124" s="84">
        <v>112335.76</v>
      </c>
      <c r="D124" s="84" t="s">
        <v>495</v>
      </c>
      <c r="E124" s="84">
        <v>34382.154999999999</v>
      </c>
      <c r="F124" s="84">
        <v>10771.038</v>
      </c>
      <c r="G124" s="84">
        <v>12852.125</v>
      </c>
      <c r="H124" s="84">
        <v>0</v>
      </c>
      <c r="I124" s="84">
        <v>54330.442000000003</v>
      </c>
      <c r="J124" s="84">
        <v>0</v>
      </c>
      <c r="K124" s="84">
        <v>0</v>
      </c>
      <c r="L124" s="84">
        <v>0</v>
      </c>
      <c r="M124" s="84">
        <v>0</v>
      </c>
      <c r="N124" s="84">
        <v>0</v>
      </c>
      <c r="O124" s="84">
        <v>0</v>
      </c>
      <c r="P124" s="84">
        <v>0</v>
      </c>
      <c r="Q124" s="84">
        <v>0</v>
      </c>
      <c r="R124" s="84">
        <v>0</v>
      </c>
      <c r="S124" s="84">
        <v>0</v>
      </c>
    </row>
    <row r="125" spans="1:19">
      <c r="A125" s="84" t="s">
        <v>445</v>
      </c>
      <c r="B125" s="85">
        <v>125222000000</v>
      </c>
      <c r="C125" s="84">
        <v>111836.107</v>
      </c>
      <c r="D125" s="84" t="s">
        <v>496</v>
      </c>
      <c r="E125" s="84">
        <v>34382.154999999999</v>
      </c>
      <c r="F125" s="84">
        <v>10771.038</v>
      </c>
      <c r="G125" s="84">
        <v>12745.039000000001</v>
      </c>
      <c r="H125" s="84">
        <v>0</v>
      </c>
      <c r="I125" s="84">
        <v>53937.875</v>
      </c>
      <c r="J125" s="84">
        <v>0</v>
      </c>
      <c r="K125" s="84">
        <v>0</v>
      </c>
      <c r="L125" s="84">
        <v>0</v>
      </c>
      <c r="M125" s="84">
        <v>0</v>
      </c>
      <c r="N125" s="84">
        <v>0</v>
      </c>
      <c r="O125" s="84">
        <v>0</v>
      </c>
      <c r="P125" s="84">
        <v>0</v>
      </c>
      <c r="Q125" s="84">
        <v>0</v>
      </c>
      <c r="R125" s="84">
        <v>0</v>
      </c>
      <c r="S125" s="84">
        <v>0</v>
      </c>
    </row>
    <row r="126" spans="1:19">
      <c r="A126" s="84" t="s">
        <v>446</v>
      </c>
      <c r="B126" s="85">
        <v>106902000000</v>
      </c>
      <c r="C126" s="84">
        <v>110511.39200000001</v>
      </c>
      <c r="D126" s="84" t="s">
        <v>497</v>
      </c>
      <c r="E126" s="84">
        <v>34382.154999999999</v>
      </c>
      <c r="F126" s="84">
        <v>10771.038</v>
      </c>
      <c r="G126" s="84">
        <v>12936.906999999999</v>
      </c>
      <c r="H126" s="84">
        <v>0</v>
      </c>
      <c r="I126" s="84">
        <v>52421.292000000001</v>
      </c>
      <c r="J126" s="84">
        <v>0</v>
      </c>
      <c r="K126" s="84">
        <v>0</v>
      </c>
      <c r="L126" s="84">
        <v>0</v>
      </c>
      <c r="M126" s="84">
        <v>0</v>
      </c>
      <c r="N126" s="84">
        <v>0</v>
      </c>
      <c r="O126" s="84">
        <v>0</v>
      </c>
      <c r="P126" s="84">
        <v>0</v>
      </c>
      <c r="Q126" s="84">
        <v>0</v>
      </c>
      <c r="R126" s="84">
        <v>0</v>
      </c>
      <c r="S126" s="84">
        <v>0</v>
      </c>
    </row>
    <row r="127" spans="1:19">
      <c r="A127" s="84" t="s">
        <v>447</v>
      </c>
      <c r="B127" s="85">
        <v>91751000000</v>
      </c>
      <c r="C127" s="84">
        <v>90578.569000000003</v>
      </c>
      <c r="D127" s="84" t="s">
        <v>480</v>
      </c>
      <c r="E127" s="84">
        <v>34382.154999999999</v>
      </c>
      <c r="F127" s="84">
        <v>10771.038</v>
      </c>
      <c r="G127" s="84">
        <v>8975.0030000000006</v>
      </c>
      <c r="H127" s="84">
        <v>0</v>
      </c>
      <c r="I127" s="84">
        <v>36450.374000000003</v>
      </c>
      <c r="J127" s="84">
        <v>0</v>
      </c>
      <c r="K127" s="84">
        <v>0</v>
      </c>
      <c r="L127" s="84">
        <v>0</v>
      </c>
      <c r="M127" s="84">
        <v>0</v>
      </c>
      <c r="N127" s="84">
        <v>0</v>
      </c>
      <c r="O127" s="84">
        <v>0</v>
      </c>
      <c r="P127" s="84">
        <v>0</v>
      </c>
      <c r="Q127" s="84">
        <v>0</v>
      </c>
      <c r="R127" s="84">
        <v>0</v>
      </c>
      <c r="S127" s="84">
        <v>0</v>
      </c>
    </row>
    <row r="128" spans="1:19">
      <c r="A128" s="84" t="s">
        <v>448</v>
      </c>
      <c r="B128" s="85">
        <v>72891900000</v>
      </c>
      <c r="C128" s="84">
        <v>73509.179000000004</v>
      </c>
      <c r="D128" s="84" t="s">
        <v>498</v>
      </c>
      <c r="E128" s="84">
        <v>34382.154999999999</v>
      </c>
      <c r="F128" s="84">
        <v>10771.038</v>
      </c>
      <c r="G128" s="84">
        <v>5889.2870000000003</v>
      </c>
      <c r="H128" s="84">
        <v>0</v>
      </c>
      <c r="I128" s="84">
        <v>22466.698</v>
      </c>
      <c r="J128" s="84">
        <v>0</v>
      </c>
      <c r="K128" s="84">
        <v>0</v>
      </c>
      <c r="L128" s="84">
        <v>0</v>
      </c>
      <c r="M128" s="84">
        <v>0</v>
      </c>
      <c r="N128" s="84">
        <v>0</v>
      </c>
      <c r="O128" s="84">
        <v>0</v>
      </c>
      <c r="P128" s="84">
        <v>0</v>
      </c>
      <c r="Q128" s="84">
        <v>0</v>
      </c>
      <c r="R128" s="84">
        <v>0</v>
      </c>
      <c r="S128" s="84">
        <v>0</v>
      </c>
    </row>
    <row r="129" spans="1:19">
      <c r="A129" s="84" t="s">
        <v>449</v>
      </c>
      <c r="B129" s="85">
        <v>67843900000</v>
      </c>
      <c r="C129" s="84">
        <v>65027.881999999998</v>
      </c>
      <c r="D129" s="84" t="s">
        <v>499</v>
      </c>
      <c r="E129" s="84">
        <v>34382.154999999999</v>
      </c>
      <c r="F129" s="84">
        <v>10771.038</v>
      </c>
      <c r="G129" s="84">
        <v>4209.2960000000003</v>
      </c>
      <c r="H129" s="84">
        <v>0</v>
      </c>
      <c r="I129" s="84">
        <v>15665.394</v>
      </c>
      <c r="J129" s="84">
        <v>0</v>
      </c>
      <c r="K129" s="84">
        <v>0</v>
      </c>
      <c r="L129" s="84">
        <v>0</v>
      </c>
      <c r="M129" s="84">
        <v>0</v>
      </c>
      <c r="N129" s="84">
        <v>0</v>
      </c>
      <c r="O129" s="84">
        <v>0</v>
      </c>
      <c r="P129" s="84">
        <v>0</v>
      </c>
      <c r="Q129" s="84">
        <v>0</v>
      </c>
      <c r="R129" s="84">
        <v>0</v>
      </c>
      <c r="S129" s="84">
        <v>0</v>
      </c>
    </row>
    <row r="130" spans="1:19">
      <c r="A130" s="84"/>
      <c r="B130" s="84"/>
      <c r="C130" s="84"/>
      <c r="D130" s="84"/>
      <c r="E130" s="84"/>
      <c r="F130" s="84"/>
      <c r="G130" s="84"/>
      <c r="H130" s="84"/>
      <c r="I130" s="84"/>
      <c r="J130" s="84"/>
      <c r="K130" s="84"/>
      <c r="L130" s="84"/>
      <c r="M130" s="84"/>
      <c r="N130" s="84"/>
      <c r="O130" s="84"/>
      <c r="P130" s="84"/>
      <c r="Q130" s="84"/>
      <c r="R130" s="84"/>
      <c r="S130" s="84"/>
    </row>
    <row r="131" spans="1:19">
      <c r="A131" s="84" t="s">
        <v>450</v>
      </c>
      <c r="B131" s="85">
        <v>1096950000000</v>
      </c>
      <c r="C131" s="84"/>
      <c r="D131" s="84"/>
      <c r="E131" s="84"/>
      <c r="F131" s="84"/>
      <c r="G131" s="84"/>
      <c r="H131" s="84"/>
      <c r="I131" s="84"/>
      <c r="J131" s="84"/>
      <c r="K131" s="84">
        <v>0</v>
      </c>
      <c r="L131" s="84">
        <v>0</v>
      </c>
      <c r="M131" s="84">
        <v>0</v>
      </c>
      <c r="N131" s="84">
        <v>0</v>
      </c>
      <c r="O131" s="84">
        <v>0</v>
      </c>
      <c r="P131" s="84">
        <v>0</v>
      </c>
      <c r="Q131" s="84">
        <v>0</v>
      </c>
      <c r="R131" s="84">
        <v>0</v>
      </c>
      <c r="S131" s="84">
        <v>0</v>
      </c>
    </row>
    <row r="132" spans="1:19">
      <c r="A132" s="84" t="s">
        <v>451</v>
      </c>
      <c r="B132" s="85">
        <v>62338200000</v>
      </c>
      <c r="C132" s="84">
        <v>64008.61</v>
      </c>
      <c r="D132" s="84"/>
      <c r="E132" s="84">
        <v>34382.154999999999</v>
      </c>
      <c r="F132" s="84">
        <v>10771.038</v>
      </c>
      <c r="G132" s="84">
        <v>3347.491</v>
      </c>
      <c r="H132" s="84">
        <v>0</v>
      </c>
      <c r="I132" s="84">
        <v>12340.642</v>
      </c>
      <c r="J132" s="84">
        <v>0</v>
      </c>
      <c r="K132" s="84">
        <v>0</v>
      </c>
      <c r="L132" s="84">
        <v>0</v>
      </c>
      <c r="M132" s="84">
        <v>0</v>
      </c>
      <c r="N132" s="84">
        <v>0</v>
      </c>
      <c r="O132" s="84">
        <v>0</v>
      </c>
      <c r="P132" s="84">
        <v>0</v>
      </c>
      <c r="Q132" s="84">
        <v>0</v>
      </c>
      <c r="R132" s="84">
        <v>0</v>
      </c>
      <c r="S132" s="84">
        <v>0</v>
      </c>
    </row>
    <row r="133" spans="1:19">
      <c r="A133" s="84" t="s">
        <v>452</v>
      </c>
      <c r="B133" s="85">
        <v>126532000000</v>
      </c>
      <c r="C133" s="84">
        <v>112335.76</v>
      </c>
      <c r="D133" s="84"/>
      <c r="E133" s="84">
        <v>34382.154999999999</v>
      </c>
      <c r="F133" s="84">
        <v>10771.038</v>
      </c>
      <c r="G133" s="84">
        <v>12936.906999999999</v>
      </c>
      <c r="H133" s="84">
        <v>0</v>
      </c>
      <c r="I133" s="84">
        <v>54330.442000000003</v>
      </c>
      <c r="J133" s="84">
        <v>3167.2840000000001</v>
      </c>
      <c r="K133" s="84">
        <v>0</v>
      </c>
      <c r="L133" s="84">
        <v>0</v>
      </c>
      <c r="M133" s="84">
        <v>0</v>
      </c>
      <c r="N133" s="84">
        <v>0</v>
      </c>
      <c r="O133" s="84">
        <v>0</v>
      </c>
      <c r="P133" s="84">
        <v>0</v>
      </c>
      <c r="Q133" s="84">
        <v>0</v>
      </c>
      <c r="R133" s="84">
        <v>0</v>
      </c>
      <c r="S133" s="84">
        <v>0</v>
      </c>
    </row>
    <row r="135" spans="1:19">
      <c r="A135" s="80"/>
      <c r="B135" s="84" t="s">
        <v>483</v>
      </c>
      <c r="C135" s="84" t="s">
        <v>484</v>
      </c>
      <c r="D135" s="84" t="s">
        <v>485</v>
      </c>
      <c r="E135" s="84" t="s">
        <v>245</v>
      </c>
    </row>
    <row r="136" spans="1:19">
      <c r="A136" s="84" t="s">
        <v>486</v>
      </c>
      <c r="B136" s="84">
        <v>38967.61</v>
      </c>
      <c r="C136" s="84">
        <v>804.65</v>
      </c>
      <c r="D136" s="84">
        <v>0</v>
      </c>
      <c r="E136" s="84">
        <v>39772.25</v>
      </c>
    </row>
    <row r="137" spans="1:19">
      <c r="A137" s="84" t="s">
        <v>487</v>
      </c>
      <c r="B137" s="84">
        <v>16.989999999999998</v>
      </c>
      <c r="C137" s="84">
        <v>0.35</v>
      </c>
      <c r="D137" s="84">
        <v>0</v>
      </c>
      <c r="E137" s="84">
        <v>17.34</v>
      </c>
    </row>
    <row r="138" spans="1:19">
      <c r="A138" s="84" t="s">
        <v>488</v>
      </c>
      <c r="B138" s="84">
        <v>16.989999999999998</v>
      </c>
      <c r="C138" s="84">
        <v>0.35</v>
      </c>
      <c r="D138" s="84">
        <v>0</v>
      </c>
      <c r="E138" s="84">
        <v>17.34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20"/>
  <dimension ref="A1:S138"/>
  <sheetViews>
    <sheetView workbookViewId="0"/>
  </sheetViews>
  <sheetFormatPr defaultRowHeight="10.5"/>
  <cols>
    <col min="1" max="1" width="38.83203125" bestFit="1" customWidth="1"/>
    <col min="2" max="2" width="48.33203125" bestFit="1" customWidth="1"/>
    <col min="3" max="3" width="33.6640625" customWidth="1"/>
    <col min="4" max="4" width="38.6640625" bestFit="1" customWidth="1"/>
    <col min="5" max="5" width="45.6640625" customWidth="1"/>
    <col min="6" max="6" width="50" customWidth="1"/>
    <col min="7" max="7" width="43.6640625" customWidth="1"/>
    <col min="8" max="9" width="38.33203125" customWidth="1"/>
    <col min="10" max="10" width="46.1640625" customWidth="1"/>
    <col min="11" max="11" width="36.1640625" customWidth="1"/>
    <col min="12" max="12" width="45" customWidth="1"/>
    <col min="13" max="13" width="50.1640625" customWidth="1"/>
    <col min="14" max="15" width="44.83203125" customWidth="1"/>
    <col min="16" max="16" width="45.33203125" customWidth="1"/>
    <col min="17" max="17" width="44.83203125" customWidth="1"/>
    <col min="18" max="18" width="42.6640625" customWidth="1"/>
    <col min="19" max="19" width="48.1640625" customWidth="1"/>
    <col min="20" max="20" width="45" bestFit="1" customWidth="1"/>
    <col min="21" max="21" width="50.1640625" bestFit="1" customWidth="1"/>
    <col min="22" max="23" width="44.83203125" bestFit="1" customWidth="1"/>
    <col min="24" max="24" width="45.33203125" bestFit="1" customWidth="1"/>
    <col min="25" max="25" width="44.83203125" bestFit="1" customWidth="1"/>
    <col min="26" max="26" width="42.6640625" bestFit="1" customWidth="1"/>
    <col min="27" max="27" width="48.1640625" bestFit="1" customWidth="1"/>
  </cols>
  <sheetData>
    <row r="1" spans="1:7">
      <c r="A1" s="80"/>
      <c r="B1" s="84" t="s">
        <v>344</v>
      </c>
      <c r="C1" s="84" t="s">
        <v>345</v>
      </c>
      <c r="D1" s="84" t="s">
        <v>346</v>
      </c>
    </row>
    <row r="2" spans="1:7">
      <c r="A2" s="84" t="s">
        <v>297</v>
      </c>
      <c r="B2" s="84">
        <v>1191.82</v>
      </c>
      <c r="C2" s="84">
        <v>519.54</v>
      </c>
      <c r="D2" s="84">
        <v>519.54</v>
      </c>
    </row>
    <row r="3" spans="1:7">
      <c r="A3" s="84" t="s">
        <v>298</v>
      </c>
      <c r="B3" s="84">
        <v>1191.82</v>
      </c>
      <c r="C3" s="84">
        <v>519.54</v>
      </c>
      <c r="D3" s="84">
        <v>519.54</v>
      </c>
    </row>
    <row r="4" spans="1:7">
      <c r="A4" s="84" t="s">
        <v>299</v>
      </c>
      <c r="B4" s="84">
        <v>3577.72</v>
      </c>
      <c r="C4" s="84">
        <v>1559.6</v>
      </c>
      <c r="D4" s="84">
        <v>1559.6</v>
      </c>
    </row>
    <row r="5" spans="1:7">
      <c r="A5" s="84" t="s">
        <v>300</v>
      </c>
      <c r="B5" s="84">
        <v>3577.72</v>
      </c>
      <c r="C5" s="84">
        <v>1559.6</v>
      </c>
      <c r="D5" s="84">
        <v>1559.6</v>
      </c>
    </row>
    <row r="7" spans="1:7">
      <c r="A7" s="80"/>
      <c r="B7" s="84" t="s">
        <v>347</v>
      </c>
    </row>
    <row r="8" spans="1:7">
      <c r="A8" s="84" t="s">
        <v>301</v>
      </c>
      <c r="B8" s="84">
        <v>2293.9899999999998</v>
      </c>
    </row>
    <row r="9" spans="1:7">
      <c r="A9" s="84" t="s">
        <v>302</v>
      </c>
      <c r="B9" s="84">
        <v>2293.9899999999998</v>
      </c>
    </row>
    <row r="10" spans="1:7">
      <c r="A10" s="84" t="s">
        <v>348</v>
      </c>
      <c r="B10" s="84">
        <v>0</v>
      </c>
    </row>
    <row r="12" spans="1:7">
      <c r="A12" s="80"/>
      <c r="B12" s="84" t="s">
        <v>361</v>
      </c>
      <c r="C12" s="84" t="s">
        <v>362</v>
      </c>
      <c r="D12" s="84" t="s">
        <v>363</v>
      </c>
      <c r="E12" s="84" t="s">
        <v>364</v>
      </c>
      <c r="F12" s="84" t="s">
        <v>365</v>
      </c>
      <c r="G12" s="84" t="s">
        <v>366</v>
      </c>
    </row>
    <row r="13" spans="1:7">
      <c r="A13" s="84" t="s">
        <v>73</v>
      </c>
      <c r="B13" s="84">
        <v>0.68</v>
      </c>
      <c r="C13" s="84">
        <v>92.72</v>
      </c>
      <c r="D13" s="84">
        <v>0</v>
      </c>
      <c r="E13" s="84">
        <v>0</v>
      </c>
      <c r="F13" s="84">
        <v>0</v>
      </c>
      <c r="G13" s="84">
        <v>0</v>
      </c>
    </row>
    <row r="14" spans="1:7">
      <c r="A14" s="84" t="s">
        <v>74</v>
      </c>
      <c r="B14" s="84">
        <v>255.38</v>
      </c>
      <c r="C14" s="84">
        <v>0</v>
      </c>
      <c r="D14" s="84">
        <v>0</v>
      </c>
      <c r="E14" s="84">
        <v>0</v>
      </c>
      <c r="F14" s="84">
        <v>0</v>
      </c>
      <c r="G14" s="84">
        <v>0</v>
      </c>
    </row>
    <row r="15" spans="1:7">
      <c r="A15" s="84" t="s">
        <v>81</v>
      </c>
      <c r="B15" s="84">
        <v>500.28</v>
      </c>
      <c r="C15" s="84">
        <v>0</v>
      </c>
      <c r="D15" s="84">
        <v>0</v>
      </c>
      <c r="E15" s="84">
        <v>0</v>
      </c>
      <c r="F15" s="84">
        <v>0</v>
      </c>
      <c r="G15" s="84">
        <v>0</v>
      </c>
    </row>
    <row r="16" spans="1:7">
      <c r="A16" s="84" t="s">
        <v>82</v>
      </c>
      <c r="B16" s="84">
        <v>49.81</v>
      </c>
      <c r="C16" s="84">
        <v>0</v>
      </c>
      <c r="D16" s="84">
        <v>0</v>
      </c>
      <c r="E16" s="84">
        <v>0</v>
      </c>
      <c r="F16" s="84">
        <v>0</v>
      </c>
      <c r="G16" s="84">
        <v>0</v>
      </c>
    </row>
    <row r="17" spans="1:10">
      <c r="A17" s="84" t="s">
        <v>83</v>
      </c>
      <c r="B17" s="84">
        <v>198.81</v>
      </c>
      <c r="C17" s="84">
        <v>0</v>
      </c>
      <c r="D17" s="84">
        <v>0</v>
      </c>
      <c r="E17" s="84">
        <v>0</v>
      </c>
      <c r="F17" s="84">
        <v>0</v>
      </c>
      <c r="G17" s="84">
        <v>0</v>
      </c>
    </row>
    <row r="18" spans="1:10">
      <c r="A18" s="84" t="s">
        <v>84</v>
      </c>
      <c r="B18" s="84">
        <v>0</v>
      </c>
      <c r="C18" s="84">
        <v>0</v>
      </c>
      <c r="D18" s="84">
        <v>0</v>
      </c>
      <c r="E18" s="84">
        <v>0</v>
      </c>
      <c r="F18" s="84">
        <v>0</v>
      </c>
      <c r="G18" s="84">
        <v>0</v>
      </c>
    </row>
    <row r="19" spans="1:10">
      <c r="A19" s="84" t="s">
        <v>85</v>
      </c>
      <c r="B19" s="84">
        <v>94.14</v>
      </c>
      <c r="C19" s="84">
        <v>0</v>
      </c>
      <c r="D19" s="84">
        <v>0</v>
      </c>
      <c r="E19" s="84">
        <v>0</v>
      </c>
      <c r="F19" s="84">
        <v>0</v>
      </c>
      <c r="G19" s="84">
        <v>0</v>
      </c>
    </row>
    <row r="20" spans="1:10">
      <c r="A20" s="84" t="s">
        <v>86</v>
      </c>
      <c r="B20" s="84">
        <v>0</v>
      </c>
      <c r="C20" s="84">
        <v>0</v>
      </c>
      <c r="D20" s="84">
        <v>0</v>
      </c>
      <c r="E20" s="84">
        <v>0</v>
      </c>
      <c r="F20" s="84">
        <v>0</v>
      </c>
      <c r="G20" s="84">
        <v>0</v>
      </c>
    </row>
    <row r="21" spans="1:10">
      <c r="A21" s="84" t="s">
        <v>87</v>
      </c>
      <c r="B21" s="84">
        <v>0</v>
      </c>
      <c r="C21" s="84">
        <v>0</v>
      </c>
      <c r="D21" s="84">
        <v>0</v>
      </c>
      <c r="E21" s="84">
        <v>0</v>
      </c>
      <c r="F21" s="84">
        <v>0</v>
      </c>
      <c r="G21" s="84">
        <v>0</v>
      </c>
    </row>
    <row r="22" spans="1:10">
      <c r="A22" s="84" t="s">
        <v>88</v>
      </c>
      <c r="B22" s="84">
        <v>0</v>
      </c>
      <c r="C22" s="84">
        <v>0</v>
      </c>
      <c r="D22" s="84">
        <v>0</v>
      </c>
      <c r="E22" s="84">
        <v>0</v>
      </c>
      <c r="F22" s="84">
        <v>0</v>
      </c>
      <c r="G22" s="84">
        <v>0</v>
      </c>
    </row>
    <row r="23" spans="1:10">
      <c r="A23" s="84" t="s">
        <v>68</v>
      </c>
      <c r="B23" s="84">
        <v>0</v>
      </c>
      <c r="C23" s="84">
        <v>0</v>
      </c>
      <c r="D23" s="84">
        <v>0</v>
      </c>
      <c r="E23" s="84">
        <v>0</v>
      </c>
      <c r="F23" s="84">
        <v>0</v>
      </c>
      <c r="G23" s="84">
        <v>0</v>
      </c>
    </row>
    <row r="24" spans="1:10">
      <c r="A24" s="84" t="s">
        <v>89</v>
      </c>
      <c r="B24" s="84">
        <v>0</v>
      </c>
      <c r="C24" s="84">
        <v>0</v>
      </c>
      <c r="D24" s="84">
        <v>0</v>
      </c>
      <c r="E24" s="84">
        <v>0</v>
      </c>
      <c r="F24" s="84">
        <v>0</v>
      </c>
      <c r="G24" s="84">
        <v>0</v>
      </c>
    </row>
    <row r="25" spans="1:10">
      <c r="A25" s="84" t="s">
        <v>90</v>
      </c>
      <c r="B25" s="84">
        <v>0</v>
      </c>
      <c r="C25" s="84">
        <v>0</v>
      </c>
      <c r="D25" s="84">
        <v>0</v>
      </c>
      <c r="E25" s="84">
        <v>0</v>
      </c>
      <c r="F25" s="84">
        <v>0</v>
      </c>
      <c r="G25" s="84">
        <v>0</v>
      </c>
    </row>
    <row r="26" spans="1:10">
      <c r="A26" s="84" t="s">
        <v>91</v>
      </c>
      <c r="B26" s="84">
        <v>0</v>
      </c>
      <c r="C26" s="84">
        <v>0</v>
      </c>
      <c r="D26" s="84">
        <v>0</v>
      </c>
      <c r="E26" s="84">
        <v>0</v>
      </c>
      <c r="F26" s="84">
        <v>0</v>
      </c>
      <c r="G26" s="84">
        <v>0</v>
      </c>
    </row>
    <row r="27" spans="1:10">
      <c r="A27" s="84"/>
      <c r="B27" s="84"/>
      <c r="C27" s="84"/>
      <c r="D27" s="84"/>
      <c r="E27" s="84"/>
      <c r="F27" s="84"/>
      <c r="G27" s="84"/>
    </row>
    <row r="28" spans="1:10">
      <c r="A28" s="84" t="s">
        <v>92</v>
      </c>
      <c r="B28" s="84">
        <v>1099.1099999999999</v>
      </c>
      <c r="C28" s="84">
        <v>92.72</v>
      </c>
      <c r="D28" s="84">
        <v>0</v>
      </c>
      <c r="E28" s="84">
        <v>0</v>
      </c>
      <c r="F28" s="84">
        <v>0</v>
      </c>
      <c r="G28" s="84">
        <v>0</v>
      </c>
    </row>
    <row r="30" spans="1:10">
      <c r="A30" s="80"/>
      <c r="B30" s="84" t="s">
        <v>347</v>
      </c>
      <c r="C30" s="84" t="s">
        <v>2</v>
      </c>
      <c r="D30" s="84" t="s">
        <v>367</v>
      </c>
      <c r="E30" s="84" t="s">
        <v>368</v>
      </c>
      <c r="F30" s="84" t="s">
        <v>369</v>
      </c>
      <c r="G30" s="84" t="s">
        <v>370</v>
      </c>
      <c r="H30" s="84" t="s">
        <v>371</v>
      </c>
      <c r="I30" s="84" t="s">
        <v>372</v>
      </c>
      <c r="J30" s="84" t="s">
        <v>373</v>
      </c>
    </row>
    <row r="31" spans="1:10">
      <c r="A31" s="84" t="s">
        <v>374</v>
      </c>
      <c r="B31" s="84">
        <v>379.89</v>
      </c>
      <c r="C31" s="84" t="s">
        <v>3</v>
      </c>
      <c r="D31" s="84">
        <v>2317.33</v>
      </c>
      <c r="E31" s="84">
        <v>1</v>
      </c>
      <c r="F31" s="84">
        <v>416.17</v>
      </c>
      <c r="G31" s="84">
        <v>0</v>
      </c>
      <c r="H31" s="84">
        <v>8.61</v>
      </c>
      <c r="I31" s="84">
        <v>27.86</v>
      </c>
      <c r="J31" s="84">
        <v>8.07</v>
      </c>
    </row>
    <row r="32" spans="1:10">
      <c r="A32" s="84" t="s">
        <v>375</v>
      </c>
      <c r="B32" s="84">
        <v>1600.48</v>
      </c>
      <c r="C32" s="84" t="s">
        <v>3</v>
      </c>
      <c r="D32" s="84">
        <v>9762.9500000000007</v>
      </c>
      <c r="E32" s="84">
        <v>1</v>
      </c>
      <c r="F32" s="84">
        <v>356.86</v>
      </c>
      <c r="G32" s="84">
        <v>0</v>
      </c>
      <c r="H32" s="84">
        <v>18.29</v>
      </c>
      <c r="I32" s="84">
        <v>6.19</v>
      </c>
      <c r="J32" s="84">
        <v>3.23</v>
      </c>
    </row>
    <row r="33" spans="1:10">
      <c r="A33" s="84" t="s">
        <v>376</v>
      </c>
      <c r="B33" s="84">
        <v>150.81</v>
      </c>
      <c r="C33" s="84" t="s">
        <v>3</v>
      </c>
      <c r="D33" s="84">
        <v>919.94</v>
      </c>
      <c r="E33" s="84">
        <v>1</v>
      </c>
      <c r="F33" s="84">
        <v>189.8</v>
      </c>
      <c r="G33" s="84">
        <v>38.049999999999997</v>
      </c>
      <c r="H33" s="84">
        <v>18.29</v>
      </c>
      <c r="I33" s="84">
        <v>6.19</v>
      </c>
      <c r="J33" s="84">
        <v>21.52</v>
      </c>
    </row>
    <row r="34" spans="1:10">
      <c r="A34" s="84" t="s">
        <v>377</v>
      </c>
      <c r="B34" s="84">
        <v>150.81</v>
      </c>
      <c r="C34" s="84" t="s">
        <v>3</v>
      </c>
      <c r="D34" s="84">
        <v>919.94</v>
      </c>
      <c r="E34" s="84">
        <v>1</v>
      </c>
      <c r="F34" s="84">
        <v>189.8</v>
      </c>
      <c r="G34" s="84">
        <v>38.049999999999997</v>
      </c>
      <c r="H34" s="84">
        <v>18.29</v>
      </c>
      <c r="I34" s="84">
        <v>6.19</v>
      </c>
      <c r="J34" s="84">
        <v>3.23</v>
      </c>
    </row>
    <row r="35" spans="1:10">
      <c r="A35" s="84" t="s">
        <v>378</v>
      </c>
      <c r="B35" s="84">
        <v>12</v>
      </c>
      <c r="C35" s="84" t="s">
        <v>3</v>
      </c>
      <c r="D35" s="84">
        <v>73.2</v>
      </c>
      <c r="E35" s="84">
        <v>1</v>
      </c>
      <c r="F35" s="84">
        <v>24.38</v>
      </c>
      <c r="G35" s="84">
        <v>7.83</v>
      </c>
      <c r="H35" s="84">
        <v>11.84</v>
      </c>
      <c r="I35" s="84">
        <v>6.19</v>
      </c>
      <c r="J35" s="84">
        <v>0</v>
      </c>
    </row>
    <row r="36" spans="1:10">
      <c r="A36" s="84" t="s">
        <v>245</v>
      </c>
      <c r="B36" s="84">
        <v>2293.9899999999998</v>
      </c>
      <c r="C36" s="84"/>
      <c r="D36" s="84">
        <v>13993.36</v>
      </c>
      <c r="E36" s="84"/>
      <c r="F36" s="84">
        <v>1177.02</v>
      </c>
      <c r="G36" s="84">
        <v>83.94</v>
      </c>
      <c r="H36" s="84">
        <v>16.653199999999998</v>
      </c>
      <c r="I36" s="84">
        <v>7.11</v>
      </c>
      <c r="J36" s="84">
        <v>5.2169999999999996</v>
      </c>
    </row>
    <row r="37" spans="1:10">
      <c r="A37" s="84" t="s">
        <v>379</v>
      </c>
      <c r="B37" s="84">
        <v>2293.9899999999998</v>
      </c>
      <c r="C37" s="84"/>
      <c r="D37" s="84">
        <v>13993.36</v>
      </c>
      <c r="E37" s="84"/>
      <c r="F37" s="84">
        <v>1177.02</v>
      </c>
      <c r="G37" s="84">
        <v>83.94</v>
      </c>
      <c r="H37" s="84">
        <v>16.653199999999998</v>
      </c>
      <c r="I37" s="84">
        <v>7.11</v>
      </c>
      <c r="J37" s="84">
        <v>5.2169999999999996</v>
      </c>
    </row>
    <row r="38" spans="1:10">
      <c r="A38" s="84" t="s">
        <v>380</v>
      </c>
      <c r="B38" s="84">
        <v>0</v>
      </c>
      <c r="C38" s="84"/>
      <c r="D38" s="84">
        <v>0</v>
      </c>
      <c r="E38" s="84"/>
      <c r="F38" s="84">
        <v>0</v>
      </c>
      <c r="G38" s="84">
        <v>0</v>
      </c>
      <c r="H38" s="84"/>
      <c r="I38" s="84"/>
      <c r="J38" s="84"/>
    </row>
    <row r="40" spans="1:10">
      <c r="A40" s="80"/>
      <c r="B40" s="84" t="s">
        <v>52</v>
      </c>
      <c r="C40" s="84" t="s">
        <v>303</v>
      </c>
      <c r="D40" s="84" t="s">
        <v>349</v>
      </c>
      <c r="E40" s="84" t="s">
        <v>350</v>
      </c>
      <c r="F40" s="84" t="s">
        <v>351</v>
      </c>
      <c r="G40" s="84" t="s">
        <v>352</v>
      </c>
      <c r="H40" s="84" t="s">
        <v>353</v>
      </c>
      <c r="I40" s="84" t="s">
        <v>304</v>
      </c>
    </row>
    <row r="41" spans="1:10">
      <c r="A41" s="84" t="s">
        <v>305</v>
      </c>
      <c r="B41" s="84" t="s">
        <v>306</v>
      </c>
      <c r="C41" s="84">
        <v>0.08</v>
      </c>
      <c r="D41" s="84">
        <v>2.61</v>
      </c>
      <c r="E41" s="84">
        <v>4.28</v>
      </c>
      <c r="F41" s="84">
        <v>42.67</v>
      </c>
      <c r="G41" s="84">
        <v>90</v>
      </c>
      <c r="H41" s="84">
        <v>90</v>
      </c>
      <c r="I41" s="84" t="s">
        <v>307</v>
      </c>
    </row>
    <row r="42" spans="1:10">
      <c r="A42" s="84" t="s">
        <v>308</v>
      </c>
      <c r="B42" s="84" t="s">
        <v>306</v>
      </c>
      <c r="C42" s="84">
        <v>0.08</v>
      </c>
      <c r="D42" s="84">
        <v>2.61</v>
      </c>
      <c r="E42" s="84">
        <v>4.28</v>
      </c>
      <c r="F42" s="84">
        <v>330.83</v>
      </c>
      <c r="G42" s="84">
        <v>0</v>
      </c>
      <c r="H42" s="84">
        <v>90</v>
      </c>
      <c r="I42" s="84" t="s">
        <v>309</v>
      </c>
    </row>
    <row r="43" spans="1:10">
      <c r="A43" s="84" t="s">
        <v>310</v>
      </c>
      <c r="B43" s="84" t="s">
        <v>306</v>
      </c>
      <c r="C43" s="84">
        <v>0.08</v>
      </c>
      <c r="D43" s="84">
        <v>2.61</v>
      </c>
      <c r="E43" s="84">
        <v>4.28</v>
      </c>
      <c r="F43" s="84">
        <v>42.67</v>
      </c>
      <c r="G43" s="84">
        <v>270</v>
      </c>
      <c r="H43" s="84">
        <v>90</v>
      </c>
      <c r="I43" s="84" t="s">
        <v>311</v>
      </c>
    </row>
    <row r="44" spans="1:10">
      <c r="A44" s="84" t="s">
        <v>312</v>
      </c>
      <c r="B44" s="84" t="s">
        <v>313</v>
      </c>
      <c r="C44" s="84">
        <v>0.3</v>
      </c>
      <c r="D44" s="84">
        <v>3.12</v>
      </c>
      <c r="E44" s="84">
        <v>12.9</v>
      </c>
      <c r="F44" s="84">
        <v>379.89</v>
      </c>
      <c r="G44" s="84">
        <v>90</v>
      </c>
      <c r="H44" s="84">
        <v>180</v>
      </c>
      <c r="I44" s="84"/>
    </row>
    <row r="45" spans="1:10">
      <c r="A45" s="84" t="s">
        <v>314</v>
      </c>
      <c r="B45" s="84" t="s">
        <v>315</v>
      </c>
      <c r="C45" s="84">
        <v>0.3</v>
      </c>
      <c r="D45" s="84">
        <v>0.35699999999999998</v>
      </c>
      <c r="E45" s="84">
        <v>0.38</v>
      </c>
      <c r="F45" s="84">
        <v>379.89</v>
      </c>
      <c r="G45" s="84">
        <v>90</v>
      </c>
      <c r="H45" s="84">
        <v>0</v>
      </c>
      <c r="I45" s="84"/>
    </row>
    <row r="46" spans="1:10">
      <c r="A46" s="84" t="s">
        <v>316</v>
      </c>
      <c r="B46" s="84" t="s">
        <v>306</v>
      </c>
      <c r="C46" s="84">
        <v>0.08</v>
      </c>
      <c r="D46" s="84">
        <v>2.61</v>
      </c>
      <c r="E46" s="84">
        <v>4.28</v>
      </c>
      <c r="F46" s="84">
        <v>178.43</v>
      </c>
      <c r="G46" s="84">
        <v>270</v>
      </c>
      <c r="H46" s="84">
        <v>90</v>
      </c>
      <c r="I46" s="84" t="s">
        <v>311</v>
      </c>
    </row>
    <row r="47" spans="1:10">
      <c r="A47" s="84" t="s">
        <v>317</v>
      </c>
      <c r="B47" s="84" t="s">
        <v>306</v>
      </c>
      <c r="C47" s="84">
        <v>0.08</v>
      </c>
      <c r="D47" s="84">
        <v>2.61</v>
      </c>
      <c r="E47" s="84">
        <v>4.28</v>
      </c>
      <c r="F47" s="84">
        <v>178.43</v>
      </c>
      <c r="G47" s="84">
        <v>90</v>
      </c>
      <c r="H47" s="84">
        <v>90</v>
      </c>
      <c r="I47" s="84" t="s">
        <v>307</v>
      </c>
    </row>
    <row r="48" spans="1:10">
      <c r="A48" s="84" t="s">
        <v>318</v>
      </c>
      <c r="B48" s="84" t="s">
        <v>313</v>
      </c>
      <c r="C48" s="84">
        <v>0.3</v>
      </c>
      <c r="D48" s="84">
        <v>3.12</v>
      </c>
      <c r="E48" s="84">
        <v>12.9</v>
      </c>
      <c r="F48" s="84">
        <v>1600.48</v>
      </c>
      <c r="G48" s="84">
        <v>0</v>
      </c>
      <c r="H48" s="84">
        <v>180</v>
      </c>
      <c r="I48" s="84"/>
    </row>
    <row r="49" spans="1:11">
      <c r="A49" s="84" t="s">
        <v>319</v>
      </c>
      <c r="B49" s="84" t="s">
        <v>315</v>
      </c>
      <c r="C49" s="84">
        <v>0.3</v>
      </c>
      <c r="D49" s="84">
        <v>0.35699999999999998</v>
      </c>
      <c r="E49" s="84">
        <v>0.38</v>
      </c>
      <c r="F49" s="84">
        <v>1600.48</v>
      </c>
      <c r="G49" s="84">
        <v>180</v>
      </c>
      <c r="H49" s="84">
        <v>0</v>
      </c>
      <c r="I49" s="84"/>
    </row>
    <row r="50" spans="1:11">
      <c r="A50" s="84" t="s">
        <v>320</v>
      </c>
      <c r="B50" s="84" t="s">
        <v>306</v>
      </c>
      <c r="C50" s="84">
        <v>0.08</v>
      </c>
      <c r="D50" s="84">
        <v>2.61</v>
      </c>
      <c r="E50" s="84">
        <v>4.28</v>
      </c>
      <c r="F50" s="84">
        <v>153.22</v>
      </c>
      <c r="G50" s="84">
        <v>180</v>
      </c>
      <c r="H50" s="84">
        <v>90</v>
      </c>
      <c r="I50" s="84" t="s">
        <v>321</v>
      </c>
    </row>
    <row r="51" spans="1:11">
      <c r="A51" s="84" t="s">
        <v>322</v>
      </c>
      <c r="B51" s="84" t="s">
        <v>306</v>
      </c>
      <c r="C51" s="84">
        <v>0.08</v>
      </c>
      <c r="D51" s="84">
        <v>2.61</v>
      </c>
      <c r="E51" s="84">
        <v>4.28</v>
      </c>
      <c r="F51" s="84">
        <v>36.58</v>
      </c>
      <c r="G51" s="84">
        <v>270</v>
      </c>
      <c r="H51" s="84">
        <v>90</v>
      </c>
      <c r="I51" s="84" t="s">
        <v>311</v>
      </c>
    </row>
    <row r="52" spans="1:11">
      <c r="A52" s="84" t="s">
        <v>323</v>
      </c>
      <c r="B52" s="84" t="s">
        <v>313</v>
      </c>
      <c r="C52" s="84">
        <v>0.3</v>
      </c>
      <c r="D52" s="84">
        <v>3.12</v>
      </c>
      <c r="E52" s="84">
        <v>12.9</v>
      </c>
      <c r="F52" s="84">
        <v>150.81</v>
      </c>
      <c r="G52" s="84">
        <v>180</v>
      </c>
      <c r="H52" s="84">
        <v>180</v>
      </c>
      <c r="I52" s="84"/>
    </row>
    <row r="53" spans="1:11">
      <c r="A53" s="84" t="s">
        <v>324</v>
      </c>
      <c r="B53" s="84" t="s">
        <v>315</v>
      </c>
      <c r="C53" s="84">
        <v>0.3</v>
      </c>
      <c r="D53" s="84">
        <v>0.35699999999999998</v>
      </c>
      <c r="E53" s="84">
        <v>0.38</v>
      </c>
      <c r="F53" s="84">
        <v>150.81</v>
      </c>
      <c r="G53" s="84">
        <v>180</v>
      </c>
      <c r="H53" s="84">
        <v>0</v>
      </c>
      <c r="I53" s="84"/>
    </row>
    <row r="54" spans="1:11">
      <c r="A54" s="84" t="s">
        <v>325</v>
      </c>
      <c r="B54" s="84" t="s">
        <v>306</v>
      </c>
      <c r="C54" s="84">
        <v>0.08</v>
      </c>
      <c r="D54" s="84">
        <v>2.61</v>
      </c>
      <c r="E54" s="84">
        <v>4.28</v>
      </c>
      <c r="F54" s="84">
        <v>36.58</v>
      </c>
      <c r="G54" s="84">
        <v>90</v>
      </c>
      <c r="H54" s="84">
        <v>90</v>
      </c>
      <c r="I54" s="84" t="s">
        <v>307</v>
      </c>
    </row>
    <row r="55" spans="1:11">
      <c r="A55" s="84" t="s">
        <v>326</v>
      </c>
      <c r="B55" s="84" t="s">
        <v>306</v>
      </c>
      <c r="C55" s="84">
        <v>0.08</v>
      </c>
      <c r="D55" s="84">
        <v>2.61</v>
      </c>
      <c r="E55" s="84">
        <v>4.28</v>
      </c>
      <c r="F55" s="84">
        <v>153.22</v>
      </c>
      <c r="G55" s="84">
        <v>180</v>
      </c>
      <c r="H55" s="84">
        <v>90</v>
      </c>
      <c r="I55" s="84" t="s">
        <v>321</v>
      </c>
    </row>
    <row r="56" spans="1:11">
      <c r="A56" s="84" t="s">
        <v>327</v>
      </c>
      <c r="B56" s="84" t="s">
        <v>313</v>
      </c>
      <c r="C56" s="84">
        <v>0.3</v>
      </c>
      <c r="D56" s="84">
        <v>3.12</v>
      </c>
      <c r="E56" s="84">
        <v>12.9</v>
      </c>
      <c r="F56" s="84">
        <v>150.81</v>
      </c>
      <c r="G56" s="84">
        <v>90</v>
      </c>
      <c r="H56" s="84">
        <v>180</v>
      </c>
      <c r="I56" s="84"/>
    </row>
    <row r="57" spans="1:11">
      <c r="A57" s="84" t="s">
        <v>328</v>
      </c>
      <c r="B57" s="84" t="s">
        <v>315</v>
      </c>
      <c r="C57" s="84">
        <v>0.3</v>
      </c>
      <c r="D57" s="84">
        <v>0.35699999999999998</v>
      </c>
      <c r="E57" s="84">
        <v>0.38</v>
      </c>
      <c r="F57" s="84">
        <v>150.81</v>
      </c>
      <c r="G57" s="84">
        <v>90</v>
      </c>
      <c r="H57" s="84">
        <v>0</v>
      </c>
      <c r="I57" s="84"/>
    </row>
    <row r="58" spans="1:11">
      <c r="A58" s="84" t="s">
        <v>329</v>
      </c>
      <c r="B58" s="84" t="s">
        <v>306</v>
      </c>
      <c r="C58" s="84">
        <v>0.08</v>
      </c>
      <c r="D58" s="84">
        <v>2.61</v>
      </c>
      <c r="E58" s="84">
        <v>4.28</v>
      </c>
      <c r="F58" s="84">
        <v>24.38</v>
      </c>
      <c r="G58" s="84">
        <v>180</v>
      </c>
      <c r="H58" s="84">
        <v>90</v>
      </c>
      <c r="I58" s="84" t="s">
        <v>321</v>
      </c>
    </row>
    <row r="59" spans="1:11">
      <c r="A59" s="84" t="s">
        <v>330</v>
      </c>
      <c r="B59" s="84" t="s">
        <v>313</v>
      </c>
      <c r="C59" s="84">
        <v>0.3</v>
      </c>
      <c r="D59" s="84">
        <v>3.12</v>
      </c>
      <c r="E59" s="84">
        <v>12.9</v>
      </c>
      <c r="F59" s="84">
        <v>12</v>
      </c>
      <c r="G59" s="84">
        <v>180</v>
      </c>
      <c r="H59" s="84">
        <v>180</v>
      </c>
      <c r="I59" s="84"/>
    </row>
    <row r="60" spans="1:11">
      <c r="A60" s="84" t="s">
        <v>331</v>
      </c>
      <c r="B60" s="84" t="s">
        <v>315</v>
      </c>
      <c r="C60" s="84">
        <v>0.3</v>
      </c>
      <c r="D60" s="84">
        <v>0.35699999999999998</v>
      </c>
      <c r="E60" s="84">
        <v>0.38</v>
      </c>
      <c r="F60" s="84">
        <v>12</v>
      </c>
      <c r="G60" s="84">
        <v>180</v>
      </c>
      <c r="H60" s="84">
        <v>0</v>
      </c>
      <c r="I60" s="84"/>
    </row>
    <row r="62" spans="1:11">
      <c r="A62" s="80"/>
      <c r="B62" s="84" t="s">
        <v>52</v>
      </c>
      <c r="C62" s="84" t="s">
        <v>381</v>
      </c>
      <c r="D62" s="84" t="s">
        <v>382</v>
      </c>
      <c r="E62" s="84" t="s">
        <v>383</v>
      </c>
      <c r="F62" s="84" t="s">
        <v>46</v>
      </c>
      <c r="G62" s="84" t="s">
        <v>384</v>
      </c>
      <c r="H62" s="84" t="s">
        <v>385</v>
      </c>
      <c r="I62" s="84" t="s">
        <v>386</v>
      </c>
      <c r="J62" s="84" t="s">
        <v>352</v>
      </c>
      <c r="K62" s="84" t="s">
        <v>304</v>
      </c>
    </row>
    <row r="63" spans="1:11">
      <c r="A63" s="84" t="s">
        <v>387</v>
      </c>
      <c r="B63" s="84" t="s">
        <v>388</v>
      </c>
      <c r="C63" s="84">
        <v>38.049999999999997</v>
      </c>
      <c r="D63" s="84">
        <v>38.049999999999997</v>
      </c>
      <c r="E63" s="84">
        <v>6.49</v>
      </c>
      <c r="F63" s="84">
        <v>0.25</v>
      </c>
      <c r="G63" s="84">
        <v>0.25</v>
      </c>
      <c r="H63" s="84" t="s">
        <v>389</v>
      </c>
      <c r="I63" s="84" t="s">
        <v>320</v>
      </c>
      <c r="J63" s="84">
        <v>180</v>
      </c>
      <c r="K63" s="84" t="s">
        <v>321</v>
      </c>
    </row>
    <row r="64" spans="1:11">
      <c r="A64" s="84" t="s">
        <v>390</v>
      </c>
      <c r="B64" s="84" t="s">
        <v>388</v>
      </c>
      <c r="C64" s="84">
        <v>38.049999999999997</v>
      </c>
      <c r="D64" s="84">
        <v>38.049999999999997</v>
      </c>
      <c r="E64" s="84">
        <v>6.49</v>
      </c>
      <c r="F64" s="84">
        <v>0.25</v>
      </c>
      <c r="G64" s="84">
        <v>0.25</v>
      </c>
      <c r="H64" s="84" t="s">
        <v>389</v>
      </c>
      <c r="I64" s="84" t="s">
        <v>326</v>
      </c>
      <c r="J64" s="84">
        <v>180</v>
      </c>
      <c r="K64" s="84" t="s">
        <v>321</v>
      </c>
    </row>
    <row r="65" spans="1:11">
      <c r="A65" s="84" t="s">
        <v>391</v>
      </c>
      <c r="B65" s="84" t="s">
        <v>388</v>
      </c>
      <c r="C65" s="84">
        <v>7.83</v>
      </c>
      <c r="D65" s="84">
        <v>7.83</v>
      </c>
      <c r="E65" s="84">
        <v>6.49</v>
      </c>
      <c r="F65" s="84">
        <v>0.25</v>
      </c>
      <c r="G65" s="84">
        <v>0.25</v>
      </c>
      <c r="H65" s="84" t="s">
        <v>389</v>
      </c>
      <c r="I65" s="84" t="s">
        <v>329</v>
      </c>
      <c r="J65" s="84">
        <v>180</v>
      </c>
      <c r="K65" s="84" t="s">
        <v>321</v>
      </c>
    </row>
    <row r="66" spans="1:11">
      <c r="A66" s="84" t="s">
        <v>392</v>
      </c>
      <c r="B66" s="84"/>
      <c r="C66" s="84"/>
      <c r="D66" s="84">
        <v>83.94</v>
      </c>
      <c r="E66" s="84">
        <v>6.49</v>
      </c>
      <c r="F66" s="84">
        <v>0.25</v>
      </c>
      <c r="G66" s="84">
        <v>0.25</v>
      </c>
      <c r="H66" s="84"/>
      <c r="I66" s="84"/>
      <c r="J66" s="84"/>
      <c r="K66" s="84"/>
    </row>
    <row r="67" spans="1:11">
      <c r="A67" s="84" t="s">
        <v>393</v>
      </c>
      <c r="B67" s="84"/>
      <c r="C67" s="84"/>
      <c r="D67" s="84">
        <v>0</v>
      </c>
      <c r="E67" s="84" t="s">
        <v>394</v>
      </c>
      <c r="F67" s="84" t="s">
        <v>394</v>
      </c>
      <c r="G67" s="84" t="s">
        <v>394</v>
      </c>
      <c r="H67" s="84"/>
      <c r="I67" s="84"/>
      <c r="J67" s="84"/>
      <c r="K67" s="84"/>
    </row>
    <row r="68" spans="1:11">
      <c r="A68" s="84" t="s">
        <v>395</v>
      </c>
      <c r="B68" s="84"/>
      <c r="C68" s="84"/>
      <c r="D68" s="84">
        <v>83.94</v>
      </c>
      <c r="E68" s="84">
        <v>6.49</v>
      </c>
      <c r="F68" s="84">
        <v>0.25</v>
      </c>
      <c r="G68" s="84">
        <v>0.25</v>
      </c>
      <c r="H68" s="84"/>
      <c r="I68" s="84"/>
      <c r="J68" s="84"/>
      <c r="K68" s="84"/>
    </row>
    <row r="70" spans="1:11">
      <c r="A70" s="80"/>
      <c r="B70" s="84" t="s">
        <v>117</v>
      </c>
      <c r="C70" s="84" t="s">
        <v>337</v>
      </c>
      <c r="D70" s="84" t="s">
        <v>354</v>
      </c>
    </row>
    <row r="71" spans="1:11">
      <c r="A71" s="84" t="s">
        <v>36</v>
      </c>
      <c r="B71" s="84"/>
      <c r="C71" s="84"/>
      <c r="D71" s="84"/>
    </row>
    <row r="73" spans="1:11">
      <c r="A73" s="80"/>
      <c r="B73" s="84" t="s">
        <v>117</v>
      </c>
      <c r="C73" s="84" t="s">
        <v>355</v>
      </c>
      <c r="D73" s="84" t="s">
        <v>356</v>
      </c>
      <c r="E73" s="84" t="s">
        <v>357</v>
      </c>
      <c r="F73" s="84" t="s">
        <v>358</v>
      </c>
      <c r="G73" s="84" t="s">
        <v>354</v>
      </c>
    </row>
    <row r="74" spans="1:11">
      <c r="A74" s="84" t="s">
        <v>332</v>
      </c>
      <c r="B74" s="84" t="s">
        <v>333</v>
      </c>
      <c r="C74" s="84">
        <v>40260.03</v>
      </c>
      <c r="D74" s="84">
        <v>32153.89</v>
      </c>
      <c r="E74" s="84">
        <v>8106.15</v>
      </c>
      <c r="F74" s="84">
        <v>0.8</v>
      </c>
      <c r="G74" s="84">
        <v>3.47</v>
      </c>
    </row>
    <row r="75" spans="1:11">
      <c r="A75" s="84" t="s">
        <v>334</v>
      </c>
      <c r="B75" s="84" t="s">
        <v>333</v>
      </c>
      <c r="C75" s="84">
        <v>158409.43</v>
      </c>
      <c r="D75" s="84">
        <v>116837.63</v>
      </c>
      <c r="E75" s="84">
        <v>41571.800000000003</v>
      </c>
      <c r="F75" s="84">
        <v>0.74</v>
      </c>
      <c r="G75" s="84">
        <v>3.78</v>
      </c>
    </row>
    <row r="76" spans="1:11">
      <c r="A76" s="84" t="s">
        <v>335</v>
      </c>
      <c r="B76" s="84" t="s">
        <v>333</v>
      </c>
      <c r="C76" s="84">
        <v>23776.92</v>
      </c>
      <c r="D76" s="84">
        <v>18989.560000000001</v>
      </c>
      <c r="E76" s="84">
        <v>4787.3599999999997</v>
      </c>
      <c r="F76" s="84">
        <v>0.8</v>
      </c>
      <c r="G76" s="84">
        <v>3.75</v>
      </c>
    </row>
    <row r="77" spans="1:11">
      <c r="A77" s="84" t="s">
        <v>336</v>
      </c>
      <c r="B77" s="84" t="s">
        <v>333</v>
      </c>
      <c r="C77" s="84">
        <v>19905.66</v>
      </c>
      <c r="D77" s="84">
        <v>15897.76</v>
      </c>
      <c r="E77" s="84">
        <v>4007.9</v>
      </c>
      <c r="F77" s="84">
        <v>0.8</v>
      </c>
      <c r="G77" s="84">
        <v>3.79</v>
      </c>
    </row>
    <row r="79" spans="1:11">
      <c r="A79" s="80"/>
      <c r="B79" s="84" t="s">
        <v>117</v>
      </c>
      <c r="C79" s="84" t="s">
        <v>355</v>
      </c>
      <c r="D79" s="84" t="s">
        <v>354</v>
      </c>
    </row>
    <row r="80" spans="1:11">
      <c r="A80" s="84" t="s">
        <v>396</v>
      </c>
      <c r="B80" s="84" t="s">
        <v>397</v>
      </c>
      <c r="C80" s="84">
        <v>1809.15</v>
      </c>
      <c r="D80" s="84">
        <v>1</v>
      </c>
    </row>
    <row r="81" spans="1:8">
      <c r="A81" s="84" t="s">
        <v>398</v>
      </c>
      <c r="B81" s="84" t="s">
        <v>399</v>
      </c>
      <c r="C81" s="84">
        <v>31158.93</v>
      </c>
      <c r="D81" s="84">
        <v>0.8</v>
      </c>
    </row>
    <row r="82" spans="1:8">
      <c r="A82" s="84" t="s">
        <v>400</v>
      </c>
      <c r="B82" s="84" t="s">
        <v>399</v>
      </c>
      <c r="C82" s="84">
        <v>103522.96</v>
      </c>
      <c r="D82" s="84">
        <v>0.78</v>
      </c>
    </row>
    <row r="83" spans="1:8">
      <c r="A83" s="84" t="s">
        <v>401</v>
      </c>
      <c r="B83" s="84" t="s">
        <v>399</v>
      </c>
      <c r="C83" s="84">
        <v>16866.41</v>
      </c>
      <c r="D83" s="84">
        <v>0.8</v>
      </c>
    </row>
    <row r="84" spans="1:8">
      <c r="A84" s="84" t="s">
        <v>402</v>
      </c>
      <c r="B84" s="84" t="s">
        <v>399</v>
      </c>
      <c r="C84" s="84">
        <v>16857.41</v>
      </c>
      <c r="D84" s="84">
        <v>0.8</v>
      </c>
    </row>
    <row r="86" spans="1:8">
      <c r="A86" s="80"/>
      <c r="B86" s="84" t="s">
        <v>117</v>
      </c>
      <c r="C86" s="84" t="s">
        <v>403</v>
      </c>
      <c r="D86" s="84" t="s">
        <v>404</v>
      </c>
      <c r="E86" s="84" t="s">
        <v>405</v>
      </c>
      <c r="F86" s="84" t="s">
        <v>406</v>
      </c>
      <c r="G86" s="84" t="s">
        <v>407</v>
      </c>
      <c r="H86" s="84" t="s">
        <v>408</v>
      </c>
    </row>
    <row r="87" spans="1:8">
      <c r="A87" s="84" t="s">
        <v>409</v>
      </c>
      <c r="B87" s="84" t="s">
        <v>410</v>
      </c>
      <c r="C87" s="84">
        <v>0.54</v>
      </c>
      <c r="D87" s="84">
        <v>49.8</v>
      </c>
      <c r="E87" s="84">
        <v>0.08</v>
      </c>
      <c r="F87" s="84">
        <v>7.5</v>
      </c>
      <c r="G87" s="84">
        <v>1</v>
      </c>
      <c r="H87" s="84" t="s">
        <v>411</v>
      </c>
    </row>
    <row r="88" spans="1:8">
      <c r="A88" s="84" t="s">
        <v>412</v>
      </c>
      <c r="B88" s="84" t="s">
        <v>413</v>
      </c>
      <c r="C88" s="84">
        <v>0.56999999999999995</v>
      </c>
      <c r="D88" s="84">
        <v>622</v>
      </c>
      <c r="E88" s="84">
        <v>2.4300000000000002</v>
      </c>
      <c r="F88" s="84">
        <v>2659.82</v>
      </c>
      <c r="G88" s="84">
        <v>1</v>
      </c>
      <c r="H88" s="84" t="s">
        <v>414</v>
      </c>
    </row>
    <row r="89" spans="1:8">
      <c r="A89" s="84" t="s">
        <v>415</v>
      </c>
      <c r="B89" s="84" t="s">
        <v>413</v>
      </c>
      <c r="C89" s="84">
        <v>0.6</v>
      </c>
      <c r="D89" s="84">
        <v>1109.6500000000001</v>
      </c>
      <c r="E89" s="84">
        <v>7.98</v>
      </c>
      <c r="F89" s="84">
        <v>14742.63</v>
      </c>
      <c r="G89" s="84">
        <v>1</v>
      </c>
      <c r="H89" s="84" t="s">
        <v>414</v>
      </c>
    </row>
    <row r="90" spans="1:8">
      <c r="A90" s="84" t="s">
        <v>416</v>
      </c>
      <c r="B90" s="84" t="s">
        <v>413</v>
      </c>
      <c r="C90" s="84">
        <v>0.56999999999999995</v>
      </c>
      <c r="D90" s="84">
        <v>622</v>
      </c>
      <c r="E90" s="84">
        <v>1.44</v>
      </c>
      <c r="F90" s="84">
        <v>1570.85</v>
      </c>
      <c r="G90" s="84">
        <v>1</v>
      </c>
      <c r="H90" s="84" t="s">
        <v>414</v>
      </c>
    </row>
    <row r="91" spans="1:8">
      <c r="A91" s="84" t="s">
        <v>417</v>
      </c>
      <c r="B91" s="84" t="s">
        <v>413</v>
      </c>
      <c r="C91" s="84">
        <v>0.55000000000000004</v>
      </c>
      <c r="D91" s="84">
        <v>622</v>
      </c>
      <c r="E91" s="84">
        <v>1.2</v>
      </c>
      <c r="F91" s="84">
        <v>1369.88</v>
      </c>
      <c r="G91" s="84">
        <v>1</v>
      </c>
      <c r="H91" s="84" t="s">
        <v>414</v>
      </c>
    </row>
    <row r="93" spans="1:8">
      <c r="A93" s="80"/>
      <c r="B93" s="84" t="s">
        <v>117</v>
      </c>
      <c r="C93" s="84" t="s">
        <v>418</v>
      </c>
      <c r="D93" s="84" t="s">
        <v>419</v>
      </c>
      <c r="E93" s="84" t="s">
        <v>420</v>
      </c>
      <c r="F93" s="84" t="s">
        <v>421</v>
      </c>
    </row>
    <row r="94" spans="1:8">
      <c r="A94" s="84" t="s">
        <v>36</v>
      </c>
      <c r="B94" s="84"/>
      <c r="C94" s="84"/>
      <c r="D94" s="84"/>
      <c r="E94" s="84"/>
      <c r="F94" s="84"/>
    </row>
    <row r="96" spans="1:8">
      <c r="A96" s="80"/>
      <c r="B96" s="84" t="s">
        <v>117</v>
      </c>
      <c r="C96" s="84" t="s">
        <v>422</v>
      </c>
      <c r="D96" s="84" t="s">
        <v>423</v>
      </c>
      <c r="E96" s="84" t="s">
        <v>424</v>
      </c>
      <c r="F96" s="84" t="s">
        <v>425</v>
      </c>
      <c r="G96" s="84" t="s">
        <v>426</v>
      </c>
    </row>
    <row r="97" spans="1:8">
      <c r="A97" s="84" t="s">
        <v>36</v>
      </c>
      <c r="B97" s="84"/>
      <c r="C97" s="84"/>
      <c r="D97" s="84"/>
      <c r="E97" s="84"/>
      <c r="F97" s="84"/>
      <c r="G97" s="84"/>
    </row>
    <row r="99" spans="1:8">
      <c r="A99" s="80"/>
      <c r="B99" s="84" t="s">
        <v>432</v>
      </c>
      <c r="C99" s="84" t="s">
        <v>433</v>
      </c>
      <c r="D99" s="84" t="s">
        <v>434</v>
      </c>
      <c r="E99" s="84" t="s">
        <v>435</v>
      </c>
      <c r="F99" s="84" t="s">
        <v>436</v>
      </c>
      <c r="G99" s="84" t="s">
        <v>437</v>
      </c>
      <c r="H99" s="84" t="s">
        <v>438</v>
      </c>
    </row>
    <row r="100" spans="1:8">
      <c r="A100" s="84" t="s">
        <v>439</v>
      </c>
      <c r="B100" s="84">
        <v>14820.2102</v>
      </c>
      <c r="C100" s="84">
        <v>23.9148</v>
      </c>
      <c r="D100" s="84">
        <v>75.744299999999996</v>
      </c>
      <c r="E100" s="84">
        <v>0</v>
      </c>
      <c r="F100" s="84">
        <v>2.0000000000000001E-4</v>
      </c>
      <c r="G100" s="84">
        <v>559463.84770000004</v>
      </c>
      <c r="H100" s="84">
        <v>6187.2672000000002</v>
      </c>
    </row>
    <row r="101" spans="1:8">
      <c r="A101" s="84" t="s">
        <v>440</v>
      </c>
      <c r="B101" s="84">
        <v>13286.282499999999</v>
      </c>
      <c r="C101" s="84">
        <v>21.541599999999999</v>
      </c>
      <c r="D101" s="84">
        <v>68.643000000000001</v>
      </c>
      <c r="E101" s="84">
        <v>0</v>
      </c>
      <c r="F101" s="84">
        <v>2.0000000000000001E-4</v>
      </c>
      <c r="G101" s="84">
        <v>507018.16960000002</v>
      </c>
      <c r="H101" s="84">
        <v>5557.1931999999997</v>
      </c>
    </row>
    <row r="102" spans="1:8">
      <c r="A102" s="84" t="s">
        <v>441</v>
      </c>
      <c r="B102" s="84">
        <v>15226.281000000001</v>
      </c>
      <c r="C102" s="84">
        <v>25.5624</v>
      </c>
      <c r="D102" s="84">
        <v>84.998699999999999</v>
      </c>
      <c r="E102" s="84">
        <v>0</v>
      </c>
      <c r="F102" s="84">
        <v>2.0000000000000001E-4</v>
      </c>
      <c r="G102" s="84">
        <v>627872.98600000003</v>
      </c>
      <c r="H102" s="84">
        <v>6457.1512000000002</v>
      </c>
    </row>
    <row r="103" spans="1:8">
      <c r="A103" s="84" t="s">
        <v>442</v>
      </c>
      <c r="B103" s="84">
        <v>16315.8413</v>
      </c>
      <c r="C103" s="84">
        <v>27.575299999999999</v>
      </c>
      <c r="D103" s="84">
        <v>92.409800000000004</v>
      </c>
      <c r="E103" s="84">
        <v>0</v>
      </c>
      <c r="F103" s="84">
        <v>2.9999999999999997E-4</v>
      </c>
      <c r="G103" s="84">
        <v>682626.12490000005</v>
      </c>
      <c r="H103" s="84">
        <v>6937.7844999999998</v>
      </c>
    </row>
    <row r="104" spans="1:8">
      <c r="A104" s="84" t="s">
        <v>272</v>
      </c>
      <c r="B104" s="84">
        <v>19551.866099999999</v>
      </c>
      <c r="C104" s="84">
        <v>33.0458</v>
      </c>
      <c r="D104" s="84">
        <v>110.74760000000001</v>
      </c>
      <c r="E104" s="84">
        <v>0</v>
      </c>
      <c r="F104" s="84">
        <v>2.9999999999999997E-4</v>
      </c>
      <c r="G104" s="84">
        <v>818087.15949999995</v>
      </c>
      <c r="H104" s="84">
        <v>8313.9346000000005</v>
      </c>
    </row>
    <row r="105" spans="1:8">
      <c r="A105" s="84" t="s">
        <v>443</v>
      </c>
      <c r="B105" s="84">
        <v>24062.7238</v>
      </c>
      <c r="C105" s="84">
        <v>40.669899999999998</v>
      </c>
      <c r="D105" s="84">
        <v>136.29849999999999</v>
      </c>
      <c r="E105" s="84">
        <v>0</v>
      </c>
      <c r="F105" s="84">
        <v>4.0000000000000002E-4</v>
      </c>
      <c r="G105" s="85">
        <v>1006830</v>
      </c>
      <c r="H105" s="84">
        <v>10232.0623</v>
      </c>
    </row>
    <row r="106" spans="1:8">
      <c r="A106" s="84" t="s">
        <v>444</v>
      </c>
      <c r="B106" s="84">
        <v>25325.2775</v>
      </c>
      <c r="C106" s="84">
        <v>42.803800000000003</v>
      </c>
      <c r="D106" s="84">
        <v>143.44999999999999</v>
      </c>
      <c r="E106" s="84">
        <v>0</v>
      </c>
      <c r="F106" s="84">
        <v>4.0000000000000002E-4</v>
      </c>
      <c r="G106" s="85">
        <v>1059660</v>
      </c>
      <c r="H106" s="84">
        <v>10768.931200000001</v>
      </c>
    </row>
    <row r="107" spans="1:8">
      <c r="A107" s="84" t="s">
        <v>445</v>
      </c>
      <c r="B107" s="84">
        <v>25175.352699999999</v>
      </c>
      <c r="C107" s="84">
        <v>42.550400000000003</v>
      </c>
      <c r="D107" s="84">
        <v>142.60079999999999</v>
      </c>
      <c r="E107" s="84">
        <v>0</v>
      </c>
      <c r="F107" s="84">
        <v>4.0000000000000002E-4</v>
      </c>
      <c r="G107" s="85">
        <v>1053380</v>
      </c>
      <c r="H107" s="84">
        <v>10705.1795</v>
      </c>
    </row>
    <row r="108" spans="1:8">
      <c r="A108" s="84" t="s">
        <v>446</v>
      </c>
      <c r="B108" s="84">
        <v>21529.354800000001</v>
      </c>
      <c r="C108" s="84">
        <v>36.388100000000001</v>
      </c>
      <c r="D108" s="84">
        <v>121.9487</v>
      </c>
      <c r="E108" s="84">
        <v>0</v>
      </c>
      <c r="F108" s="84">
        <v>2.9999999999999997E-4</v>
      </c>
      <c r="G108" s="84">
        <v>900829.03570000001</v>
      </c>
      <c r="H108" s="84">
        <v>9154.8114999999998</v>
      </c>
    </row>
    <row r="109" spans="1:8">
      <c r="A109" s="84" t="s">
        <v>447</v>
      </c>
      <c r="B109" s="84">
        <v>17106.063300000002</v>
      </c>
      <c r="C109" s="84">
        <v>28.911999999999999</v>
      </c>
      <c r="D109" s="84">
        <v>96.893600000000006</v>
      </c>
      <c r="E109" s="84">
        <v>0</v>
      </c>
      <c r="F109" s="84">
        <v>2.9999999999999997E-4</v>
      </c>
      <c r="G109" s="84">
        <v>715748.11210000003</v>
      </c>
      <c r="H109" s="84">
        <v>7273.9152999999997</v>
      </c>
    </row>
    <row r="110" spans="1:8">
      <c r="A110" s="84" t="s">
        <v>448</v>
      </c>
      <c r="B110" s="84">
        <v>13907.976199999999</v>
      </c>
      <c r="C110" s="84">
        <v>23.3523</v>
      </c>
      <c r="D110" s="84">
        <v>77.662099999999995</v>
      </c>
      <c r="E110" s="84">
        <v>0</v>
      </c>
      <c r="F110" s="84">
        <v>2.0000000000000001E-4</v>
      </c>
      <c r="G110" s="84">
        <v>573678.30539999995</v>
      </c>
      <c r="H110" s="84">
        <v>5898.4013999999997</v>
      </c>
    </row>
    <row r="111" spans="1:8">
      <c r="A111" s="84" t="s">
        <v>449</v>
      </c>
      <c r="B111" s="84">
        <v>15266.822099999999</v>
      </c>
      <c r="C111" s="84">
        <v>24.400700000000001</v>
      </c>
      <c r="D111" s="84">
        <v>76.328400000000002</v>
      </c>
      <c r="E111" s="84">
        <v>0</v>
      </c>
      <c r="F111" s="84">
        <v>2.0000000000000001E-4</v>
      </c>
      <c r="G111" s="84">
        <v>563765.69030000002</v>
      </c>
      <c r="H111" s="84">
        <v>6349.9804999999997</v>
      </c>
    </row>
    <row r="112" spans="1:8">
      <c r="A112" s="84"/>
      <c r="B112" s="84"/>
      <c r="C112" s="84"/>
      <c r="D112" s="84"/>
      <c r="E112" s="84"/>
      <c r="F112" s="84"/>
      <c r="G112" s="84"/>
      <c r="H112" s="84"/>
    </row>
    <row r="113" spans="1:19">
      <c r="A113" s="84" t="s">
        <v>450</v>
      </c>
      <c r="B113" s="84">
        <v>221574.0515</v>
      </c>
      <c r="C113" s="84">
        <v>370.71719999999999</v>
      </c>
      <c r="D113" s="84">
        <v>1227.7254</v>
      </c>
      <c r="E113" s="84">
        <v>0</v>
      </c>
      <c r="F113" s="84">
        <v>3.3E-3</v>
      </c>
      <c r="G113" s="85">
        <v>9068960</v>
      </c>
      <c r="H113" s="84">
        <v>93836.612500000003</v>
      </c>
    </row>
    <row r="114" spans="1:19">
      <c r="A114" s="84" t="s">
        <v>451</v>
      </c>
      <c r="B114" s="84">
        <v>13286.282499999999</v>
      </c>
      <c r="C114" s="84">
        <v>21.541599999999999</v>
      </c>
      <c r="D114" s="84">
        <v>68.643000000000001</v>
      </c>
      <c r="E114" s="84">
        <v>0</v>
      </c>
      <c r="F114" s="84">
        <v>2.0000000000000001E-4</v>
      </c>
      <c r="G114" s="84">
        <v>507018.16960000002</v>
      </c>
      <c r="H114" s="84">
        <v>5557.1931999999997</v>
      </c>
    </row>
    <row r="115" spans="1:19">
      <c r="A115" s="84" t="s">
        <v>452</v>
      </c>
      <c r="B115" s="84">
        <v>25325.2775</v>
      </c>
      <c r="C115" s="84">
        <v>42.803800000000003</v>
      </c>
      <c r="D115" s="84">
        <v>143.44999999999999</v>
      </c>
      <c r="E115" s="84">
        <v>0</v>
      </c>
      <c r="F115" s="84">
        <v>4.0000000000000002E-4</v>
      </c>
      <c r="G115" s="85">
        <v>1059660</v>
      </c>
      <c r="H115" s="84">
        <v>10768.931200000001</v>
      </c>
    </row>
    <row r="117" spans="1:19">
      <c r="A117" s="80"/>
      <c r="B117" s="84" t="s">
        <v>453</v>
      </c>
      <c r="C117" s="84" t="s">
        <v>454</v>
      </c>
      <c r="D117" s="84" t="s">
        <v>455</v>
      </c>
      <c r="E117" s="84" t="s">
        <v>456</v>
      </c>
      <c r="F117" s="84" t="s">
        <v>457</v>
      </c>
      <c r="G117" s="84" t="s">
        <v>458</v>
      </c>
      <c r="H117" s="84" t="s">
        <v>459</v>
      </c>
      <c r="I117" s="84" t="s">
        <v>460</v>
      </c>
      <c r="J117" s="84" t="s">
        <v>461</v>
      </c>
      <c r="K117" s="84" t="s">
        <v>462</v>
      </c>
      <c r="L117" s="84" t="s">
        <v>463</v>
      </c>
      <c r="M117" s="84" t="s">
        <v>464</v>
      </c>
      <c r="N117" s="84" t="s">
        <v>465</v>
      </c>
      <c r="O117" s="84" t="s">
        <v>466</v>
      </c>
      <c r="P117" s="84" t="s">
        <v>467</v>
      </c>
      <c r="Q117" s="84" t="s">
        <v>468</v>
      </c>
      <c r="R117" s="84" t="s">
        <v>469</v>
      </c>
      <c r="S117" s="84" t="s">
        <v>470</v>
      </c>
    </row>
    <row r="118" spans="1:19">
      <c r="A118" s="84" t="s">
        <v>439</v>
      </c>
      <c r="B118" s="85">
        <v>67803800000</v>
      </c>
      <c r="C118" s="84">
        <v>63393.762999999999</v>
      </c>
      <c r="D118" s="84" t="s">
        <v>500</v>
      </c>
      <c r="E118" s="84">
        <v>34382.154999999999</v>
      </c>
      <c r="F118" s="84">
        <v>10771.038</v>
      </c>
      <c r="G118" s="84">
        <v>14864.56</v>
      </c>
      <c r="H118" s="84">
        <v>0</v>
      </c>
      <c r="I118" s="84">
        <v>3376.01</v>
      </c>
      <c r="J118" s="84">
        <v>0</v>
      </c>
      <c r="K118" s="84">
        <v>0</v>
      </c>
      <c r="L118" s="84">
        <v>0</v>
      </c>
      <c r="M118" s="84">
        <v>0</v>
      </c>
      <c r="N118" s="84">
        <v>0</v>
      </c>
      <c r="O118" s="84">
        <v>0</v>
      </c>
      <c r="P118" s="84">
        <v>0</v>
      </c>
      <c r="Q118" s="84">
        <v>0</v>
      </c>
      <c r="R118" s="84">
        <v>0</v>
      </c>
      <c r="S118" s="84">
        <v>0</v>
      </c>
    </row>
    <row r="119" spans="1:19">
      <c r="A119" s="84" t="s">
        <v>440</v>
      </c>
      <c r="B119" s="85">
        <v>61447600000</v>
      </c>
      <c r="C119" s="84">
        <v>63551.165000000001</v>
      </c>
      <c r="D119" s="84" t="s">
        <v>501</v>
      </c>
      <c r="E119" s="84">
        <v>34382.154999999999</v>
      </c>
      <c r="F119" s="84">
        <v>10771.038</v>
      </c>
      <c r="G119" s="84">
        <v>15482.790999999999</v>
      </c>
      <c r="H119" s="84">
        <v>0</v>
      </c>
      <c r="I119" s="84">
        <v>2915.181</v>
      </c>
      <c r="J119" s="84">
        <v>0</v>
      </c>
      <c r="K119" s="84">
        <v>0</v>
      </c>
      <c r="L119" s="84">
        <v>0</v>
      </c>
      <c r="M119" s="84">
        <v>0</v>
      </c>
      <c r="N119" s="84">
        <v>0</v>
      </c>
      <c r="O119" s="84">
        <v>0</v>
      </c>
      <c r="P119" s="84">
        <v>0</v>
      </c>
      <c r="Q119" s="84">
        <v>0</v>
      </c>
      <c r="R119" s="84">
        <v>0</v>
      </c>
      <c r="S119" s="84">
        <v>0</v>
      </c>
    </row>
    <row r="120" spans="1:19">
      <c r="A120" s="84" t="s">
        <v>441</v>
      </c>
      <c r="B120" s="85">
        <v>76094500000</v>
      </c>
      <c r="C120" s="84">
        <v>73235.267999999996</v>
      </c>
      <c r="D120" s="84" t="s">
        <v>502</v>
      </c>
      <c r="E120" s="84">
        <v>34382.154999999999</v>
      </c>
      <c r="F120" s="84">
        <v>10771.038</v>
      </c>
      <c r="G120" s="84">
        <v>6927.15</v>
      </c>
      <c r="H120" s="84">
        <v>0</v>
      </c>
      <c r="I120" s="84">
        <v>21154.924999999999</v>
      </c>
      <c r="J120" s="84">
        <v>0</v>
      </c>
      <c r="K120" s="84">
        <v>0</v>
      </c>
      <c r="L120" s="84">
        <v>0</v>
      </c>
      <c r="M120" s="84">
        <v>0</v>
      </c>
      <c r="N120" s="84">
        <v>0</v>
      </c>
      <c r="O120" s="84">
        <v>0</v>
      </c>
      <c r="P120" s="84">
        <v>0</v>
      </c>
      <c r="Q120" s="84">
        <v>0</v>
      </c>
      <c r="R120" s="84">
        <v>0</v>
      </c>
      <c r="S120" s="84">
        <v>0</v>
      </c>
    </row>
    <row r="121" spans="1:19">
      <c r="A121" s="84" t="s">
        <v>442</v>
      </c>
      <c r="B121" s="85">
        <v>82730300000</v>
      </c>
      <c r="C121" s="84">
        <v>80514.073999999993</v>
      </c>
      <c r="D121" s="84" t="s">
        <v>503</v>
      </c>
      <c r="E121" s="84">
        <v>34382.154999999999</v>
      </c>
      <c r="F121" s="84">
        <v>10771.038</v>
      </c>
      <c r="G121" s="84">
        <v>8585.5669999999991</v>
      </c>
      <c r="H121" s="84">
        <v>0</v>
      </c>
      <c r="I121" s="84">
        <v>26775.314999999999</v>
      </c>
      <c r="J121" s="84">
        <v>0</v>
      </c>
      <c r="K121" s="84">
        <v>0</v>
      </c>
      <c r="L121" s="84">
        <v>0</v>
      </c>
      <c r="M121" s="84">
        <v>0</v>
      </c>
      <c r="N121" s="84">
        <v>0</v>
      </c>
      <c r="O121" s="84">
        <v>0</v>
      </c>
      <c r="P121" s="84">
        <v>0</v>
      </c>
      <c r="Q121" s="84">
        <v>0</v>
      </c>
      <c r="R121" s="84">
        <v>0</v>
      </c>
      <c r="S121" s="84">
        <v>0</v>
      </c>
    </row>
    <row r="122" spans="1:19">
      <c r="A122" s="84" t="s">
        <v>272</v>
      </c>
      <c r="B122" s="85">
        <v>99147400000</v>
      </c>
      <c r="C122" s="84">
        <v>105291.351</v>
      </c>
      <c r="D122" s="84" t="s">
        <v>504</v>
      </c>
      <c r="E122" s="84">
        <v>34382.154999999999</v>
      </c>
      <c r="F122" s="84">
        <v>10771.038</v>
      </c>
      <c r="G122" s="84">
        <v>13895.289000000001</v>
      </c>
      <c r="H122" s="84">
        <v>0</v>
      </c>
      <c r="I122" s="84">
        <v>46242.868999999999</v>
      </c>
      <c r="J122" s="84">
        <v>0</v>
      </c>
      <c r="K122" s="84">
        <v>0</v>
      </c>
      <c r="L122" s="84">
        <v>0</v>
      </c>
      <c r="M122" s="84">
        <v>0</v>
      </c>
      <c r="N122" s="84">
        <v>0</v>
      </c>
      <c r="O122" s="84">
        <v>0</v>
      </c>
      <c r="P122" s="84">
        <v>0</v>
      </c>
      <c r="Q122" s="84">
        <v>0</v>
      </c>
      <c r="R122" s="84">
        <v>0</v>
      </c>
      <c r="S122" s="84">
        <v>0</v>
      </c>
    </row>
    <row r="123" spans="1:19">
      <c r="A123" s="84" t="s">
        <v>443</v>
      </c>
      <c r="B123" s="85">
        <v>122022000000</v>
      </c>
      <c r="C123" s="84">
        <v>132878.595</v>
      </c>
      <c r="D123" s="84" t="s">
        <v>505</v>
      </c>
      <c r="E123" s="84">
        <v>34382.154999999999</v>
      </c>
      <c r="F123" s="84">
        <v>10771.038</v>
      </c>
      <c r="G123" s="84">
        <v>19103.161</v>
      </c>
      <c r="H123" s="84">
        <v>0</v>
      </c>
      <c r="I123" s="84">
        <v>68622.240999999995</v>
      </c>
      <c r="J123" s="84">
        <v>0</v>
      </c>
      <c r="K123" s="84">
        <v>0</v>
      </c>
      <c r="L123" s="84">
        <v>0</v>
      </c>
      <c r="M123" s="84">
        <v>0</v>
      </c>
      <c r="N123" s="84">
        <v>0</v>
      </c>
      <c r="O123" s="84">
        <v>0</v>
      </c>
      <c r="P123" s="84">
        <v>0</v>
      </c>
      <c r="Q123" s="84">
        <v>0</v>
      </c>
      <c r="R123" s="84">
        <v>0</v>
      </c>
      <c r="S123" s="84">
        <v>0</v>
      </c>
    </row>
    <row r="124" spans="1:19">
      <c r="A124" s="84" t="s">
        <v>444</v>
      </c>
      <c r="B124" s="85">
        <v>128424000000</v>
      </c>
      <c r="C124" s="84">
        <v>122219.39200000001</v>
      </c>
      <c r="D124" s="84" t="s">
        <v>506</v>
      </c>
      <c r="E124" s="84">
        <v>34382.154999999999</v>
      </c>
      <c r="F124" s="84">
        <v>10771.038</v>
      </c>
      <c r="G124" s="84">
        <v>16699.537</v>
      </c>
      <c r="H124" s="84">
        <v>0</v>
      </c>
      <c r="I124" s="84">
        <v>60366.661999999997</v>
      </c>
      <c r="J124" s="84">
        <v>0</v>
      </c>
      <c r="K124" s="84">
        <v>0</v>
      </c>
      <c r="L124" s="84">
        <v>0</v>
      </c>
      <c r="M124" s="84">
        <v>0</v>
      </c>
      <c r="N124" s="84">
        <v>0</v>
      </c>
      <c r="O124" s="84">
        <v>0</v>
      </c>
      <c r="P124" s="84">
        <v>0</v>
      </c>
      <c r="Q124" s="84">
        <v>0</v>
      </c>
      <c r="R124" s="84">
        <v>0</v>
      </c>
      <c r="S124" s="84">
        <v>0</v>
      </c>
    </row>
    <row r="125" spans="1:19">
      <c r="A125" s="84" t="s">
        <v>445</v>
      </c>
      <c r="B125" s="85">
        <v>127664000000</v>
      </c>
      <c r="C125" s="84">
        <v>127970.817</v>
      </c>
      <c r="D125" s="84" t="s">
        <v>507</v>
      </c>
      <c r="E125" s="84">
        <v>34382.154999999999</v>
      </c>
      <c r="F125" s="84">
        <v>10771.038</v>
      </c>
      <c r="G125" s="84">
        <v>17992.228999999999</v>
      </c>
      <c r="H125" s="84">
        <v>0</v>
      </c>
      <c r="I125" s="84">
        <v>64825.394999999997</v>
      </c>
      <c r="J125" s="84">
        <v>0</v>
      </c>
      <c r="K125" s="84">
        <v>0</v>
      </c>
      <c r="L125" s="84">
        <v>0</v>
      </c>
      <c r="M125" s="84">
        <v>0</v>
      </c>
      <c r="N125" s="84">
        <v>0</v>
      </c>
      <c r="O125" s="84">
        <v>0</v>
      </c>
      <c r="P125" s="84">
        <v>0</v>
      </c>
      <c r="Q125" s="84">
        <v>0</v>
      </c>
      <c r="R125" s="84">
        <v>0</v>
      </c>
      <c r="S125" s="84">
        <v>0</v>
      </c>
    </row>
    <row r="126" spans="1:19">
      <c r="A126" s="84" t="s">
        <v>446</v>
      </c>
      <c r="B126" s="85">
        <v>109175000000</v>
      </c>
      <c r="C126" s="84">
        <v>110597.13499999999</v>
      </c>
      <c r="D126" s="84" t="s">
        <v>479</v>
      </c>
      <c r="E126" s="84">
        <v>34382.154999999999</v>
      </c>
      <c r="F126" s="84">
        <v>10771.038</v>
      </c>
      <c r="G126" s="84">
        <v>14691.924999999999</v>
      </c>
      <c r="H126" s="84">
        <v>0</v>
      </c>
      <c r="I126" s="84">
        <v>50752.017</v>
      </c>
      <c r="J126" s="84">
        <v>0</v>
      </c>
      <c r="K126" s="84">
        <v>0</v>
      </c>
      <c r="L126" s="84">
        <v>0</v>
      </c>
      <c r="M126" s="84">
        <v>0</v>
      </c>
      <c r="N126" s="84">
        <v>0</v>
      </c>
      <c r="O126" s="84">
        <v>0</v>
      </c>
      <c r="P126" s="84">
        <v>0</v>
      </c>
      <c r="Q126" s="84">
        <v>0</v>
      </c>
      <c r="R126" s="84">
        <v>0</v>
      </c>
      <c r="S126" s="84">
        <v>0</v>
      </c>
    </row>
    <row r="127" spans="1:19">
      <c r="A127" s="84" t="s">
        <v>447</v>
      </c>
      <c r="B127" s="85">
        <v>86744500000</v>
      </c>
      <c r="C127" s="84">
        <v>82744.567999999999</v>
      </c>
      <c r="D127" s="84" t="s">
        <v>508</v>
      </c>
      <c r="E127" s="84">
        <v>34382.154999999999</v>
      </c>
      <c r="F127" s="84">
        <v>10771.038</v>
      </c>
      <c r="G127" s="84">
        <v>9214.3619999999992</v>
      </c>
      <c r="H127" s="84">
        <v>0</v>
      </c>
      <c r="I127" s="84">
        <v>28377.011999999999</v>
      </c>
      <c r="J127" s="84">
        <v>0</v>
      </c>
      <c r="K127" s="84">
        <v>0</v>
      </c>
      <c r="L127" s="84">
        <v>0</v>
      </c>
      <c r="M127" s="84">
        <v>0</v>
      </c>
      <c r="N127" s="84">
        <v>0</v>
      </c>
      <c r="O127" s="84">
        <v>0</v>
      </c>
      <c r="P127" s="84">
        <v>0</v>
      </c>
      <c r="Q127" s="84">
        <v>0</v>
      </c>
      <c r="R127" s="84">
        <v>0</v>
      </c>
      <c r="S127" s="84">
        <v>0</v>
      </c>
    </row>
    <row r="128" spans="1:19">
      <c r="A128" s="84" t="s">
        <v>448</v>
      </c>
      <c r="B128" s="85">
        <v>69526500000</v>
      </c>
      <c r="C128" s="84">
        <v>67126.179000000004</v>
      </c>
      <c r="D128" s="84" t="s">
        <v>509</v>
      </c>
      <c r="E128" s="84">
        <v>34382.154999999999</v>
      </c>
      <c r="F128" s="84">
        <v>10771.038</v>
      </c>
      <c r="G128" s="84">
        <v>15136.339</v>
      </c>
      <c r="H128" s="84">
        <v>0</v>
      </c>
      <c r="I128" s="84">
        <v>3669.3620000000001</v>
      </c>
      <c r="J128" s="84">
        <v>3167.2840000000001</v>
      </c>
      <c r="K128" s="84">
        <v>0</v>
      </c>
      <c r="L128" s="84">
        <v>0</v>
      </c>
      <c r="M128" s="84">
        <v>0</v>
      </c>
      <c r="N128" s="84">
        <v>0</v>
      </c>
      <c r="O128" s="84">
        <v>0</v>
      </c>
      <c r="P128" s="84">
        <v>0</v>
      </c>
      <c r="Q128" s="84">
        <v>0</v>
      </c>
      <c r="R128" s="84">
        <v>0</v>
      </c>
      <c r="S128" s="84">
        <v>0</v>
      </c>
    </row>
    <row r="129" spans="1:19">
      <c r="A129" s="84" t="s">
        <v>449</v>
      </c>
      <c r="B129" s="85">
        <v>68325100000</v>
      </c>
      <c r="C129" s="84">
        <v>65831.411999999997</v>
      </c>
      <c r="D129" s="84" t="s">
        <v>510</v>
      </c>
      <c r="E129" s="84">
        <v>34382.154999999999</v>
      </c>
      <c r="F129" s="84">
        <v>10771.038</v>
      </c>
      <c r="G129" s="84">
        <v>14385.358</v>
      </c>
      <c r="H129" s="84">
        <v>0</v>
      </c>
      <c r="I129" s="84">
        <v>3125.576</v>
      </c>
      <c r="J129" s="84">
        <v>3167.2840000000001</v>
      </c>
      <c r="K129" s="84">
        <v>0</v>
      </c>
      <c r="L129" s="84">
        <v>0</v>
      </c>
      <c r="M129" s="84">
        <v>0</v>
      </c>
      <c r="N129" s="84">
        <v>0</v>
      </c>
      <c r="O129" s="84">
        <v>0</v>
      </c>
      <c r="P129" s="84">
        <v>0</v>
      </c>
      <c r="Q129" s="84">
        <v>0</v>
      </c>
      <c r="R129" s="84">
        <v>0</v>
      </c>
      <c r="S129" s="84">
        <v>0</v>
      </c>
    </row>
    <row r="130" spans="1:19">
      <c r="A130" s="84"/>
      <c r="B130" s="84"/>
      <c r="C130" s="84"/>
      <c r="D130" s="84"/>
      <c r="E130" s="84"/>
      <c r="F130" s="84"/>
      <c r="G130" s="84"/>
      <c r="H130" s="84"/>
      <c r="I130" s="84"/>
      <c r="J130" s="84"/>
      <c r="K130" s="84"/>
      <c r="L130" s="84"/>
      <c r="M130" s="84"/>
      <c r="N130" s="84"/>
      <c r="O130" s="84"/>
      <c r="P130" s="84"/>
      <c r="Q130" s="84"/>
      <c r="R130" s="84"/>
      <c r="S130" s="84"/>
    </row>
    <row r="131" spans="1:19">
      <c r="A131" s="84" t="s">
        <v>450</v>
      </c>
      <c r="B131" s="85">
        <v>1099110000000</v>
      </c>
      <c r="C131" s="84"/>
      <c r="D131" s="84"/>
      <c r="E131" s="84"/>
      <c r="F131" s="84"/>
      <c r="G131" s="84"/>
      <c r="H131" s="84"/>
      <c r="I131" s="84"/>
      <c r="J131" s="84"/>
      <c r="K131" s="84">
        <v>0</v>
      </c>
      <c r="L131" s="84">
        <v>0</v>
      </c>
      <c r="M131" s="84">
        <v>0</v>
      </c>
      <c r="N131" s="84">
        <v>0</v>
      </c>
      <c r="O131" s="84">
        <v>0</v>
      </c>
      <c r="P131" s="84">
        <v>0</v>
      </c>
      <c r="Q131" s="84">
        <v>0</v>
      </c>
      <c r="R131" s="84">
        <v>0</v>
      </c>
      <c r="S131" s="84">
        <v>0</v>
      </c>
    </row>
    <row r="132" spans="1:19">
      <c r="A132" s="84" t="s">
        <v>451</v>
      </c>
      <c r="B132" s="85">
        <v>61447600000</v>
      </c>
      <c r="C132" s="84">
        <v>63393.762999999999</v>
      </c>
      <c r="D132" s="84"/>
      <c r="E132" s="84">
        <v>34382.154999999999</v>
      </c>
      <c r="F132" s="84">
        <v>10771.038</v>
      </c>
      <c r="G132" s="84">
        <v>6927.15</v>
      </c>
      <c r="H132" s="84">
        <v>0</v>
      </c>
      <c r="I132" s="84">
        <v>2915.181</v>
      </c>
      <c r="J132" s="84">
        <v>0</v>
      </c>
      <c r="K132" s="84">
        <v>0</v>
      </c>
      <c r="L132" s="84">
        <v>0</v>
      </c>
      <c r="M132" s="84">
        <v>0</v>
      </c>
      <c r="N132" s="84">
        <v>0</v>
      </c>
      <c r="O132" s="84">
        <v>0</v>
      </c>
      <c r="P132" s="84">
        <v>0</v>
      </c>
      <c r="Q132" s="84">
        <v>0</v>
      </c>
      <c r="R132" s="84">
        <v>0</v>
      </c>
      <c r="S132" s="84">
        <v>0</v>
      </c>
    </row>
    <row r="133" spans="1:19">
      <c r="A133" s="84" t="s">
        <v>452</v>
      </c>
      <c r="B133" s="85">
        <v>128424000000</v>
      </c>
      <c r="C133" s="84">
        <v>132878.595</v>
      </c>
      <c r="D133" s="84"/>
      <c r="E133" s="84">
        <v>34382.154999999999</v>
      </c>
      <c r="F133" s="84">
        <v>10771.038</v>
      </c>
      <c r="G133" s="84">
        <v>19103.161</v>
      </c>
      <c r="H133" s="84">
        <v>0</v>
      </c>
      <c r="I133" s="84">
        <v>68622.240999999995</v>
      </c>
      <c r="J133" s="84">
        <v>3167.2840000000001</v>
      </c>
      <c r="K133" s="84">
        <v>0</v>
      </c>
      <c r="L133" s="84">
        <v>0</v>
      </c>
      <c r="M133" s="84">
        <v>0</v>
      </c>
      <c r="N133" s="84">
        <v>0</v>
      </c>
      <c r="O133" s="84">
        <v>0</v>
      </c>
      <c r="P133" s="84">
        <v>0</v>
      </c>
      <c r="Q133" s="84">
        <v>0</v>
      </c>
      <c r="R133" s="84">
        <v>0</v>
      </c>
      <c r="S133" s="84">
        <v>0</v>
      </c>
    </row>
    <row r="135" spans="1:19">
      <c r="A135" s="80"/>
      <c r="B135" s="84" t="s">
        <v>483</v>
      </c>
      <c r="C135" s="84" t="s">
        <v>484</v>
      </c>
      <c r="D135" s="84" t="s">
        <v>485</v>
      </c>
      <c r="E135" s="84" t="s">
        <v>245</v>
      </c>
    </row>
    <row r="136" spans="1:19">
      <c r="A136" s="84" t="s">
        <v>486</v>
      </c>
      <c r="B136" s="84">
        <v>33606.720000000001</v>
      </c>
      <c r="C136" s="84">
        <v>746.78</v>
      </c>
      <c r="D136" s="84">
        <v>0</v>
      </c>
      <c r="E136" s="84">
        <v>34353.5</v>
      </c>
    </row>
    <row r="137" spans="1:19">
      <c r="A137" s="84" t="s">
        <v>487</v>
      </c>
      <c r="B137" s="84">
        <v>14.65</v>
      </c>
      <c r="C137" s="84">
        <v>0.33</v>
      </c>
      <c r="D137" s="84">
        <v>0</v>
      </c>
      <c r="E137" s="84">
        <v>14.98</v>
      </c>
    </row>
    <row r="138" spans="1:19">
      <c r="A138" s="84" t="s">
        <v>488</v>
      </c>
      <c r="B138" s="84">
        <v>14.65</v>
      </c>
      <c r="C138" s="84">
        <v>0.33</v>
      </c>
      <c r="D138" s="84">
        <v>0</v>
      </c>
      <c r="E138" s="84">
        <v>14.98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9"/>
  <dimension ref="A1:S138"/>
  <sheetViews>
    <sheetView workbookViewId="0"/>
  </sheetViews>
  <sheetFormatPr defaultRowHeight="10.5"/>
  <cols>
    <col min="1" max="1" width="38.83203125" bestFit="1" customWidth="1"/>
    <col min="2" max="2" width="48.5" bestFit="1" customWidth="1"/>
    <col min="3" max="3" width="33.6640625" customWidth="1"/>
    <col min="4" max="4" width="38.6640625" bestFit="1" customWidth="1"/>
    <col min="5" max="5" width="45.6640625" customWidth="1"/>
    <col min="6" max="6" width="50" customWidth="1"/>
    <col min="7" max="7" width="43.6640625" customWidth="1"/>
    <col min="8" max="9" width="38.33203125" customWidth="1"/>
    <col min="10" max="10" width="46.1640625" customWidth="1"/>
    <col min="11" max="11" width="36.1640625" customWidth="1"/>
    <col min="12" max="12" width="45" customWidth="1"/>
    <col min="13" max="13" width="50.1640625" customWidth="1"/>
    <col min="14" max="15" width="44.83203125" customWidth="1"/>
    <col min="16" max="16" width="45.33203125" customWidth="1"/>
    <col min="17" max="17" width="44.83203125" customWidth="1"/>
    <col min="18" max="18" width="42.6640625" customWidth="1"/>
    <col min="19" max="19" width="48.1640625" customWidth="1"/>
    <col min="20" max="20" width="45" bestFit="1" customWidth="1"/>
    <col min="21" max="21" width="50.1640625" bestFit="1" customWidth="1"/>
    <col min="22" max="23" width="44.83203125" bestFit="1" customWidth="1"/>
    <col min="24" max="24" width="45.33203125" bestFit="1" customWidth="1"/>
    <col min="25" max="25" width="44.83203125" bestFit="1" customWidth="1"/>
    <col min="26" max="26" width="42.6640625" bestFit="1" customWidth="1"/>
    <col min="27" max="27" width="48.1640625" bestFit="1" customWidth="1"/>
  </cols>
  <sheetData>
    <row r="1" spans="1:7">
      <c r="A1" s="80"/>
      <c r="B1" s="84" t="s">
        <v>344</v>
      </c>
      <c r="C1" s="84" t="s">
        <v>345</v>
      </c>
      <c r="D1" s="84" t="s">
        <v>346</v>
      </c>
    </row>
    <row r="2" spans="1:7">
      <c r="A2" s="84" t="s">
        <v>297</v>
      </c>
      <c r="B2" s="84">
        <v>1074.5899999999999</v>
      </c>
      <c r="C2" s="84">
        <v>468.44</v>
      </c>
      <c r="D2" s="84">
        <v>468.44</v>
      </c>
    </row>
    <row r="3" spans="1:7">
      <c r="A3" s="84" t="s">
        <v>298</v>
      </c>
      <c r="B3" s="84">
        <v>1074.5899999999999</v>
      </c>
      <c r="C3" s="84">
        <v>468.44</v>
      </c>
      <c r="D3" s="84">
        <v>468.44</v>
      </c>
    </row>
    <row r="4" spans="1:7">
      <c r="A4" s="84" t="s">
        <v>299</v>
      </c>
      <c r="B4" s="84">
        <v>3297.54</v>
      </c>
      <c r="C4" s="84">
        <v>1437.47</v>
      </c>
      <c r="D4" s="84">
        <v>1437.47</v>
      </c>
    </row>
    <row r="5" spans="1:7">
      <c r="A5" s="84" t="s">
        <v>300</v>
      </c>
      <c r="B5" s="84">
        <v>3297.54</v>
      </c>
      <c r="C5" s="84">
        <v>1437.47</v>
      </c>
      <c r="D5" s="84">
        <v>1437.47</v>
      </c>
    </row>
    <row r="7" spans="1:7">
      <c r="A7" s="80"/>
      <c r="B7" s="84" t="s">
        <v>347</v>
      </c>
    </row>
    <row r="8" spans="1:7">
      <c r="A8" s="84" t="s">
        <v>301</v>
      </c>
      <c r="B8" s="84">
        <v>2293.9899999999998</v>
      </c>
    </row>
    <row r="9" spans="1:7">
      <c r="A9" s="84" t="s">
        <v>302</v>
      </c>
      <c r="B9" s="84">
        <v>2293.9899999999998</v>
      </c>
    </row>
    <row r="10" spans="1:7">
      <c r="A10" s="84" t="s">
        <v>348</v>
      </c>
      <c r="B10" s="84">
        <v>0</v>
      </c>
    </row>
    <row r="12" spans="1:7">
      <c r="A12" s="80"/>
      <c r="B12" s="84" t="s">
        <v>361</v>
      </c>
      <c r="C12" s="84" t="s">
        <v>362</v>
      </c>
      <c r="D12" s="84" t="s">
        <v>363</v>
      </c>
      <c r="E12" s="84" t="s">
        <v>364</v>
      </c>
      <c r="F12" s="84" t="s">
        <v>365</v>
      </c>
      <c r="G12" s="84" t="s">
        <v>366</v>
      </c>
    </row>
    <row r="13" spans="1:7">
      <c r="A13" s="84" t="s">
        <v>73</v>
      </c>
      <c r="B13" s="84">
        <v>1.42</v>
      </c>
      <c r="C13" s="84">
        <v>139.69</v>
      </c>
      <c r="D13" s="84">
        <v>0</v>
      </c>
      <c r="E13" s="84">
        <v>0</v>
      </c>
      <c r="F13" s="84">
        <v>0</v>
      </c>
      <c r="G13" s="84">
        <v>0</v>
      </c>
    </row>
    <row r="14" spans="1:7">
      <c r="A14" s="84" t="s">
        <v>74</v>
      </c>
      <c r="B14" s="84">
        <v>139.30000000000001</v>
      </c>
      <c r="C14" s="84">
        <v>0</v>
      </c>
      <c r="D14" s="84">
        <v>0</v>
      </c>
      <c r="E14" s="84">
        <v>0</v>
      </c>
      <c r="F14" s="84">
        <v>0</v>
      </c>
      <c r="G14" s="84">
        <v>0</v>
      </c>
    </row>
    <row r="15" spans="1:7">
      <c r="A15" s="84" t="s">
        <v>81</v>
      </c>
      <c r="B15" s="84">
        <v>500.28</v>
      </c>
      <c r="C15" s="84">
        <v>0</v>
      </c>
      <c r="D15" s="84">
        <v>0</v>
      </c>
      <c r="E15" s="84">
        <v>0</v>
      </c>
      <c r="F15" s="84">
        <v>0</v>
      </c>
      <c r="G15" s="84">
        <v>0</v>
      </c>
    </row>
    <row r="16" spans="1:7">
      <c r="A16" s="84" t="s">
        <v>82</v>
      </c>
      <c r="B16" s="84">
        <v>49.8</v>
      </c>
      <c r="C16" s="84">
        <v>0</v>
      </c>
      <c r="D16" s="84">
        <v>0</v>
      </c>
      <c r="E16" s="84">
        <v>0</v>
      </c>
      <c r="F16" s="84">
        <v>0</v>
      </c>
      <c r="G16" s="84">
        <v>0</v>
      </c>
    </row>
    <row r="17" spans="1:10">
      <c r="A17" s="84" t="s">
        <v>83</v>
      </c>
      <c r="B17" s="84">
        <v>198.81</v>
      </c>
      <c r="C17" s="84">
        <v>0</v>
      </c>
      <c r="D17" s="84">
        <v>0</v>
      </c>
      <c r="E17" s="84">
        <v>0</v>
      </c>
      <c r="F17" s="84">
        <v>0</v>
      </c>
      <c r="G17" s="84">
        <v>0</v>
      </c>
    </row>
    <row r="18" spans="1:10">
      <c r="A18" s="84" t="s">
        <v>84</v>
      </c>
      <c r="B18" s="84">
        <v>0</v>
      </c>
      <c r="C18" s="84">
        <v>0</v>
      </c>
      <c r="D18" s="84">
        <v>0</v>
      </c>
      <c r="E18" s="84">
        <v>0</v>
      </c>
      <c r="F18" s="84">
        <v>0</v>
      </c>
      <c r="G18" s="84">
        <v>0</v>
      </c>
    </row>
    <row r="19" spans="1:10">
      <c r="A19" s="84" t="s">
        <v>85</v>
      </c>
      <c r="B19" s="84">
        <v>45.28</v>
      </c>
      <c r="C19" s="84">
        <v>0</v>
      </c>
      <c r="D19" s="84">
        <v>0</v>
      </c>
      <c r="E19" s="84">
        <v>0</v>
      </c>
      <c r="F19" s="84">
        <v>0</v>
      </c>
      <c r="G19" s="84">
        <v>0</v>
      </c>
    </row>
    <row r="20" spans="1:10">
      <c r="A20" s="84" t="s">
        <v>86</v>
      </c>
      <c r="B20" s="84">
        <v>0</v>
      </c>
      <c r="C20" s="84">
        <v>0</v>
      </c>
      <c r="D20" s="84">
        <v>0</v>
      </c>
      <c r="E20" s="84">
        <v>0</v>
      </c>
      <c r="F20" s="84">
        <v>0</v>
      </c>
      <c r="G20" s="84">
        <v>0</v>
      </c>
    </row>
    <row r="21" spans="1:10">
      <c r="A21" s="84" t="s">
        <v>87</v>
      </c>
      <c r="B21" s="84">
        <v>0</v>
      </c>
      <c r="C21" s="84">
        <v>0</v>
      </c>
      <c r="D21" s="84">
        <v>0</v>
      </c>
      <c r="E21" s="84">
        <v>0</v>
      </c>
      <c r="F21" s="84">
        <v>0</v>
      </c>
      <c r="G21" s="84">
        <v>0</v>
      </c>
    </row>
    <row r="22" spans="1:10">
      <c r="A22" s="84" t="s">
        <v>88</v>
      </c>
      <c r="B22" s="84">
        <v>0</v>
      </c>
      <c r="C22" s="84">
        <v>0</v>
      </c>
      <c r="D22" s="84">
        <v>0</v>
      </c>
      <c r="E22" s="84">
        <v>0</v>
      </c>
      <c r="F22" s="84">
        <v>0</v>
      </c>
      <c r="G22" s="84">
        <v>0</v>
      </c>
    </row>
    <row r="23" spans="1:10">
      <c r="A23" s="84" t="s">
        <v>68</v>
      </c>
      <c r="B23" s="84">
        <v>0</v>
      </c>
      <c r="C23" s="84">
        <v>0</v>
      </c>
      <c r="D23" s="84">
        <v>0</v>
      </c>
      <c r="E23" s="84">
        <v>0</v>
      </c>
      <c r="F23" s="84">
        <v>0</v>
      </c>
      <c r="G23" s="84">
        <v>0</v>
      </c>
    </row>
    <row r="24" spans="1:10">
      <c r="A24" s="84" t="s">
        <v>89</v>
      </c>
      <c r="B24" s="84">
        <v>0</v>
      </c>
      <c r="C24" s="84">
        <v>0</v>
      </c>
      <c r="D24" s="84">
        <v>0</v>
      </c>
      <c r="E24" s="84">
        <v>0</v>
      </c>
      <c r="F24" s="84">
        <v>0</v>
      </c>
      <c r="G24" s="84">
        <v>0</v>
      </c>
    </row>
    <row r="25" spans="1:10">
      <c r="A25" s="84" t="s">
        <v>90</v>
      </c>
      <c r="B25" s="84">
        <v>0</v>
      </c>
      <c r="C25" s="84">
        <v>0</v>
      </c>
      <c r="D25" s="84">
        <v>0</v>
      </c>
      <c r="E25" s="84">
        <v>0</v>
      </c>
      <c r="F25" s="84">
        <v>0</v>
      </c>
      <c r="G25" s="84">
        <v>0</v>
      </c>
    </row>
    <row r="26" spans="1:10">
      <c r="A26" s="84" t="s">
        <v>91</v>
      </c>
      <c r="B26" s="84">
        <v>0</v>
      </c>
      <c r="C26" s="84">
        <v>0</v>
      </c>
      <c r="D26" s="84">
        <v>0</v>
      </c>
      <c r="E26" s="84">
        <v>0</v>
      </c>
      <c r="F26" s="84">
        <v>0</v>
      </c>
      <c r="G26" s="84">
        <v>0</v>
      </c>
    </row>
    <row r="27" spans="1:10">
      <c r="A27" s="84"/>
      <c r="B27" s="84"/>
      <c r="C27" s="84"/>
      <c r="D27" s="84"/>
      <c r="E27" s="84"/>
      <c r="F27" s="84"/>
      <c r="G27" s="84"/>
    </row>
    <row r="28" spans="1:10">
      <c r="A28" s="84" t="s">
        <v>92</v>
      </c>
      <c r="B28" s="84">
        <v>934.9</v>
      </c>
      <c r="C28" s="84">
        <v>139.69</v>
      </c>
      <c r="D28" s="84">
        <v>0</v>
      </c>
      <c r="E28" s="84">
        <v>0</v>
      </c>
      <c r="F28" s="84">
        <v>0</v>
      </c>
      <c r="G28" s="84">
        <v>0</v>
      </c>
    </row>
    <row r="30" spans="1:10">
      <c r="A30" s="80"/>
      <c r="B30" s="84" t="s">
        <v>347</v>
      </c>
      <c r="C30" s="84" t="s">
        <v>2</v>
      </c>
      <c r="D30" s="84" t="s">
        <v>367</v>
      </c>
      <c r="E30" s="84" t="s">
        <v>368</v>
      </c>
      <c r="F30" s="84" t="s">
        <v>369</v>
      </c>
      <c r="G30" s="84" t="s">
        <v>370</v>
      </c>
      <c r="H30" s="84" t="s">
        <v>371</v>
      </c>
      <c r="I30" s="84" t="s">
        <v>372</v>
      </c>
      <c r="J30" s="84" t="s">
        <v>373</v>
      </c>
    </row>
    <row r="31" spans="1:10">
      <c r="A31" s="84" t="s">
        <v>374</v>
      </c>
      <c r="B31" s="84">
        <v>379.89</v>
      </c>
      <c r="C31" s="84" t="s">
        <v>3</v>
      </c>
      <c r="D31" s="84">
        <v>2317.33</v>
      </c>
      <c r="E31" s="84">
        <v>1</v>
      </c>
      <c r="F31" s="84">
        <v>416.17</v>
      </c>
      <c r="G31" s="84">
        <v>0</v>
      </c>
      <c r="H31" s="84">
        <v>8.61</v>
      </c>
      <c r="I31" s="84">
        <v>27.86</v>
      </c>
      <c r="J31" s="84">
        <v>8.07</v>
      </c>
    </row>
    <row r="32" spans="1:10">
      <c r="A32" s="84" t="s">
        <v>375</v>
      </c>
      <c r="B32" s="84">
        <v>1600.48</v>
      </c>
      <c r="C32" s="84" t="s">
        <v>3</v>
      </c>
      <c r="D32" s="84">
        <v>9762.9500000000007</v>
      </c>
      <c r="E32" s="84">
        <v>1</v>
      </c>
      <c r="F32" s="84">
        <v>356.86</v>
      </c>
      <c r="G32" s="84">
        <v>0</v>
      </c>
      <c r="H32" s="84">
        <v>18.29</v>
      </c>
      <c r="I32" s="84">
        <v>6.19</v>
      </c>
      <c r="J32" s="84">
        <v>3.23</v>
      </c>
    </row>
    <row r="33" spans="1:10">
      <c r="A33" s="84" t="s">
        <v>376</v>
      </c>
      <c r="B33" s="84">
        <v>150.81</v>
      </c>
      <c r="C33" s="84" t="s">
        <v>3</v>
      </c>
      <c r="D33" s="84">
        <v>919.94</v>
      </c>
      <c r="E33" s="84">
        <v>1</v>
      </c>
      <c r="F33" s="84">
        <v>189.8</v>
      </c>
      <c r="G33" s="84">
        <v>38.049999999999997</v>
      </c>
      <c r="H33" s="84">
        <v>18.29</v>
      </c>
      <c r="I33" s="84">
        <v>6.19</v>
      </c>
      <c r="J33" s="84">
        <v>21.52</v>
      </c>
    </row>
    <row r="34" spans="1:10">
      <c r="A34" s="84" t="s">
        <v>377</v>
      </c>
      <c r="B34" s="84">
        <v>150.81</v>
      </c>
      <c r="C34" s="84" t="s">
        <v>3</v>
      </c>
      <c r="D34" s="84">
        <v>919.94</v>
      </c>
      <c r="E34" s="84">
        <v>1</v>
      </c>
      <c r="F34" s="84">
        <v>189.8</v>
      </c>
      <c r="G34" s="84">
        <v>38.049999999999997</v>
      </c>
      <c r="H34" s="84">
        <v>18.29</v>
      </c>
      <c r="I34" s="84">
        <v>6.19</v>
      </c>
      <c r="J34" s="84">
        <v>3.23</v>
      </c>
    </row>
    <row r="35" spans="1:10">
      <c r="A35" s="84" t="s">
        <v>378</v>
      </c>
      <c r="B35" s="84">
        <v>12</v>
      </c>
      <c r="C35" s="84" t="s">
        <v>3</v>
      </c>
      <c r="D35" s="84">
        <v>73.2</v>
      </c>
      <c r="E35" s="84">
        <v>1</v>
      </c>
      <c r="F35" s="84">
        <v>24.38</v>
      </c>
      <c r="G35" s="84">
        <v>7.83</v>
      </c>
      <c r="H35" s="84">
        <v>11.84</v>
      </c>
      <c r="I35" s="84">
        <v>6.19</v>
      </c>
      <c r="J35" s="84">
        <v>0</v>
      </c>
    </row>
    <row r="36" spans="1:10">
      <c r="A36" s="84" t="s">
        <v>245</v>
      </c>
      <c r="B36" s="84">
        <v>2293.9899999999998</v>
      </c>
      <c r="C36" s="84"/>
      <c r="D36" s="84">
        <v>13993.36</v>
      </c>
      <c r="E36" s="84"/>
      <c r="F36" s="84">
        <v>1177.02</v>
      </c>
      <c r="G36" s="84">
        <v>83.94</v>
      </c>
      <c r="H36" s="84">
        <v>16.653199999999998</v>
      </c>
      <c r="I36" s="84">
        <v>7.11</v>
      </c>
      <c r="J36" s="84">
        <v>5.2169999999999996</v>
      </c>
    </row>
    <row r="37" spans="1:10">
      <c r="A37" s="84" t="s">
        <v>379</v>
      </c>
      <c r="B37" s="84">
        <v>2293.9899999999998</v>
      </c>
      <c r="C37" s="84"/>
      <c r="D37" s="84">
        <v>13993.36</v>
      </c>
      <c r="E37" s="84"/>
      <c r="F37" s="84">
        <v>1177.02</v>
      </c>
      <c r="G37" s="84">
        <v>83.94</v>
      </c>
      <c r="H37" s="84">
        <v>16.653199999999998</v>
      </c>
      <c r="I37" s="84">
        <v>7.11</v>
      </c>
      <c r="J37" s="84">
        <v>5.2169999999999996</v>
      </c>
    </row>
    <row r="38" spans="1:10">
      <c r="A38" s="84" t="s">
        <v>380</v>
      </c>
      <c r="B38" s="84">
        <v>0</v>
      </c>
      <c r="C38" s="84"/>
      <c r="D38" s="84">
        <v>0</v>
      </c>
      <c r="E38" s="84"/>
      <c r="F38" s="84">
        <v>0</v>
      </c>
      <c r="G38" s="84">
        <v>0</v>
      </c>
      <c r="H38" s="84"/>
      <c r="I38" s="84"/>
      <c r="J38" s="84"/>
    </row>
    <row r="40" spans="1:10">
      <c r="A40" s="80"/>
      <c r="B40" s="84" t="s">
        <v>52</v>
      </c>
      <c r="C40" s="84" t="s">
        <v>303</v>
      </c>
      <c r="D40" s="84" t="s">
        <v>349</v>
      </c>
      <c r="E40" s="84" t="s">
        <v>350</v>
      </c>
      <c r="F40" s="84" t="s">
        <v>351</v>
      </c>
      <c r="G40" s="84" t="s">
        <v>352</v>
      </c>
      <c r="H40" s="84" t="s">
        <v>353</v>
      </c>
      <c r="I40" s="84" t="s">
        <v>304</v>
      </c>
    </row>
    <row r="41" spans="1:10">
      <c r="A41" s="84" t="s">
        <v>305</v>
      </c>
      <c r="B41" s="84" t="s">
        <v>338</v>
      </c>
      <c r="C41" s="84">
        <v>0.08</v>
      </c>
      <c r="D41" s="84">
        <v>0.85599999999999998</v>
      </c>
      <c r="E41" s="84">
        <v>0.98</v>
      </c>
      <c r="F41" s="84">
        <v>42.67</v>
      </c>
      <c r="G41" s="84">
        <v>90</v>
      </c>
      <c r="H41" s="84">
        <v>90</v>
      </c>
      <c r="I41" s="84" t="s">
        <v>307</v>
      </c>
    </row>
    <row r="42" spans="1:10">
      <c r="A42" s="84" t="s">
        <v>308</v>
      </c>
      <c r="B42" s="84" t="s">
        <v>338</v>
      </c>
      <c r="C42" s="84">
        <v>0.08</v>
      </c>
      <c r="D42" s="84">
        <v>0.85599999999999998</v>
      </c>
      <c r="E42" s="84">
        <v>0.98</v>
      </c>
      <c r="F42" s="84">
        <v>330.83</v>
      </c>
      <c r="G42" s="84">
        <v>0</v>
      </c>
      <c r="H42" s="84">
        <v>90</v>
      </c>
      <c r="I42" s="84" t="s">
        <v>309</v>
      </c>
    </row>
    <row r="43" spans="1:10">
      <c r="A43" s="84" t="s">
        <v>310</v>
      </c>
      <c r="B43" s="84" t="s">
        <v>338</v>
      </c>
      <c r="C43" s="84">
        <v>0.08</v>
      </c>
      <c r="D43" s="84">
        <v>0.85599999999999998</v>
      </c>
      <c r="E43" s="84">
        <v>0.98</v>
      </c>
      <c r="F43" s="84">
        <v>42.67</v>
      </c>
      <c r="G43" s="84">
        <v>270</v>
      </c>
      <c r="H43" s="84">
        <v>90</v>
      </c>
      <c r="I43" s="84" t="s">
        <v>311</v>
      </c>
    </row>
    <row r="44" spans="1:10">
      <c r="A44" s="84" t="s">
        <v>312</v>
      </c>
      <c r="B44" s="84" t="s">
        <v>313</v>
      </c>
      <c r="C44" s="84">
        <v>0.3</v>
      </c>
      <c r="D44" s="84">
        <v>3.12</v>
      </c>
      <c r="E44" s="84">
        <v>12.9</v>
      </c>
      <c r="F44" s="84">
        <v>379.89</v>
      </c>
      <c r="G44" s="84">
        <v>90</v>
      </c>
      <c r="H44" s="84">
        <v>180</v>
      </c>
      <c r="I44" s="84"/>
    </row>
    <row r="45" spans="1:10">
      <c r="A45" s="84" t="s">
        <v>314</v>
      </c>
      <c r="B45" s="84" t="s">
        <v>315</v>
      </c>
      <c r="C45" s="84">
        <v>0.3</v>
      </c>
      <c r="D45" s="84">
        <v>0.35699999999999998</v>
      </c>
      <c r="E45" s="84">
        <v>0.38</v>
      </c>
      <c r="F45" s="84">
        <v>379.89</v>
      </c>
      <c r="G45" s="84">
        <v>90</v>
      </c>
      <c r="H45" s="84">
        <v>0</v>
      </c>
      <c r="I45" s="84"/>
    </row>
    <row r="46" spans="1:10">
      <c r="A46" s="84" t="s">
        <v>316</v>
      </c>
      <c r="B46" s="84" t="s">
        <v>338</v>
      </c>
      <c r="C46" s="84">
        <v>0.08</v>
      </c>
      <c r="D46" s="84">
        <v>0.85599999999999998</v>
      </c>
      <c r="E46" s="84">
        <v>0.98</v>
      </c>
      <c r="F46" s="84">
        <v>178.43</v>
      </c>
      <c r="G46" s="84">
        <v>270</v>
      </c>
      <c r="H46" s="84">
        <v>90</v>
      </c>
      <c r="I46" s="84" t="s">
        <v>311</v>
      </c>
    </row>
    <row r="47" spans="1:10">
      <c r="A47" s="84" t="s">
        <v>317</v>
      </c>
      <c r="B47" s="84" t="s">
        <v>338</v>
      </c>
      <c r="C47" s="84">
        <v>0.08</v>
      </c>
      <c r="D47" s="84">
        <v>0.85599999999999998</v>
      </c>
      <c r="E47" s="84">
        <v>0.98</v>
      </c>
      <c r="F47" s="84">
        <v>178.43</v>
      </c>
      <c r="G47" s="84">
        <v>90</v>
      </c>
      <c r="H47" s="84">
        <v>90</v>
      </c>
      <c r="I47" s="84" t="s">
        <v>307</v>
      </c>
    </row>
    <row r="48" spans="1:10">
      <c r="A48" s="84" t="s">
        <v>318</v>
      </c>
      <c r="B48" s="84" t="s">
        <v>313</v>
      </c>
      <c r="C48" s="84">
        <v>0.3</v>
      </c>
      <c r="D48" s="84">
        <v>3.12</v>
      </c>
      <c r="E48" s="84">
        <v>12.9</v>
      </c>
      <c r="F48" s="84">
        <v>1600.48</v>
      </c>
      <c r="G48" s="84">
        <v>0</v>
      </c>
      <c r="H48" s="84">
        <v>180</v>
      </c>
      <c r="I48" s="84"/>
    </row>
    <row r="49" spans="1:11">
      <c r="A49" s="84" t="s">
        <v>319</v>
      </c>
      <c r="B49" s="84" t="s">
        <v>315</v>
      </c>
      <c r="C49" s="84">
        <v>0.3</v>
      </c>
      <c r="D49" s="84">
        <v>0.35699999999999998</v>
      </c>
      <c r="E49" s="84">
        <v>0.38</v>
      </c>
      <c r="F49" s="84">
        <v>1600.48</v>
      </c>
      <c r="G49" s="84">
        <v>180</v>
      </c>
      <c r="H49" s="84">
        <v>0</v>
      </c>
      <c r="I49" s="84"/>
    </row>
    <row r="50" spans="1:11">
      <c r="A50" s="84" t="s">
        <v>320</v>
      </c>
      <c r="B50" s="84" t="s">
        <v>338</v>
      </c>
      <c r="C50" s="84">
        <v>0.08</v>
      </c>
      <c r="D50" s="84">
        <v>0.85599999999999998</v>
      </c>
      <c r="E50" s="84">
        <v>0.98</v>
      </c>
      <c r="F50" s="84">
        <v>153.22</v>
      </c>
      <c r="G50" s="84">
        <v>180</v>
      </c>
      <c r="H50" s="84">
        <v>90</v>
      </c>
      <c r="I50" s="84" t="s">
        <v>321</v>
      </c>
    </row>
    <row r="51" spans="1:11">
      <c r="A51" s="84" t="s">
        <v>322</v>
      </c>
      <c r="B51" s="84" t="s">
        <v>338</v>
      </c>
      <c r="C51" s="84">
        <v>0.08</v>
      </c>
      <c r="D51" s="84">
        <v>0.85599999999999998</v>
      </c>
      <c r="E51" s="84">
        <v>0.98</v>
      </c>
      <c r="F51" s="84">
        <v>36.58</v>
      </c>
      <c r="G51" s="84">
        <v>270</v>
      </c>
      <c r="H51" s="84">
        <v>90</v>
      </c>
      <c r="I51" s="84" t="s">
        <v>311</v>
      </c>
    </row>
    <row r="52" spans="1:11">
      <c r="A52" s="84" t="s">
        <v>323</v>
      </c>
      <c r="B52" s="84" t="s">
        <v>313</v>
      </c>
      <c r="C52" s="84">
        <v>0.3</v>
      </c>
      <c r="D52" s="84">
        <v>3.12</v>
      </c>
      <c r="E52" s="84">
        <v>12.9</v>
      </c>
      <c r="F52" s="84">
        <v>150.81</v>
      </c>
      <c r="G52" s="84">
        <v>180</v>
      </c>
      <c r="H52" s="84">
        <v>180</v>
      </c>
      <c r="I52" s="84"/>
    </row>
    <row r="53" spans="1:11">
      <c r="A53" s="84" t="s">
        <v>324</v>
      </c>
      <c r="B53" s="84" t="s">
        <v>315</v>
      </c>
      <c r="C53" s="84">
        <v>0.3</v>
      </c>
      <c r="D53" s="84">
        <v>0.35699999999999998</v>
      </c>
      <c r="E53" s="84">
        <v>0.38</v>
      </c>
      <c r="F53" s="84">
        <v>150.81</v>
      </c>
      <c r="G53" s="84">
        <v>180</v>
      </c>
      <c r="H53" s="84">
        <v>0</v>
      </c>
      <c r="I53" s="84"/>
    </row>
    <row r="54" spans="1:11">
      <c r="A54" s="84" t="s">
        <v>325</v>
      </c>
      <c r="B54" s="84" t="s">
        <v>338</v>
      </c>
      <c r="C54" s="84">
        <v>0.08</v>
      </c>
      <c r="D54" s="84">
        <v>0.85599999999999998</v>
      </c>
      <c r="E54" s="84">
        <v>0.98</v>
      </c>
      <c r="F54" s="84">
        <v>36.58</v>
      </c>
      <c r="G54" s="84">
        <v>90</v>
      </c>
      <c r="H54" s="84">
        <v>90</v>
      </c>
      <c r="I54" s="84" t="s">
        <v>307</v>
      </c>
    </row>
    <row r="55" spans="1:11">
      <c r="A55" s="84" t="s">
        <v>326</v>
      </c>
      <c r="B55" s="84" t="s">
        <v>338</v>
      </c>
      <c r="C55" s="84">
        <v>0.08</v>
      </c>
      <c r="D55" s="84">
        <v>0.85599999999999998</v>
      </c>
      <c r="E55" s="84">
        <v>0.98</v>
      </c>
      <c r="F55" s="84">
        <v>153.22</v>
      </c>
      <c r="G55" s="84">
        <v>180</v>
      </c>
      <c r="H55" s="84">
        <v>90</v>
      </c>
      <c r="I55" s="84" t="s">
        <v>321</v>
      </c>
    </row>
    <row r="56" spans="1:11">
      <c r="A56" s="84" t="s">
        <v>327</v>
      </c>
      <c r="B56" s="84" t="s">
        <v>313</v>
      </c>
      <c r="C56" s="84">
        <v>0.3</v>
      </c>
      <c r="D56" s="84">
        <v>3.12</v>
      </c>
      <c r="E56" s="84">
        <v>12.9</v>
      </c>
      <c r="F56" s="84">
        <v>150.81</v>
      </c>
      <c r="G56" s="84">
        <v>90</v>
      </c>
      <c r="H56" s="84">
        <v>180</v>
      </c>
      <c r="I56" s="84"/>
    </row>
    <row r="57" spans="1:11">
      <c r="A57" s="84" t="s">
        <v>328</v>
      </c>
      <c r="B57" s="84" t="s">
        <v>315</v>
      </c>
      <c r="C57" s="84">
        <v>0.3</v>
      </c>
      <c r="D57" s="84">
        <v>0.35699999999999998</v>
      </c>
      <c r="E57" s="84">
        <v>0.38</v>
      </c>
      <c r="F57" s="84">
        <v>150.81</v>
      </c>
      <c r="G57" s="84">
        <v>90</v>
      </c>
      <c r="H57" s="84">
        <v>0</v>
      </c>
      <c r="I57" s="84"/>
    </row>
    <row r="58" spans="1:11">
      <c r="A58" s="84" t="s">
        <v>329</v>
      </c>
      <c r="B58" s="84" t="s">
        <v>338</v>
      </c>
      <c r="C58" s="84">
        <v>0.08</v>
      </c>
      <c r="D58" s="84">
        <v>0.85599999999999998</v>
      </c>
      <c r="E58" s="84">
        <v>0.98</v>
      </c>
      <c r="F58" s="84">
        <v>24.38</v>
      </c>
      <c r="G58" s="84">
        <v>180</v>
      </c>
      <c r="H58" s="84">
        <v>90</v>
      </c>
      <c r="I58" s="84" t="s">
        <v>321</v>
      </c>
    </row>
    <row r="59" spans="1:11">
      <c r="A59" s="84" t="s">
        <v>330</v>
      </c>
      <c r="B59" s="84" t="s">
        <v>313</v>
      </c>
      <c r="C59" s="84">
        <v>0.3</v>
      </c>
      <c r="D59" s="84">
        <v>3.12</v>
      </c>
      <c r="E59" s="84">
        <v>12.9</v>
      </c>
      <c r="F59" s="84">
        <v>12</v>
      </c>
      <c r="G59" s="84">
        <v>180</v>
      </c>
      <c r="H59" s="84">
        <v>180</v>
      </c>
      <c r="I59" s="84"/>
    </row>
    <row r="60" spans="1:11">
      <c r="A60" s="84" t="s">
        <v>331</v>
      </c>
      <c r="B60" s="84" t="s">
        <v>315</v>
      </c>
      <c r="C60" s="84">
        <v>0.3</v>
      </c>
      <c r="D60" s="84">
        <v>0.35699999999999998</v>
      </c>
      <c r="E60" s="84">
        <v>0.38</v>
      </c>
      <c r="F60" s="84">
        <v>12</v>
      </c>
      <c r="G60" s="84">
        <v>180</v>
      </c>
      <c r="H60" s="84">
        <v>0</v>
      </c>
      <c r="I60" s="84"/>
    </row>
    <row r="62" spans="1:11">
      <c r="A62" s="80"/>
      <c r="B62" s="84" t="s">
        <v>52</v>
      </c>
      <c r="C62" s="84" t="s">
        <v>381</v>
      </c>
      <c r="D62" s="84" t="s">
        <v>382</v>
      </c>
      <c r="E62" s="84" t="s">
        <v>383</v>
      </c>
      <c r="F62" s="84" t="s">
        <v>46</v>
      </c>
      <c r="G62" s="84" t="s">
        <v>384</v>
      </c>
      <c r="H62" s="84" t="s">
        <v>385</v>
      </c>
      <c r="I62" s="84" t="s">
        <v>386</v>
      </c>
      <c r="J62" s="84" t="s">
        <v>352</v>
      </c>
      <c r="K62" s="84" t="s">
        <v>304</v>
      </c>
    </row>
    <row r="63" spans="1:11">
      <c r="A63" s="84" t="s">
        <v>387</v>
      </c>
      <c r="B63" s="84" t="s">
        <v>427</v>
      </c>
      <c r="C63" s="84">
        <v>38.049999999999997</v>
      </c>
      <c r="D63" s="84">
        <v>38.049999999999997</v>
      </c>
      <c r="E63" s="84">
        <v>3.18</v>
      </c>
      <c r="F63" s="84">
        <v>0.26200000000000001</v>
      </c>
      <c r="G63" s="84">
        <v>0.318</v>
      </c>
      <c r="H63" s="84" t="s">
        <v>389</v>
      </c>
      <c r="I63" s="84" t="s">
        <v>320</v>
      </c>
      <c r="J63" s="84">
        <v>180</v>
      </c>
      <c r="K63" s="84" t="s">
        <v>321</v>
      </c>
    </row>
    <row r="64" spans="1:11">
      <c r="A64" s="84" t="s">
        <v>390</v>
      </c>
      <c r="B64" s="84" t="s">
        <v>427</v>
      </c>
      <c r="C64" s="84">
        <v>38.049999999999997</v>
      </c>
      <c r="D64" s="84">
        <v>38.049999999999997</v>
      </c>
      <c r="E64" s="84">
        <v>3.18</v>
      </c>
      <c r="F64" s="84">
        <v>0.26200000000000001</v>
      </c>
      <c r="G64" s="84">
        <v>0.318</v>
      </c>
      <c r="H64" s="84" t="s">
        <v>389</v>
      </c>
      <c r="I64" s="84" t="s">
        <v>326</v>
      </c>
      <c r="J64" s="84">
        <v>180</v>
      </c>
      <c r="K64" s="84" t="s">
        <v>321</v>
      </c>
    </row>
    <row r="65" spans="1:11">
      <c r="A65" s="84" t="s">
        <v>391</v>
      </c>
      <c r="B65" s="84" t="s">
        <v>427</v>
      </c>
      <c r="C65" s="84">
        <v>7.83</v>
      </c>
      <c r="D65" s="84">
        <v>7.83</v>
      </c>
      <c r="E65" s="84">
        <v>3.18</v>
      </c>
      <c r="F65" s="84">
        <v>0.26200000000000001</v>
      </c>
      <c r="G65" s="84">
        <v>0.318</v>
      </c>
      <c r="H65" s="84" t="s">
        <v>389</v>
      </c>
      <c r="I65" s="84" t="s">
        <v>329</v>
      </c>
      <c r="J65" s="84">
        <v>180</v>
      </c>
      <c r="K65" s="84" t="s">
        <v>321</v>
      </c>
    </row>
    <row r="66" spans="1:11">
      <c r="A66" s="84" t="s">
        <v>392</v>
      </c>
      <c r="B66" s="84"/>
      <c r="C66" s="84"/>
      <c r="D66" s="84">
        <v>83.94</v>
      </c>
      <c r="E66" s="84">
        <v>3.18</v>
      </c>
      <c r="F66" s="84">
        <v>0.26200000000000001</v>
      </c>
      <c r="G66" s="84">
        <v>0.318</v>
      </c>
      <c r="H66" s="84"/>
      <c r="I66" s="84"/>
      <c r="J66" s="84"/>
      <c r="K66" s="84"/>
    </row>
    <row r="67" spans="1:11">
      <c r="A67" s="84" t="s">
        <v>393</v>
      </c>
      <c r="B67" s="84"/>
      <c r="C67" s="84"/>
      <c r="D67" s="84">
        <v>0</v>
      </c>
      <c r="E67" s="84" t="s">
        <v>394</v>
      </c>
      <c r="F67" s="84" t="s">
        <v>394</v>
      </c>
      <c r="G67" s="84" t="s">
        <v>394</v>
      </c>
      <c r="H67" s="84"/>
      <c r="I67" s="84"/>
      <c r="J67" s="84"/>
      <c r="K67" s="84"/>
    </row>
    <row r="68" spans="1:11">
      <c r="A68" s="84" t="s">
        <v>395</v>
      </c>
      <c r="B68" s="84"/>
      <c r="C68" s="84"/>
      <c r="D68" s="84">
        <v>83.94</v>
      </c>
      <c r="E68" s="84">
        <v>3.18</v>
      </c>
      <c r="F68" s="84">
        <v>0.26200000000000001</v>
      </c>
      <c r="G68" s="84">
        <v>0.318</v>
      </c>
      <c r="H68" s="84"/>
      <c r="I68" s="84"/>
      <c r="J68" s="84"/>
      <c r="K68" s="84"/>
    </row>
    <row r="70" spans="1:11">
      <c r="A70" s="80"/>
      <c r="B70" s="84" t="s">
        <v>117</v>
      </c>
      <c r="C70" s="84" t="s">
        <v>337</v>
      </c>
      <c r="D70" s="84" t="s">
        <v>354</v>
      </c>
    </row>
    <row r="71" spans="1:11">
      <c r="A71" s="84" t="s">
        <v>36</v>
      </c>
      <c r="B71" s="84"/>
      <c r="C71" s="84"/>
      <c r="D71" s="84"/>
    </row>
    <row r="73" spans="1:11">
      <c r="A73" s="80"/>
      <c r="B73" s="84" t="s">
        <v>117</v>
      </c>
      <c r="C73" s="84" t="s">
        <v>355</v>
      </c>
      <c r="D73" s="84" t="s">
        <v>356</v>
      </c>
      <c r="E73" s="84" t="s">
        <v>357</v>
      </c>
      <c r="F73" s="84" t="s">
        <v>358</v>
      </c>
      <c r="G73" s="84" t="s">
        <v>354</v>
      </c>
    </row>
    <row r="74" spans="1:11">
      <c r="A74" s="84" t="s">
        <v>332</v>
      </c>
      <c r="B74" s="84" t="s">
        <v>333</v>
      </c>
      <c r="C74" s="84">
        <v>31333.51</v>
      </c>
      <c r="D74" s="84">
        <v>22253.52</v>
      </c>
      <c r="E74" s="84">
        <v>9079.99</v>
      </c>
      <c r="F74" s="84">
        <v>0.71</v>
      </c>
      <c r="G74" s="84">
        <v>3.51</v>
      </c>
    </row>
    <row r="75" spans="1:11">
      <c r="A75" s="84" t="s">
        <v>334</v>
      </c>
      <c r="B75" s="84" t="s">
        <v>333</v>
      </c>
      <c r="C75" s="84">
        <v>169533.27</v>
      </c>
      <c r="D75" s="84">
        <v>114618.6</v>
      </c>
      <c r="E75" s="84">
        <v>54914.67</v>
      </c>
      <c r="F75" s="84">
        <v>0.68</v>
      </c>
      <c r="G75" s="84">
        <v>3.51</v>
      </c>
    </row>
    <row r="76" spans="1:11">
      <c r="A76" s="84" t="s">
        <v>335</v>
      </c>
      <c r="B76" s="84" t="s">
        <v>333</v>
      </c>
      <c r="C76" s="84">
        <v>23930.67</v>
      </c>
      <c r="D76" s="84">
        <v>17414.47</v>
      </c>
      <c r="E76" s="84">
        <v>6516.21</v>
      </c>
      <c r="F76" s="84">
        <v>0.73</v>
      </c>
      <c r="G76" s="84">
        <v>3.59</v>
      </c>
    </row>
    <row r="77" spans="1:11">
      <c r="A77" s="84" t="s">
        <v>336</v>
      </c>
      <c r="B77" s="84" t="s">
        <v>333</v>
      </c>
      <c r="C77" s="84">
        <v>18998.22</v>
      </c>
      <c r="D77" s="84">
        <v>13051.53</v>
      </c>
      <c r="E77" s="84">
        <v>5946.69</v>
      </c>
      <c r="F77" s="84">
        <v>0.69</v>
      </c>
      <c r="G77" s="84">
        <v>3.68</v>
      </c>
    </row>
    <row r="79" spans="1:11">
      <c r="A79" s="80"/>
      <c r="B79" s="84" t="s">
        <v>117</v>
      </c>
      <c r="C79" s="84" t="s">
        <v>355</v>
      </c>
      <c r="D79" s="84" t="s">
        <v>354</v>
      </c>
    </row>
    <row r="80" spans="1:11">
      <c r="A80" s="84" t="s">
        <v>396</v>
      </c>
      <c r="B80" s="84" t="s">
        <v>397</v>
      </c>
      <c r="C80" s="84">
        <v>1906.6</v>
      </c>
      <c r="D80" s="84">
        <v>1</v>
      </c>
    </row>
    <row r="81" spans="1:8">
      <c r="A81" s="84" t="s">
        <v>398</v>
      </c>
      <c r="B81" s="84" t="s">
        <v>399</v>
      </c>
      <c r="C81" s="84">
        <v>33018.18</v>
      </c>
      <c r="D81" s="84">
        <v>0.8</v>
      </c>
    </row>
    <row r="82" spans="1:8">
      <c r="A82" s="84" t="s">
        <v>400</v>
      </c>
      <c r="B82" s="84" t="s">
        <v>399</v>
      </c>
      <c r="C82" s="84">
        <v>133518.59</v>
      </c>
      <c r="D82" s="84">
        <v>0.78</v>
      </c>
    </row>
    <row r="83" spans="1:8">
      <c r="A83" s="84" t="s">
        <v>401</v>
      </c>
      <c r="B83" s="84" t="s">
        <v>399</v>
      </c>
      <c r="C83" s="84">
        <v>19230.599999999999</v>
      </c>
      <c r="D83" s="84">
        <v>0.8</v>
      </c>
    </row>
    <row r="84" spans="1:8">
      <c r="A84" s="84" t="s">
        <v>402</v>
      </c>
      <c r="B84" s="84" t="s">
        <v>399</v>
      </c>
      <c r="C84" s="84">
        <v>19230.73</v>
      </c>
      <c r="D84" s="84">
        <v>0.8</v>
      </c>
    </row>
    <row r="86" spans="1:8">
      <c r="A86" s="80"/>
      <c r="B86" s="84" t="s">
        <v>117</v>
      </c>
      <c r="C86" s="84" t="s">
        <v>403</v>
      </c>
      <c r="D86" s="84" t="s">
        <v>404</v>
      </c>
      <c r="E86" s="84" t="s">
        <v>405</v>
      </c>
      <c r="F86" s="84" t="s">
        <v>406</v>
      </c>
      <c r="G86" s="84" t="s">
        <v>407</v>
      </c>
      <c r="H86" s="84" t="s">
        <v>408</v>
      </c>
    </row>
    <row r="87" spans="1:8">
      <c r="A87" s="84" t="s">
        <v>409</v>
      </c>
      <c r="B87" s="84" t="s">
        <v>410</v>
      </c>
      <c r="C87" s="84">
        <v>0.54</v>
      </c>
      <c r="D87" s="84">
        <v>49.8</v>
      </c>
      <c r="E87" s="84">
        <v>0.08</v>
      </c>
      <c r="F87" s="84">
        <v>7.88</v>
      </c>
      <c r="G87" s="84">
        <v>1</v>
      </c>
      <c r="H87" s="84" t="s">
        <v>411</v>
      </c>
    </row>
    <row r="88" spans="1:8">
      <c r="A88" s="84" t="s">
        <v>412</v>
      </c>
      <c r="B88" s="84" t="s">
        <v>413</v>
      </c>
      <c r="C88" s="84">
        <v>0.56999999999999995</v>
      </c>
      <c r="D88" s="84">
        <v>622</v>
      </c>
      <c r="E88" s="84">
        <v>1.44</v>
      </c>
      <c r="F88" s="84">
        <v>1572.12</v>
      </c>
      <c r="G88" s="84">
        <v>1</v>
      </c>
      <c r="H88" s="84" t="s">
        <v>414</v>
      </c>
    </row>
    <row r="89" spans="1:8">
      <c r="A89" s="84" t="s">
        <v>415</v>
      </c>
      <c r="B89" s="84" t="s">
        <v>413</v>
      </c>
      <c r="C89" s="84">
        <v>0.59</v>
      </c>
      <c r="D89" s="84">
        <v>1109.6500000000001</v>
      </c>
      <c r="E89" s="84">
        <v>6.83</v>
      </c>
      <c r="F89" s="84">
        <v>12807.58</v>
      </c>
      <c r="G89" s="84">
        <v>1</v>
      </c>
      <c r="H89" s="84" t="s">
        <v>414</v>
      </c>
    </row>
    <row r="90" spans="1:8">
      <c r="A90" s="84" t="s">
        <v>416</v>
      </c>
      <c r="B90" s="84" t="s">
        <v>413</v>
      </c>
      <c r="C90" s="84">
        <v>0.55000000000000004</v>
      </c>
      <c r="D90" s="84">
        <v>622</v>
      </c>
      <c r="E90" s="84">
        <v>1.17</v>
      </c>
      <c r="F90" s="84">
        <v>1329.06</v>
      </c>
      <c r="G90" s="84">
        <v>1</v>
      </c>
      <c r="H90" s="84" t="s">
        <v>414</v>
      </c>
    </row>
    <row r="91" spans="1:8">
      <c r="A91" s="84" t="s">
        <v>417</v>
      </c>
      <c r="B91" s="84" t="s">
        <v>413</v>
      </c>
      <c r="C91" s="84">
        <v>0.55000000000000004</v>
      </c>
      <c r="D91" s="84">
        <v>622</v>
      </c>
      <c r="E91" s="84">
        <v>0.8</v>
      </c>
      <c r="F91" s="84">
        <v>910.33</v>
      </c>
      <c r="G91" s="84">
        <v>1</v>
      </c>
      <c r="H91" s="84" t="s">
        <v>414</v>
      </c>
    </row>
    <row r="93" spans="1:8">
      <c r="A93" s="80"/>
      <c r="B93" s="84" t="s">
        <v>117</v>
      </c>
      <c r="C93" s="84" t="s">
        <v>418</v>
      </c>
      <c r="D93" s="84" t="s">
        <v>419</v>
      </c>
      <c r="E93" s="84" t="s">
        <v>420</v>
      </c>
      <c r="F93" s="84" t="s">
        <v>421</v>
      </c>
    </row>
    <row r="94" spans="1:8">
      <c r="A94" s="84" t="s">
        <v>36</v>
      </c>
      <c r="B94" s="84"/>
      <c r="C94" s="84"/>
      <c r="D94" s="84"/>
      <c r="E94" s="84"/>
      <c r="F94" s="84"/>
    </row>
    <row r="96" spans="1:8">
      <c r="A96" s="80"/>
      <c r="B96" s="84" t="s">
        <v>117</v>
      </c>
      <c r="C96" s="84" t="s">
        <v>422</v>
      </c>
      <c r="D96" s="84" t="s">
        <v>423</v>
      </c>
      <c r="E96" s="84" t="s">
        <v>424</v>
      </c>
      <c r="F96" s="84" t="s">
        <v>425</v>
      </c>
      <c r="G96" s="84" t="s">
        <v>426</v>
      </c>
    </row>
    <row r="97" spans="1:8">
      <c r="A97" s="84" t="s">
        <v>36</v>
      </c>
      <c r="B97" s="84"/>
      <c r="C97" s="84"/>
      <c r="D97" s="84"/>
      <c r="E97" s="84"/>
      <c r="F97" s="84"/>
      <c r="G97" s="84"/>
    </row>
    <row r="99" spans="1:8">
      <c r="A99" s="80"/>
      <c r="B99" s="84" t="s">
        <v>432</v>
      </c>
      <c r="C99" s="84" t="s">
        <v>433</v>
      </c>
      <c r="D99" s="84" t="s">
        <v>434</v>
      </c>
      <c r="E99" s="84" t="s">
        <v>435</v>
      </c>
      <c r="F99" s="84" t="s">
        <v>436</v>
      </c>
      <c r="G99" s="84" t="s">
        <v>437</v>
      </c>
      <c r="H99" s="84" t="s">
        <v>438</v>
      </c>
    </row>
    <row r="100" spans="1:8">
      <c r="A100" s="84" t="s">
        <v>439</v>
      </c>
      <c r="B100" s="84">
        <v>15140.490900000001</v>
      </c>
      <c r="C100" s="84">
        <v>27.022500000000001</v>
      </c>
      <c r="D100" s="84">
        <v>65.162099999999995</v>
      </c>
      <c r="E100" s="84">
        <v>0</v>
      </c>
      <c r="F100" s="84">
        <v>2.0000000000000001E-4</v>
      </c>
      <c r="G100" s="84">
        <v>115890.69100000001</v>
      </c>
      <c r="H100" s="84">
        <v>6466.5439999999999</v>
      </c>
    </row>
    <row r="101" spans="1:8">
      <c r="A101" s="84" t="s">
        <v>440</v>
      </c>
      <c r="B101" s="84">
        <v>13375.209199999999</v>
      </c>
      <c r="C101" s="84">
        <v>24.133400000000002</v>
      </c>
      <c r="D101" s="84">
        <v>58.846699999999998</v>
      </c>
      <c r="E101" s="84">
        <v>0</v>
      </c>
      <c r="F101" s="84">
        <v>2.0000000000000001E-4</v>
      </c>
      <c r="G101" s="84">
        <v>104661.5534</v>
      </c>
      <c r="H101" s="84">
        <v>5736.7417999999998</v>
      </c>
    </row>
    <row r="102" spans="1:8">
      <c r="A102" s="84" t="s">
        <v>441</v>
      </c>
      <c r="B102" s="84">
        <v>13850.174300000001</v>
      </c>
      <c r="C102" s="84">
        <v>26.045999999999999</v>
      </c>
      <c r="D102" s="84">
        <v>66.111000000000004</v>
      </c>
      <c r="E102" s="84">
        <v>0</v>
      </c>
      <c r="F102" s="84">
        <v>2.0000000000000001E-4</v>
      </c>
      <c r="G102" s="84">
        <v>117592.1715</v>
      </c>
      <c r="H102" s="84">
        <v>6037.9452000000001</v>
      </c>
    </row>
    <row r="103" spans="1:8">
      <c r="A103" s="84" t="s">
        <v>442</v>
      </c>
      <c r="B103" s="84">
        <v>13506.2534</v>
      </c>
      <c r="C103" s="84">
        <v>25.812000000000001</v>
      </c>
      <c r="D103" s="84">
        <v>66.492999999999995</v>
      </c>
      <c r="E103" s="84">
        <v>0</v>
      </c>
      <c r="F103" s="84">
        <v>2.0000000000000001E-4</v>
      </c>
      <c r="G103" s="84">
        <v>118275.5101</v>
      </c>
      <c r="H103" s="84">
        <v>5926.1381000000001</v>
      </c>
    </row>
    <row r="104" spans="1:8">
      <c r="A104" s="84" t="s">
        <v>272</v>
      </c>
      <c r="B104" s="84">
        <v>16182.0182</v>
      </c>
      <c r="C104" s="84">
        <v>31.246500000000001</v>
      </c>
      <c r="D104" s="84">
        <v>81.238799999999998</v>
      </c>
      <c r="E104" s="84">
        <v>0</v>
      </c>
      <c r="F104" s="84">
        <v>2.9999999999999997E-4</v>
      </c>
      <c r="G104" s="84">
        <v>144507.8897</v>
      </c>
      <c r="H104" s="84">
        <v>7129.8128999999999</v>
      </c>
    </row>
    <row r="105" spans="1:8">
      <c r="A105" s="84" t="s">
        <v>443</v>
      </c>
      <c r="B105" s="84">
        <v>18158.1296</v>
      </c>
      <c r="C105" s="84">
        <v>35.063299999999998</v>
      </c>
      <c r="D105" s="84">
        <v>91.164699999999996</v>
      </c>
      <c r="E105" s="84">
        <v>0</v>
      </c>
      <c r="F105" s="84">
        <v>2.9999999999999997E-4</v>
      </c>
      <c r="G105" s="84">
        <v>162163.9719</v>
      </c>
      <c r="H105" s="84">
        <v>8000.5859</v>
      </c>
    </row>
    <row r="106" spans="1:8">
      <c r="A106" s="84" t="s">
        <v>444</v>
      </c>
      <c r="B106" s="84">
        <v>19528.065399999999</v>
      </c>
      <c r="C106" s="84">
        <v>37.7087</v>
      </c>
      <c r="D106" s="84">
        <v>98.042599999999993</v>
      </c>
      <c r="E106" s="84">
        <v>0</v>
      </c>
      <c r="F106" s="84">
        <v>4.0000000000000002E-4</v>
      </c>
      <c r="G106" s="84">
        <v>174398.3947</v>
      </c>
      <c r="H106" s="84">
        <v>8604.1882000000005</v>
      </c>
    </row>
    <row r="107" spans="1:8">
      <c r="A107" s="84" t="s">
        <v>445</v>
      </c>
      <c r="B107" s="84">
        <v>19925.804400000001</v>
      </c>
      <c r="C107" s="84">
        <v>38.476700000000001</v>
      </c>
      <c r="D107" s="84">
        <v>100.0394</v>
      </c>
      <c r="E107" s="84">
        <v>0</v>
      </c>
      <c r="F107" s="84">
        <v>4.0000000000000002E-4</v>
      </c>
      <c r="G107" s="84">
        <v>177950.4644</v>
      </c>
      <c r="H107" s="84">
        <v>8779.4344999999994</v>
      </c>
    </row>
    <row r="108" spans="1:8">
      <c r="A108" s="84" t="s">
        <v>446</v>
      </c>
      <c r="B108" s="84">
        <v>17533.358499999998</v>
      </c>
      <c r="C108" s="84">
        <v>33.856900000000003</v>
      </c>
      <c r="D108" s="84">
        <v>88.027900000000002</v>
      </c>
      <c r="E108" s="84">
        <v>0</v>
      </c>
      <c r="F108" s="84">
        <v>2.9999999999999997E-4</v>
      </c>
      <c r="G108" s="84">
        <v>156584.3578</v>
      </c>
      <c r="H108" s="84">
        <v>7725.3077999999996</v>
      </c>
    </row>
    <row r="109" spans="1:8">
      <c r="A109" s="84" t="s">
        <v>447</v>
      </c>
      <c r="B109" s="84">
        <v>14004.649100000001</v>
      </c>
      <c r="C109" s="84">
        <v>26.9422</v>
      </c>
      <c r="D109" s="84">
        <v>69.817700000000002</v>
      </c>
      <c r="E109" s="84">
        <v>0</v>
      </c>
      <c r="F109" s="84">
        <v>2.9999999999999997E-4</v>
      </c>
      <c r="G109" s="84">
        <v>124191.12729999999</v>
      </c>
      <c r="H109" s="84">
        <v>6161.2304000000004</v>
      </c>
    </row>
    <row r="110" spans="1:8">
      <c r="A110" s="84" t="s">
        <v>448</v>
      </c>
      <c r="B110" s="84">
        <v>13139.4123</v>
      </c>
      <c r="C110" s="84">
        <v>24.61</v>
      </c>
      <c r="D110" s="84">
        <v>62.231400000000001</v>
      </c>
      <c r="E110" s="84">
        <v>0</v>
      </c>
      <c r="F110" s="84">
        <v>2.0000000000000001E-4</v>
      </c>
      <c r="G110" s="84">
        <v>110690.52190000001</v>
      </c>
      <c r="H110" s="84">
        <v>5718.9165999999996</v>
      </c>
    </row>
    <row r="111" spans="1:8">
      <c r="A111" s="84" t="s">
        <v>449</v>
      </c>
      <c r="B111" s="84">
        <v>14491.7161</v>
      </c>
      <c r="C111" s="84">
        <v>26.276199999999999</v>
      </c>
      <c r="D111" s="84">
        <v>64.388000000000005</v>
      </c>
      <c r="E111" s="84">
        <v>0</v>
      </c>
      <c r="F111" s="84">
        <v>2.0000000000000001E-4</v>
      </c>
      <c r="G111" s="84">
        <v>114518.2408</v>
      </c>
      <c r="H111" s="84">
        <v>6227.4708000000001</v>
      </c>
    </row>
    <row r="112" spans="1:8">
      <c r="A112" s="84"/>
      <c r="B112" s="84"/>
      <c r="C112" s="84"/>
      <c r="D112" s="84"/>
      <c r="E112" s="84"/>
      <c r="F112" s="84"/>
      <c r="G112" s="84"/>
      <c r="H112" s="84"/>
    </row>
    <row r="113" spans="1:19">
      <c r="A113" s="84" t="s">
        <v>450</v>
      </c>
      <c r="B113" s="84">
        <v>188835.2813</v>
      </c>
      <c r="C113" s="84">
        <v>357.19439999999997</v>
      </c>
      <c r="D113" s="84">
        <v>911.56320000000005</v>
      </c>
      <c r="E113" s="84">
        <v>0</v>
      </c>
      <c r="F113" s="84">
        <v>3.3E-3</v>
      </c>
      <c r="G113" s="85">
        <v>1621420</v>
      </c>
      <c r="H113" s="84">
        <v>82514.316200000001</v>
      </c>
    </row>
    <row r="114" spans="1:19">
      <c r="A114" s="84" t="s">
        <v>451</v>
      </c>
      <c r="B114" s="84">
        <v>13139.4123</v>
      </c>
      <c r="C114" s="84">
        <v>24.133400000000002</v>
      </c>
      <c r="D114" s="84">
        <v>58.846699999999998</v>
      </c>
      <c r="E114" s="84">
        <v>0</v>
      </c>
      <c r="F114" s="84">
        <v>2.0000000000000001E-4</v>
      </c>
      <c r="G114" s="84">
        <v>104661.5534</v>
      </c>
      <c r="H114" s="84">
        <v>5718.9165999999996</v>
      </c>
    </row>
    <row r="115" spans="1:19">
      <c r="A115" s="84" t="s">
        <v>452</v>
      </c>
      <c r="B115" s="84">
        <v>19925.804400000001</v>
      </c>
      <c r="C115" s="84">
        <v>38.476700000000001</v>
      </c>
      <c r="D115" s="84">
        <v>100.0394</v>
      </c>
      <c r="E115" s="84">
        <v>0</v>
      </c>
      <c r="F115" s="84">
        <v>4.0000000000000002E-4</v>
      </c>
      <c r="G115" s="84">
        <v>177950.4644</v>
      </c>
      <c r="H115" s="84">
        <v>8779.4344999999994</v>
      </c>
    </row>
    <row r="117" spans="1:19">
      <c r="A117" s="80"/>
      <c r="B117" s="84" t="s">
        <v>453</v>
      </c>
      <c r="C117" s="84" t="s">
        <v>454</v>
      </c>
      <c r="D117" s="84" t="s">
        <v>455</v>
      </c>
      <c r="E117" s="84" t="s">
        <v>456</v>
      </c>
      <c r="F117" s="84" t="s">
        <v>457</v>
      </c>
      <c r="G117" s="84" t="s">
        <v>458</v>
      </c>
      <c r="H117" s="84" t="s">
        <v>459</v>
      </c>
      <c r="I117" s="84" t="s">
        <v>460</v>
      </c>
      <c r="J117" s="84" t="s">
        <v>461</v>
      </c>
      <c r="K117" s="84" t="s">
        <v>462</v>
      </c>
      <c r="L117" s="84" t="s">
        <v>463</v>
      </c>
      <c r="M117" s="84" t="s">
        <v>464</v>
      </c>
      <c r="N117" s="84" t="s">
        <v>465</v>
      </c>
      <c r="O117" s="84" t="s">
        <v>466</v>
      </c>
      <c r="P117" s="84" t="s">
        <v>467</v>
      </c>
      <c r="Q117" s="84" t="s">
        <v>468</v>
      </c>
      <c r="R117" s="84" t="s">
        <v>469</v>
      </c>
      <c r="S117" s="84" t="s">
        <v>470</v>
      </c>
    </row>
    <row r="118" spans="1:19">
      <c r="A118" s="84" t="s">
        <v>439</v>
      </c>
      <c r="B118" s="85">
        <v>66821500000</v>
      </c>
      <c r="C118" s="84">
        <v>52477.851000000002</v>
      </c>
      <c r="D118" s="84" t="s">
        <v>511</v>
      </c>
      <c r="E118" s="84">
        <v>34382.154999999999</v>
      </c>
      <c r="F118" s="84">
        <v>10771.038</v>
      </c>
      <c r="G118" s="84">
        <v>904.601</v>
      </c>
      <c r="H118" s="84">
        <v>0</v>
      </c>
      <c r="I118" s="84">
        <v>3252.7730000000001</v>
      </c>
      <c r="J118" s="84">
        <v>3167.2840000000001</v>
      </c>
      <c r="K118" s="84">
        <v>0</v>
      </c>
      <c r="L118" s="84">
        <v>0</v>
      </c>
      <c r="M118" s="84">
        <v>0</v>
      </c>
      <c r="N118" s="84">
        <v>0</v>
      </c>
      <c r="O118" s="84">
        <v>0</v>
      </c>
      <c r="P118" s="84">
        <v>0</v>
      </c>
      <c r="Q118" s="84">
        <v>0</v>
      </c>
      <c r="R118" s="84">
        <v>0</v>
      </c>
      <c r="S118" s="84">
        <v>0</v>
      </c>
    </row>
    <row r="119" spans="1:19">
      <c r="A119" s="84" t="s">
        <v>440</v>
      </c>
      <c r="B119" s="85">
        <v>60346900000</v>
      </c>
      <c r="C119" s="84">
        <v>54099.822</v>
      </c>
      <c r="D119" s="84" t="s">
        <v>512</v>
      </c>
      <c r="E119" s="84">
        <v>34382.154999999999</v>
      </c>
      <c r="F119" s="84">
        <v>10771.038</v>
      </c>
      <c r="G119" s="84">
        <v>1993.557</v>
      </c>
      <c r="H119" s="84">
        <v>0</v>
      </c>
      <c r="I119" s="84">
        <v>6953.0720000000001</v>
      </c>
      <c r="J119" s="84">
        <v>0</v>
      </c>
      <c r="K119" s="84">
        <v>0</v>
      </c>
      <c r="L119" s="84">
        <v>0</v>
      </c>
      <c r="M119" s="84">
        <v>0</v>
      </c>
      <c r="N119" s="84">
        <v>0</v>
      </c>
      <c r="O119" s="84">
        <v>0</v>
      </c>
      <c r="P119" s="84">
        <v>0</v>
      </c>
      <c r="Q119" s="84">
        <v>0</v>
      </c>
      <c r="R119" s="84">
        <v>0</v>
      </c>
      <c r="S119" s="84">
        <v>0</v>
      </c>
    </row>
    <row r="120" spans="1:19">
      <c r="A120" s="84" t="s">
        <v>441</v>
      </c>
      <c r="B120" s="85">
        <v>67802500000</v>
      </c>
      <c r="C120" s="84">
        <v>57001.834999999999</v>
      </c>
      <c r="D120" s="84" t="s">
        <v>513</v>
      </c>
      <c r="E120" s="84">
        <v>34382.154999999999</v>
      </c>
      <c r="F120" s="84">
        <v>10771.038</v>
      </c>
      <c r="G120" s="84">
        <v>2580.8110000000001</v>
      </c>
      <c r="H120" s="84">
        <v>0</v>
      </c>
      <c r="I120" s="84">
        <v>9267.8310000000001</v>
      </c>
      <c r="J120" s="84">
        <v>0</v>
      </c>
      <c r="K120" s="84">
        <v>0</v>
      </c>
      <c r="L120" s="84">
        <v>0</v>
      </c>
      <c r="M120" s="84">
        <v>0</v>
      </c>
      <c r="N120" s="84">
        <v>0</v>
      </c>
      <c r="O120" s="84">
        <v>0</v>
      </c>
      <c r="P120" s="84">
        <v>0</v>
      </c>
      <c r="Q120" s="84">
        <v>0</v>
      </c>
      <c r="R120" s="84">
        <v>0</v>
      </c>
      <c r="S120" s="84">
        <v>0</v>
      </c>
    </row>
    <row r="121" spans="1:19">
      <c r="A121" s="84" t="s">
        <v>442</v>
      </c>
      <c r="B121" s="85">
        <v>68196500000</v>
      </c>
      <c r="C121" s="84">
        <v>68978.214000000007</v>
      </c>
      <c r="D121" s="84" t="s">
        <v>474</v>
      </c>
      <c r="E121" s="84">
        <v>34382.154999999999</v>
      </c>
      <c r="F121" s="84">
        <v>10771.038</v>
      </c>
      <c r="G121" s="84">
        <v>4844.6899999999996</v>
      </c>
      <c r="H121" s="84">
        <v>0</v>
      </c>
      <c r="I121" s="84">
        <v>18980.330999999998</v>
      </c>
      <c r="J121" s="84">
        <v>0</v>
      </c>
      <c r="K121" s="84">
        <v>0</v>
      </c>
      <c r="L121" s="84">
        <v>0</v>
      </c>
      <c r="M121" s="84">
        <v>0</v>
      </c>
      <c r="N121" s="84">
        <v>0</v>
      </c>
      <c r="O121" s="84">
        <v>0</v>
      </c>
      <c r="P121" s="84">
        <v>0</v>
      </c>
      <c r="Q121" s="84">
        <v>0</v>
      </c>
      <c r="R121" s="84">
        <v>0</v>
      </c>
      <c r="S121" s="84">
        <v>0</v>
      </c>
    </row>
    <row r="122" spans="1:19">
      <c r="A122" s="84" t="s">
        <v>272</v>
      </c>
      <c r="B122" s="85">
        <v>83321900000</v>
      </c>
      <c r="C122" s="84">
        <v>81912.042000000001</v>
      </c>
      <c r="D122" s="84" t="s">
        <v>514</v>
      </c>
      <c r="E122" s="84">
        <v>34382.154999999999</v>
      </c>
      <c r="F122" s="84">
        <v>10771.038</v>
      </c>
      <c r="G122" s="84">
        <v>7458.4780000000001</v>
      </c>
      <c r="H122" s="84">
        <v>0</v>
      </c>
      <c r="I122" s="84">
        <v>29300.370999999999</v>
      </c>
      <c r="J122" s="84">
        <v>0</v>
      </c>
      <c r="K122" s="84">
        <v>0</v>
      </c>
      <c r="L122" s="84">
        <v>0</v>
      </c>
      <c r="M122" s="84">
        <v>0</v>
      </c>
      <c r="N122" s="84">
        <v>0</v>
      </c>
      <c r="O122" s="84">
        <v>0</v>
      </c>
      <c r="P122" s="84">
        <v>0</v>
      </c>
      <c r="Q122" s="84">
        <v>0</v>
      </c>
      <c r="R122" s="84">
        <v>0</v>
      </c>
      <c r="S122" s="84">
        <v>0</v>
      </c>
    </row>
    <row r="123" spans="1:19">
      <c r="A123" s="84" t="s">
        <v>443</v>
      </c>
      <c r="B123" s="85">
        <v>93502200000</v>
      </c>
      <c r="C123" s="84">
        <v>91198.714999999997</v>
      </c>
      <c r="D123" s="84" t="s">
        <v>515</v>
      </c>
      <c r="E123" s="84">
        <v>34382.154999999999</v>
      </c>
      <c r="F123" s="84">
        <v>10771.038</v>
      </c>
      <c r="G123" s="84">
        <v>8979.7189999999991</v>
      </c>
      <c r="H123" s="84">
        <v>0</v>
      </c>
      <c r="I123" s="84">
        <v>37065.803999999996</v>
      </c>
      <c r="J123" s="84">
        <v>0</v>
      </c>
      <c r="K123" s="84">
        <v>0</v>
      </c>
      <c r="L123" s="84">
        <v>0</v>
      </c>
      <c r="M123" s="84">
        <v>0</v>
      </c>
      <c r="N123" s="84">
        <v>0</v>
      </c>
      <c r="O123" s="84">
        <v>0</v>
      </c>
      <c r="P123" s="84">
        <v>0</v>
      </c>
      <c r="Q123" s="84">
        <v>0</v>
      </c>
      <c r="R123" s="84">
        <v>0</v>
      </c>
      <c r="S123" s="84">
        <v>0</v>
      </c>
    </row>
    <row r="124" spans="1:19">
      <c r="A124" s="84" t="s">
        <v>444</v>
      </c>
      <c r="B124" s="85">
        <v>100556000000</v>
      </c>
      <c r="C124" s="84">
        <v>102605.34299999999</v>
      </c>
      <c r="D124" s="84" t="s">
        <v>516</v>
      </c>
      <c r="E124" s="84">
        <v>34382.154999999999</v>
      </c>
      <c r="F124" s="84">
        <v>10771.038</v>
      </c>
      <c r="G124" s="84">
        <v>10904.467000000001</v>
      </c>
      <c r="H124" s="84">
        <v>0</v>
      </c>
      <c r="I124" s="84">
        <v>46547.682999999997</v>
      </c>
      <c r="J124" s="84">
        <v>0</v>
      </c>
      <c r="K124" s="84">
        <v>0</v>
      </c>
      <c r="L124" s="84">
        <v>0</v>
      </c>
      <c r="M124" s="84">
        <v>0</v>
      </c>
      <c r="N124" s="84">
        <v>0</v>
      </c>
      <c r="O124" s="84">
        <v>0</v>
      </c>
      <c r="P124" s="84">
        <v>0</v>
      </c>
      <c r="Q124" s="84">
        <v>0</v>
      </c>
      <c r="R124" s="84">
        <v>0</v>
      </c>
      <c r="S124" s="84">
        <v>0</v>
      </c>
    </row>
    <row r="125" spans="1:19">
      <c r="A125" s="84" t="s">
        <v>445</v>
      </c>
      <c r="B125" s="85">
        <v>102605000000</v>
      </c>
      <c r="C125" s="84">
        <v>95953.932000000001</v>
      </c>
      <c r="D125" s="84" t="s">
        <v>517</v>
      </c>
      <c r="E125" s="84">
        <v>34382.154999999999</v>
      </c>
      <c r="F125" s="84">
        <v>10771.038</v>
      </c>
      <c r="G125" s="84">
        <v>9955.0509999999995</v>
      </c>
      <c r="H125" s="84">
        <v>0</v>
      </c>
      <c r="I125" s="84">
        <v>40845.686999999998</v>
      </c>
      <c r="J125" s="84">
        <v>0</v>
      </c>
      <c r="K125" s="84">
        <v>0</v>
      </c>
      <c r="L125" s="84">
        <v>0</v>
      </c>
      <c r="M125" s="84">
        <v>0</v>
      </c>
      <c r="N125" s="84">
        <v>0</v>
      </c>
      <c r="O125" s="84">
        <v>0</v>
      </c>
      <c r="P125" s="84">
        <v>0</v>
      </c>
      <c r="Q125" s="84">
        <v>0</v>
      </c>
      <c r="R125" s="84">
        <v>0</v>
      </c>
      <c r="S125" s="84">
        <v>0</v>
      </c>
    </row>
    <row r="126" spans="1:19">
      <c r="A126" s="84" t="s">
        <v>446</v>
      </c>
      <c r="B126" s="85">
        <v>90285100000</v>
      </c>
      <c r="C126" s="84">
        <v>85179.790999999997</v>
      </c>
      <c r="D126" s="84" t="s">
        <v>518</v>
      </c>
      <c r="E126" s="84">
        <v>34382.154999999999</v>
      </c>
      <c r="F126" s="84">
        <v>10771.038</v>
      </c>
      <c r="G126" s="84">
        <v>8173.5550000000003</v>
      </c>
      <c r="H126" s="84">
        <v>0</v>
      </c>
      <c r="I126" s="84">
        <v>31853.043000000001</v>
      </c>
      <c r="J126" s="84">
        <v>0</v>
      </c>
      <c r="K126" s="84">
        <v>0</v>
      </c>
      <c r="L126" s="84">
        <v>0</v>
      </c>
      <c r="M126" s="84">
        <v>0</v>
      </c>
      <c r="N126" s="84">
        <v>0</v>
      </c>
      <c r="O126" s="84">
        <v>0</v>
      </c>
      <c r="P126" s="84">
        <v>0</v>
      </c>
      <c r="Q126" s="84">
        <v>0</v>
      </c>
      <c r="R126" s="84">
        <v>0</v>
      </c>
      <c r="S126" s="84">
        <v>0</v>
      </c>
    </row>
    <row r="127" spans="1:19">
      <c r="A127" s="84" t="s">
        <v>447</v>
      </c>
      <c r="B127" s="85">
        <v>71607400000</v>
      </c>
      <c r="C127" s="84">
        <v>68894.047000000006</v>
      </c>
      <c r="D127" s="84" t="s">
        <v>519</v>
      </c>
      <c r="E127" s="84">
        <v>34382.154999999999</v>
      </c>
      <c r="F127" s="84">
        <v>10771.038</v>
      </c>
      <c r="G127" s="84">
        <v>4942.0510000000004</v>
      </c>
      <c r="H127" s="84">
        <v>0</v>
      </c>
      <c r="I127" s="84">
        <v>18798.802</v>
      </c>
      <c r="J127" s="84">
        <v>0</v>
      </c>
      <c r="K127" s="84">
        <v>0</v>
      </c>
      <c r="L127" s="84">
        <v>0</v>
      </c>
      <c r="M127" s="84">
        <v>0</v>
      </c>
      <c r="N127" s="84">
        <v>0</v>
      </c>
      <c r="O127" s="84">
        <v>0</v>
      </c>
      <c r="P127" s="84">
        <v>0</v>
      </c>
      <c r="Q127" s="84">
        <v>0</v>
      </c>
      <c r="R127" s="84">
        <v>0</v>
      </c>
      <c r="S127" s="84">
        <v>0</v>
      </c>
    </row>
    <row r="128" spans="1:19">
      <c r="A128" s="84" t="s">
        <v>448</v>
      </c>
      <c r="B128" s="85">
        <v>63823100000</v>
      </c>
      <c r="C128" s="84">
        <v>54977.214999999997</v>
      </c>
      <c r="D128" s="84" t="s">
        <v>520</v>
      </c>
      <c r="E128" s="84">
        <v>34382.154999999999</v>
      </c>
      <c r="F128" s="84">
        <v>10771.038</v>
      </c>
      <c r="G128" s="84">
        <v>2163.0749999999998</v>
      </c>
      <c r="H128" s="84">
        <v>0</v>
      </c>
      <c r="I128" s="84">
        <v>7660.9459999999999</v>
      </c>
      <c r="J128" s="84">
        <v>0</v>
      </c>
      <c r="K128" s="84">
        <v>0</v>
      </c>
      <c r="L128" s="84">
        <v>0</v>
      </c>
      <c r="M128" s="84">
        <v>0</v>
      </c>
      <c r="N128" s="84">
        <v>0</v>
      </c>
      <c r="O128" s="84">
        <v>0</v>
      </c>
      <c r="P128" s="84">
        <v>0</v>
      </c>
      <c r="Q128" s="84">
        <v>0</v>
      </c>
      <c r="R128" s="84">
        <v>0</v>
      </c>
      <c r="S128" s="84">
        <v>0</v>
      </c>
    </row>
    <row r="129" spans="1:19">
      <c r="A129" s="84" t="s">
        <v>449</v>
      </c>
      <c r="B129" s="85">
        <v>66030100000</v>
      </c>
      <c r="C129" s="84">
        <v>50073.106</v>
      </c>
      <c r="D129" s="84" t="s">
        <v>521</v>
      </c>
      <c r="E129" s="84">
        <v>34382.154999999999</v>
      </c>
      <c r="F129" s="84">
        <v>10771.038</v>
      </c>
      <c r="G129" s="84">
        <v>359.25099999999998</v>
      </c>
      <c r="H129" s="84">
        <v>0</v>
      </c>
      <c r="I129" s="84">
        <v>1393.377</v>
      </c>
      <c r="J129" s="84">
        <v>3167.2840000000001</v>
      </c>
      <c r="K129" s="84">
        <v>0</v>
      </c>
      <c r="L129" s="84">
        <v>0</v>
      </c>
      <c r="M129" s="84">
        <v>0</v>
      </c>
      <c r="N129" s="84">
        <v>0</v>
      </c>
      <c r="O129" s="84">
        <v>0</v>
      </c>
      <c r="P129" s="84">
        <v>0</v>
      </c>
      <c r="Q129" s="84">
        <v>0</v>
      </c>
      <c r="R129" s="84">
        <v>0</v>
      </c>
      <c r="S129" s="84">
        <v>0</v>
      </c>
    </row>
    <row r="130" spans="1:19">
      <c r="A130" s="84"/>
      <c r="B130" s="84"/>
      <c r="C130" s="84"/>
      <c r="D130" s="84"/>
      <c r="E130" s="84"/>
      <c r="F130" s="84"/>
      <c r="G130" s="84"/>
      <c r="H130" s="84"/>
      <c r="I130" s="84"/>
      <c r="J130" s="84"/>
      <c r="K130" s="84"/>
      <c r="L130" s="84"/>
      <c r="M130" s="84"/>
      <c r="N130" s="84"/>
      <c r="O130" s="84"/>
      <c r="P130" s="84"/>
      <c r="Q130" s="84"/>
      <c r="R130" s="84"/>
      <c r="S130" s="84"/>
    </row>
    <row r="131" spans="1:19">
      <c r="A131" s="84" t="s">
        <v>450</v>
      </c>
      <c r="B131" s="85">
        <v>934898000000</v>
      </c>
      <c r="C131" s="84"/>
      <c r="D131" s="84"/>
      <c r="E131" s="84"/>
      <c r="F131" s="84"/>
      <c r="G131" s="84"/>
      <c r="H131" s="84"/>
      <c r="I131" s="84"/>
      <c r="J131" s="84"/>
      <c r="K131" s="84">
        <v>0</v>
      </c>
      <c r="L131" s="84">
        <v>0</v>
      </c>
      <c r="M131" s="84">
        <v>0</v>
      </c>
      <c r="N131" s="84">
        <v>0</v>
      </c>
      <c r="O131" s="84">
        <v>0</v>
      </c>
      <c r="P131" s="84">
        <v>0</v>
      </c>
      <c r="Q131" s="84">
        <v>0</v>
      </c>
      <c r="R131" s="84">
        <v>0</v>
      </c>
      <c r="S131" s="84">
        <v>0</v>
      </c>
    </row>
    <row r="132" spans="1:19">
      <c r="A132" s="84" t="s">
        <v>451</v>
      </c>
      <c r="B132" s="85">
        <v>60346900000</v>
      </c>
      <c r="C132" s="84">
        <v>50073.106</v>
      </c>
      <c r="D132" s="84"/>
      <c r="E132" s="84">
        <v>34382.154999999999</v>
      </c>
      <c r="F132" s="84">
        <v>10771.038</v>
      </c>
      <c r="G132" s="84">
        <v>359.25099999999998</v>
      </c>
      <c r="H132" s="84">
        <v>0</v>
      </c>
      <c r="I132" s="84">
        <v>1393.377</v>
      </c>
      <c r="J132" s="84">
        <v>0</v>
      </c>
      <c r="K132" s="84">
        <v>0</v>
      </c>
      <c r="L132" s="84">
        <v>0</v>
      </c>
      <c r="M132" s="84">
        <v>0</v>
      </c>
      <c r="N132" s="84">
        <v>0</v>
      </c>
      <c r="O132" s="84">
        <v>0</v>
      </c>
      <c r="P132" s="84">
        <v>0</v>
      </c>
      <c r="Q132" s="84">
        <v>0</v>
      </c>
      <c r="R132" s="84">
        <v>0</v>
      </c>
      <c r="S132" s="84">
        <v>0</v>
      </c>
    </row>
    <row r="133" spans="1:19">
      <c r="A133" s="84" t="s">
        <v>452</v>
      </c>
      <c r="B133" s="85">
        <v>102605000000</v>
      </c>
      <c r="C133" s="84">
        <v>102605.34299999999</v>
      </c>
      <c r="D133" s="84"/>
      <c r="E133" s="84">
        <v>34382.154999999999</v>
      </c>
      <c r="F133" s="84">
        <v>10771.038</v>
      </c>
      <c r="G133" s="84">
        <v>10904.467000000001</v>
      </c>
      <c r="H133" s="84">
        <v>0</v>
      </c>
      <c r="I133" s="84">
        <v>46547.682999999997</v>
      </c>
      <c r="J133" s="84">
        <v>3167.2840000000001</v>
      </c>
      <c r="K133" s="84">
        <v>0</v>
      </c>
      <c r="L133" s="84">
        <v>0</v>
      </c>
      <c r="M133" s="84">
        <v>0</v>
      </c>
      <c r="N133" s="84">
        <v>0</v>
      </c>
      <c r="O133" s="84">
        <v>0</v>
      </c>
      <c r="P133" s="84">
        <v>0</v>
      </c>
      <c r="Q133" s="84">
        <v>0</v>
      </c>
      <c r="R133" s="84">
        <v>0</v>
      </c>
      <c r="S133" s="84">
        <v>0</v>
      </c>
    </row>
    <row r="135" spans="1:19">
      <c r="A135" s="80"/>
      <c r="B135" s="84" t="s">
        <v>483</v>
      </c>
      <c r="C135" s="84" t="s">
        <v>484</v>
      </c>
      <c r="D135" s="84" t="s">
        <v>485</v>
      </c>
      <c r="E135" s="84" t="s">
        <v>245</v>
      </c>
    </row>
    <row r="136" spans="1:19">
      <c r="A136" s="84" t="s">
        <v>486</v>
      </c>
      <c r="B136" s="84">
        <v>26909.58</v>
      </c>
      <c r="C136" s="84">
        <v>1317.57</v>
      </c>
      <c r="D136" s="84">
        <v>0</v>
      </c>
      <c r="E136" s="84">
        <v>28227.15</v>
      </c>
    </row>
    <row r="137" spans="1:19">
      <c r="A137" s="84" t="s">
        <v>487</v>
      </c>
      <c r="B137" s="84">
        <v>11.73</v>
      </c>
      <c r="C137" s="84">
        <v>0.56999999999999995</v>
      </c>
      <c r="D137" s="84">
        <v>0</v>
      </c>
      <c r="E137" s="84">
        <v>12.3</v>
      </c>
    </row>
    <row r="138" spans="1:19">
      <c r="A138" s="84" t="s">
        <v>488</v>
      </c>
      <c r="B138" s="84">
        <v>11.73</v>
      </c>
      <c r="C138" s="84">
        <v>0.56999999999999995</v>
      </c>
      <c r="D138" s="84">
        <v>0</v>
      </c>
      <c r="E138" s="84">
        <v>12.3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18"/>
  <dimension ref="A1:S138"/>
  <sheetViews>
    <sheetView workbookViewId="0"/>
  </sheetViews>
  <sheetFormatPr defaultRowHeight="10.5"/>
  <cols>
    <col min="1" max="1" width="38.83203125" bestFit="1" customWidth="1"/>
    <col min="2" max="2" width="48.5" bestFit="1" customWidth="1"/>
    <col min="3" max="3" width="33.6640625" customWidth="1"/>
    <col min="4" max="4" width="38.6640625" bestFit="1" customWidth="1"/>
    <col min="5" max="5" width="45.6640625" customWidth="1"/>
    <col min="6" max="6" width="50" customWidth="1"/>
    <col min="7" max="7" width="43.6640625" customWidth="1"/>
    <col min="8" max="9" width="38.33203125" customWidth="1"/>
    <col min="10" max="10" width="46.1640625" customWidth="1"/>
    <col min="11" max="11" width="36.1640625" customWidth="1"/>
    <col min="12" max="12" width="45" customWidth="1"/>
    <col min="13" max="13" width="50.1640625" customWidth="1"/>
    <col min="14" max="15" width="44.83203125" customWidth="1"/>
    <col min="16" max="16" width="45.33203125" customWidth="1"/>
    <col min="17" max="17" width="44.83203125" customWidth="1"/>
    <col min="18" max="18" width="42.6640625" customWidth="1"/>
    <col min="19" max="19" width="48.1640625" customWidth="1"/>
    <col min="20" max="20" width="45" bestFit="1" customWidth="1"/>
    <col min="21" max="21" width="50.1640625" bestFit="1" customWidth="1"/>
    <col min="22" max="23" width="44.83203125" bestFit="1" customWidth="1"/>
    <col min="24" max="24" width="45.33203125" bestFit="1" customWidth="1"/>
    <col min="25" max="25" width="44.83203125" bestFit="1" customWidth="1"/>
    <col min="26" max="26" width="42.6640625" bestFit="1" customWidth="1"/>
    <col min="27" max="27" width="48.1640625" bestFit="1" customWidth="1"/>
  </cols>
  <sheetData>
    <row r="1" spans="1:7">
      <c r="A1" s="80"/>
      <c r="B1" s="84" t="s">
        <v>344</v>
      </c>
      <c r="C1" s="84" t="s">
        <v>345</v>
      </c>
      <c r="D1" s="84" t="s">
        <v>346</v>
      </c>
    </row>
    <row r="2" spans="1:7">
      <c r="A2" s="84" t="s">
        <v>297</v>
      </c>
      <c r="B2" s="84">
        <v>896.24</v>
      </c>
      <c r="C2" s="84">
        <v>390.69</v>
      </c>
      <c r="D2" s="84">
        <v>390.69</v>
      </c>
    </row>
    <row r="3" spans="1:7">
      <c r="A3" s="84" t="s">
        <v>298</v>
      </c>
      <c r="B3" s="84">
        <v>896.24</v>
      </c>
      <c r="C3" s="84">
        <v>390.69</v>
      </c>
      <c r="D3" s="84">
        <v>390.69</v>
      </c>
    </row>
    <row r="4" spans="1:7">
      <c r="A4" s="84" t="s">
        <v>299</v>
      </c>
      <c r="B4" s="84">
        <v>2695.42</v>
      </c>
      <c r="C4" s="84">
        <v>1174.99</v>
      </c>
      <c r="D4" s="84">
        <v>1174.99</v>
      </c>
    </row>
    <row r="5" spans="1:7">
      <c r="A5" s="84" t="s">
        <v>300</v>
      </c>
      <c r="B5" s="84">
        <v>2695.42</v>
      </c>
      <c r="C5" s="84">
        <v>1174.99</v>
      </c>
      <c r="D5" s="84">
        <v>1174.99</v>
      </c>
    </row>
    <row r="7" spans="1:7">
      <c r="A7" s="80"/>
      <c r="B7" s="84" t="s">
        <v>347</v>
      </c>
    </row>
    <row r="8" spans="1:7">
      <c r="A8" s="84" t="s">
        <v>301</v>
      </c>
      <c r="B8" s="84">
        <v>2293.9899999999998</v>
      </c>
    </row>
    <row r="9" spans="1:7">
      <c r="A9" s="84" t="s">
        <v>302</v>
      </c>
      <c r="B9" s="84">
        <v>2293.9899999999998</v>
      </c>
    </row>
    <row r="10" spans="1:7">
      <c r="A10" s="84" t="s">
        <v>348</v>
      </c>
      <c r="B10" s="84">
        <v>0</v>
      </c>
    </row>
    <row r="12" spans="1:7">
      <c r="A12" s="80"/>
      <c r="B12" s="84" t="s">
        <v>361</v>
      </c>
      <c r="C12" s="84" t="s">
        <v>362</v>
      </c>
      <c r="D12" s="84" t="s">
        <v>363</v>
      </c>
      <c r="E12" s="84" t="s">
        <v>364</v>
      </c>
      <c r="F12" s="84" t="s">
        <v>365</v>
      </c>
      <c r="G12" s="84" t="s">
        <v>366</v>
      </c>
    </row>
    <row r="13" spans="1:7">
      <c r="A13" s="84" t="s">
        <v>73</v>
      </c>
      <c r="B13" s="84">
        <v>0.28000000000000003</v>
      </c>
      <c r="C13" s="84">
        <v>39.159999999999997</v>
      </c>
      <c r="D13" s="84">
        <v>0</v>
      </c>
      <c r="E13" s="84">
        <v>0</v>
      </c>
      <c r="F13" s="84">
        <v>0</v>
      </c>
      <c r="G13" s="84">
        <v>0</v>
      </c>
    </row>
    <row r="14" spans="1:7">
      <c r="A14" s="84" t="s">
        <v>74</v>
      </c>
      <c r="B14" s="84">
        <v>54.89</v>
      </c>
      <c r="C14" s="84">
        <v>0</v>
      </c>
      <c r="D14" s="84">
        <v>0</v>
      </c>
      <c r="E14" s="84">
        <v>0</v>
      </c>
      <c r="F14" s="84">
        <v>0</v>
      </c>
      <c r="G14" s="84">
        <v>0</v>
      </c>
    </row>
    <row r="15" spans="1:7">
      <c r="A15" s="84" t="s">
        <v>81</v>
      </c>
      <c r="B15" s="84">
        <v>500.28</v>
      </c>
      <c r="C15" s="84">
        <v>0</v>
      </c>
      <c r="D15" s="84">
        <v>0</v>
      </c>
      <c r="E15" s="84">
        <v>0</v>
      </c>
      <c r="F15" s="84">
        <v>0</v>
      </c>
      <c r="G15" s="84">
        <v>0</v>
      </c>
    </row>
    <row r="16" spans="1:7">
      <c r="A16" s="84" t="s">
        <v>82</v>
      </c>
      <c r="B16" s="84">
        <v>49.77</v>
      </c>
      <c r="C16" s="84">
        <v>0</v>
      </c>
      <c r="D16" s="84">
        <v>0</v>
      </c>
      <c r="E16" s="84">
        <v>0</v>
      </c>
      <c r="F16" s="84">
        <v>0</v>
      </c>
      <c r="G16" s="84">
        <v>0</v>
      </c>
    </row>
    <row r="17" spans="1:10">
      <c r="A17" s="84" t="s">
        <v>83</v>
      </c>
      <c r="B17" s="84">
        <v>198.81</v>
      </c>
      <c r="C17" s="84">
        <v>0</v>
      </c>
      <c r="D17" s="84">
        <v>0</v>
      </c>
      <c r="E17" s="84">
        <v>0</v>
      </c>
      <c r="F17" s="84">
        <v>0</v>
      </c>
      <c r="G17" s="84">
        <v>0</v>
      </c>
    </row>
    <row r="18" spans="1:10">
      <c r="A18" s="84" t="s">
        <v>84</v>
      </c>
      <c r="B18" s="84">
        <v>0</v>
      </c>
      <c r="C18" s="84">
        <v>0</v>
      </c>
      <c r="D18" s="84">
        <v>0</v>
      </c>
      <c r="E18" s="84">
        <v>0</v>
      </c>
      <c r="F18" s="84">
        <v>0</v>
      </c>
      <c r="G18" s="84">
        <v>0</v>
      </c>
    </row>
    <row r="19" spans="1:10">
      <c r="A19" s="84" t="s">
        <v>85</v>
      </c>
      <c r="B19" s="84">
        <v>53.05</v>
      </c>
      <c r="C19" s="84">
        <v>0</v>
      </c>
      <c r="D19" s="84">
        <v>0</v>
      </c>
      <c r="E19" s="84">
        <v>0</v>
      </c>
      <c r="F19" s="84">
        <v>0</v>
      </c>
      <c r="G19" s="84">
        <v>0</v>
      </c>
    </row>
    <row r="20" spans="1:10">
      <c r="A20" s="84" t="s">
        <v>86</v>
      </c>
      <c r="B20" s="84">
        <v>0</v>
      </c>
      <c r="C20" s="84">
        <v>0</v>
      </c>
      <c r="D20" s="84">
        <v>0</v>
      </c>
      <c r="E20" s="84">
        <v>0</v>
      </c>
      <c r="F20" s="84">
        <v>0</v>
      </c>
      <c r="G20" s="84">
        <v>0</v>
      </c>
    </row>
    <row r="21" spans="1:10">
      <c r="A21" s="84" t="s">
        <v>87</v>
      </c>
      <c r="B21" s="84">
        <v>0</v>
      </c>
      <c r="C21" s="84">
        <v>0</v>
      </c>
      <c r="D21" s="84">
        <v>0</v>
      </c>
      <c r="E21" s="84">
        <v>0</v>
      </c>
      <c r="F21" s="84">
        <v>0</v>
      </c>
      <c r="G21" s="84">
        <v>0</v>
      </c>
    </row>
    <row r="22" spans="1:10">
      <c r="A22" s="84" t="s">
        <v>88</v>
      </c>
      <c r="B22" s="84">
        <v>0</v>
      </c>
      <c r="C22" s="84">
        <v>0</v>
      </c>
      <c r="D22" s="84">
        <v>0</v>
      </c>
      <c r="E22" s="84">
        <v>0</v>
      </c>
      <c r="F22" s="84">
        <v>0</v>
      </c>
      <c r="G22" s="84">
        <v>0</v>
      </c>
    </row>
    <row r="23" spans="1:10">
      <c r="A23" s="84" t="s">
        <v>68</v>
      </c>
      <c r="B23" s="84">
        <v>0</v>
      </c>
      <c r="C23" s="84">
        <v>0</v>
      </c>
      <c r="D23" s="84">
        <v>0</v>
      </c>
      <c r="E23" s="84">
        <v>0</v>
      </c>
      <c r="F23" s="84">
        <v>0</v>
      </c>
      <c r="G23" s="84">
        <v>0</v>
      </c>
    </row>
    <row r="24" spans="1:10">
      <c r="A24" s="84" t="s">
        <v>89</v>
      </c>
      <c r="B24" s="84">
        <v>0</v>
      </c>
      <c r="C24" s="84">
        <v>0</v>
      </c>
      <c r="D24" s="84">
        <v>0</v>
      </c>
      <c r="E24" s="84">
        <v>0</v>
      </c>
      <c r="F24" s="84">
        <v>0</v>
      </c>
      <c r="G24" s="84">
        <v>0</v>
      </c>
    </row>
    <row r="25" spans="1:10">
      <c r="A25" s="84" t="s">
        <v>90</v>
      </c>
      <c r="B25" s="84">
        <v>0</v>
      </c>
      <c r="C25" s="84">
        <v>0</v>
      </c>
      <c r="D25" s="84">
        <v>0</v>
      </c>
      <c r="E25" s="84">
        <v>0</v>
      </c>
      <c r="F25" s="84">
        <v>0</v>
      </c>
      <c r="G25" s="84">
        <v>0</v>
      </c>
    </row>
    <row r="26" spans="1:10">
      <c r="A26" s="84" t="s">
        <v>91</v>
      </c>
      <c r="B26" s="84">
        <v>0</v>
      </c>
      <c r="C26" s="84">
        <v>0</v>
      </c>
      <c r="D26" s="84">
        <v>0</v>
      </c>
      <c r="E26" s="84">
        <v>0</v>
      </c>
      <c r="F26" s="84">
        <v>0</v>
      </c>
      <c r="G26" s="84">
        <v>0</v>
      </c>
    </row>
    <row r="27" spans="1:10">
      <c r="A27" s="84"/>
      <c r="B27" s="84"/>
      <c r="C27" s="84"/>
      <c r="D27" s="84"/>
      <c r="E27" s="84"/>
      <c r="F27" s="84"/>
      <c r="G27" s="84"/>
    </row>
    <row r="28" spans="1:10">
      <c r="A28" s="84" t="s">
        <v>92</v>
      </c>
      <c r="B28" s="84">
        <v>857.08</v>
      </c>
      <c r="C28" s="84">
        <v>39.159999999999997</v>
      </c>
      <c r="D28" s="84">
        <v>0</v>
      </c>
      <c r="E28" s="84">
        <v>0</v>
      </c>
      <c r="F28" s="84">
        <v>0</v>
      </c>
      <c r="G28" s="84">
        <v>0</v>
      </c>
    </row>
    <row r="30" spans="1:10">
      <c r="A30" s="80"/>
      <c r="B30" s="84" t="s">
        <v>347</v>
      </c>
      <c r="C30" s="84" t="s">
        <v>2</v>
      </c>
      <c r="D30" s="84" t="s">
        <v>367</v>
      </c>
      <c r="E30" s="84" t="s">
        <v>368</v>
      </c>
      <c r="F30" s="84" t="s">
        <v>369</v>
      </c>
      <c r="G30" s="84" t="s">
        <v>370</v>
      </c>
      <c r="H30" s="84" t="s">
        <v>371</v>
      </c>
      <c r="I30" s="84" t="s">
        <v>372</v>
      </c>
      <c r="J30" s="84" t="s">
        <v>373</v>
      </c>
    </row>
    <row r="31" spans="1:10">
      <c r="A31" s="84" t="s">
        <v>374</v>
      </c>
      <c r="B31" s="84">
        <v>379.89</v>
      </c>
      <c r="C31" s="84" t="s">
        <v>3</v>
      </c>
      <c r="D31" s="84">
        <v>2317.33</v>
      </c>
      <c r="E31" s="84">
        <v>1</v>
      </c>
      <c r="F31" s="84">
        <v>416.17</v>
      </c>
      <c r="G31" s="84">
        <v>0</v>
      </c>
      <c r="H31" s="84">
        <v>8.61</v>
      </c>
      <c r="I31" s="84">
        <v>27.86</v>
      </c>
      <c r="J31" s="84">
        <v>8.07</v>
      </c>
    </row>
    <row r="32" spans="1:10">
      <c r="A32" s="84" t="s">
        <v>375</v>
      </c>
      <c r="B32" s="84">
        <v>1600.48</v>
      </c>
      <c r="C32" s="84" t="s">
        <v>3</v>
      </c>
      <c r="D32" s="84">
        <v>9762.9500000000007</v>
      </c>
      <c r="E32" s="84">
        <v>1</v>
      </c>
      <c r="F32" s="84">
        <v>356.86</v>
      </c>
      <c r="G32" s="84">
        <v>0</v>
      </c>
      <c r="H32" s="84">
        <v>18.29</v>
      </c>
      <c r="I32" s="84">
        <v>6.19</v>
      </c>
      <c r="J32" s="84">
        <v>3.23</v>
      </c>
    </row>
    <row r="33" spans="1:10">
      <c r="A33" s="84" t="s">
        <v>376</v>
      </c>
      <c r="B33" s="84">
        <v>150.81</v>
      </c>
      <c r="C33" s="84" t="s">
        <v>3</v>
      </c>
      <c r="D33" s="84">
        <v>919.94</v>
      </c>
      <c r="E33" s="84">
        <v>1</v>
      </c>
      <c r="F33" s="84">
        <v>189.8</v>
      </c>
      <c r="G33" s="84">
        <v>38.049999999999997</v>
      </c>
      <c r="H33" s="84">
        <v>18.29</v>
      </c>
      <c r="I33" s="84">
        <v>6.19</v>
      </c>
      <c r="J33" s="84">
        <v>21.52</v>
      </c>
    </row>
    <row r="34" spans="1:10">
      <c r="A34" s="84" t="s">
        <v>377</v>
      </c>
      <c r="B34" s="84">
        <v>150.81</v>
      </c>
      <c r="C34" s="84" t="s">
        <v>3</v>
      </c>
      <c r="D34" s="84">
        <v>919.94</v>
      </c>
      <c r="E34" s="84">
        <v>1</v>
      </c>
      <c r="F34" s="84">
        <v>189.8</v>
      </c>
      <c r="G34" s="84">
        <v>38.049999999999997</v>
      </c>
      <c r="H34" s="84">
        <v>18.29</v>
      </c>
      <c r="I34" s="84">
        <v>6.19</v>
      </c>
      <c r="J34" s="84">
        <v>3.23</v>
      </c>
    </row>
    <row r="35" spans="1:10">
      <c r="A35" s="84" t="s">
        <v>378</v>
      </c>
      <c r="B35" s="84">
        <v>12</v>
      </c>
      <c r="C35" s="84" t="s">
        <v>3</v>
      </c>
      <c r="D35" s="84">
        <v>73.2</v>
      </c>
      <c r="E35" s="84">
        <v>1</v>
      </c>
      <c r="F35" s="84">
        <v>24.38</v>
      </c>
      <c r="G35" s="84">
        <v>7.83</v>
      </c>
      <c r="H35" s="84">
        <v>11.84</v>
      </c>
      <c r="I35" s="84">
        <v>6.19</v>
      </c>
      <c r="J35" s="84">
        <v>0</v>
      </c>
    </row>
    <row r="36" spans="1:10">
      <c r="A36" s="84" t="s">
        <v>245</v>
      </c>
      <c r="B36" s="84">
        <v>2293.9899999999998</v>
      </c>
      <c r="C36" s="84"/>
      <c r="D36" s="84">
        <v>13993.36</v>
      </c>
      <c r="E36" s="84"/>
      <c r="F36" s="84">
        <v>1177.02</v>
      </c>
      <c r="G36" s="84">
        <v>83.94</v>
      </c>
      <c r="H36" s="84">
        <v>16.653199999999998</v>
      </c>
      <c r="I36" s="84">
        <v>7.11</v>
      </c>
      <c r="J36" s="84">
        <v>5.2169999999999996</v>
      </c>
    </row>
    <row r="37" spans="1:10">
      <c r="A37" s="84" t="s">
        <v>379</v>
      </c>
      <c r="B37" s="84">
        <v>2293.9899999999998</v>
      </c>
      <c r="C37" s="84"/>
      <c r="D37" s="84">
        <v>13993.36</v>
      </c>
      <c r="E37" s="84"/>
      <c r="F37" s="84">
        <v>1177.02</v>
      </c>
      <c r="G37" s="84">
        <v>83.94</v>
      </c>
      <c r="H37" s="84">
        <v>16.653199999999998</v>
      </c>
      <c r="I37" s="84">
        <v>7.11</v>
      </c>
      <c r="J37" s="84">
        <v>5.2169999999999996</v>
      </c>
    </row>
    <row r="38" spans="1:10">
      <c r="A38" s="84" t="s">
        <v>380</v>
      </c>
      <c r="B38" s="84">
        <v>0</v>
      </c>
      <c r="C38" s="84"/>
      <c r="D38" s="84">
        <v>0</v>
      </c>
      <c r="E38" s="84"/>
      <c r="F38" s="84">
        <v>0</v>
      </c>
      <c r="G38" s="84">
        <v>0</v>
      </c>
      <c r="H38" s="84"/>
      <c r="I38" s="84"/>
      <c r="J38" s="84"/>
    </row>
    <row r="40" spans="1:10">
      <c r="A40" s="80"/>
      <c r="B40" s="84" t="s">
        <v>52</v>
      </c>
      <c r="C40" s="84" t="s">
        <v>303</v>
      </c>
      <c r="D40" s="84" t="s">
        <v>349</v>
      </c>
      <c r="E40" s="84" t="s">
        <v>350</v>
      </c>
      <c r="F40" s="84" t="s">
        <v>351</v>
      </c>
      <c r="G40" s="84" t="s">
        <v>352</v>
      </c>
      <c r="H40" s="84" t="s">
        <v>353</v>
      </c>
      <c r="I40" s="84" t="s">
        <v>304</v>
      </c>
    </row>
    <row r="41" spans="1:10">
      <c r="A41" s="84" t="s">
        <v>305</v>
      </c>
      <c r="B41" s="84" t="s">
        <v>338</v>
      </c>
      <c r="C41" s="84">
        <v>0.08</v>
      </c>
      <c r="D41" s="84">
        <v>0.85599999999999998</v>
      </c>
      <c r="E41" s="84">
        <v>0.98</v>
      </c>
      <c r="F41" s="84">
        <v>42.67</v>
      </c>
      <c r="G41" s="84">
        <v>90</v>
      </c>
      <c r="H41" s="84">
        <v>90</v>
      </c>
      <c r="I41" s="84" t="s">
        <v>307</v>
      </c>
    </row>
    <row r="42" spans="1:10">
      <c r="A42" s="84" t="s">
        <v>308</v>
      </c>
      <c r="B42" s="84" t="s">
        <v>338</v>
      </c>
      <c r="C42" s="84">
        <v>0.08</v>
      </c>
      <c r="D42" s="84">
        <v>0.85599999999999998</v>
      </c>
      <c r="E42" s="84">
        <v>0.98</v>
      </c>
      <c r="F42" s="84">
        <v>330.83</v>
      </c>
      <c r="G42" s="84">
        <v>0</v>
      </c>
      <c r="H42" s="84">
        <v>90</v>
      </c>
      <c r="I42" s="84" t="s">
        <v>309</v>
      </c>
    </row>
    <row r="43" spans="1:10">
      <c r="A43" s="84" t="s">
        <v>310</v>
      </c>
      <c r="B43" s="84" t="s">
        <v>338</v>
      </c>
      <c r="C43" s="84">
        <v>0.08</v>
      </c>
      <c r="D43" s="84">
        <v>0.85599999999999998</v>
      </c>
      <c r="E43" s="84">
        <v>0.98</v>
      </c>
      <c r="F43" s="84">
        <v>42.67</v>
      </c>
      <c r="G43" s="84">
        <v>270</v>
      </c>
      <c r="H43" s="84">
        <v>90</v>
      </c>
      <c r="I43" s="84" t="s">
        <v>311</v>
      </c>
    </row>
    <row r="44" spans="1:10">
      <c r="A44" s="84" t="s">
        <v>312</v>
      </c>
      <c r="B44" s="84" t="s">
        <v>313</v>
      </c>
      <c r="C44" s="84">
        <v>0.3</v>
      </c>
      <c r="D44" s="84">
        <v>3.12</v>
      </c>
      <c r="E44" s="84">
        <v>12.9</v>
      </c>
      <c r="F44" s="84">
        <v>379.89</v>
      </c>
      <c r="G44" s="84">
        <v>90</v>
      </c>
      <c r="H44" s="84">
        <v>180</v>
      </c>
      <c r="I44" s="84"/>
    </row>
    <row r="45" spans="1:10">
      <c r="A45" s="84" t="s">
        <v>314</v>
      </c>
      <c r="B45" s="84" t="s">
        <v>315</v>
      </c>
      <c r="C45" s="84">
        <v>0.3</v>
      </c>
      <c r="D45" s="84">
        <v>0.35699999999999998</v>
      </c>
      <c r="E45" s="84">
        <v>0.38</v>
      </c>
      <c r="F45" s="84">
        <v>379.89</v>
      </c>
      <c r="G45" s="84">
        <v>90</v>
      </c>
      <c r="H45" s="84">
        <v>0</v>
      </c>
      <c r="I45" s="84"/>
    </row>
    <row r="46" spans="1:10">
      <c r="A46" s="84" t="s">
        <v>316</v>
      </c>
      <c r="B46" s="84" t="s">
        <v>338</v>
      </c>
      <c r="C46" s="84">
        <v>0.08</v>
      </c>
      <c r="D46" s="84">
        <v>0.85599999999999998</v>
      </c>
      <c r="E46" s="84">
        <v>0.98</v>
      </c>
      <c r="F46" s="84">
        <v>178.43</v>
      </c>
      <c r="G46" s="84">
        <v>270</v>
      </c>
      <c r="H46" s="84">
        <v>90</v>
      </c>
      <c r="I46" s="84" t="s">
        <v>311</v>
      </c>
    </row>
    <row r="47" spans="1:10">
      <c r="A47" s="84" t="s">
        <v>317</v>
      </c>
      <c r="B47" s="84" t="s">
        <v>338</v>
      </c>
      <c r="C47" s="84">
        <v>0.08</v>
      </c>
      <c r="D47" s="84">
        <v>0.85599999999999998</v>
      </c>
      <c r="E47" s="84">
        <v>0.98</v>
      </c>
      <c r="F47" s="84">
        <v>178.43</v>
      </c>
      <c r="G47" s="84">
        <v>90</v>
      </c>
      <c r="H47" s="84">
        <v>90</v>
      </c>
      <c r="I47" s="84" t="s">
        <v>307</v>
      </c>
    </row>
    <row r="48" spans="1:10">
      <c r="A48" s="84" t="s">
        <v>318</v>
      </c>
      <c r="B48" s="84" t="s">
        <v>313</v>
      </c>
      <c r="C48" s="84">
        <v>0.3</v>
      </c>
      <c r="D48" s="84">
        <v>3.12</v>
      </c>
      <c r="E48" s="84">
        <v>12.9</v>
      </c>
      <c r="F48" s="84">
        <v>1600.48</v>
      </c>
      <c r="G48" s="84">
        <v>0</v>
      </c>
      <c r="H48" s="84">
        <v>180</v>
      </c>
      <c r="I48" s="84"/>
    </row>
    <row r="49" spans="1:11">
      <c r="A49" s="84" t="s">
        <v>319</v>
      </c>
      <c r="B49" s="84" t="s">
        <v>315</v>
      </c>
      <c r="C49" s="84">
        <v>0.3</v>
      </c>
      <c r="D49" s="84">
        <v>0.35699999999999998</v>
      </c>
      <c r="E49" s="84">
        <v>0.38</v>
      </c>
      <c r="F49" s="84">
        <v>1600.48</v>
      </c>
      <c r="G49" s="84">
        <v>180</v>
      </c>
      <c r="H49" s="84">
        <v>0</v>
      </c>
      <c r="I49" s="84"/>
    </row>
    <row r="50" spans="1:11">
      <c r="A50" s="84" t="s">
        <v>320</v>
      </c>
      <c r="B50" s="84" t="s">
        <v>338</v>
      </c>
      <c r="C50" s="84">
        <v>0.08</v>
      </c>
      <c r="D50" s="84">
        <v>0.85599999999999998</v>
      </c>
      <c r="E50" s="84">
        <v>0.98</v>
      </c>
      <c r="F50" s="84">
        <v>153.22</v>
      </c>
      <c r="G50" s="84">
        <v>180</v>
      </c>
      <c r="H50" s="84">
        <v>90</v>
      </c>
      <c r="I50" s="84" t="s">
        <v>321</v>
      </c>
    </row>
    <row r="51" spans="1:11">
      <c r="A51" s="84" t="s">
        <v>322</v>
      </c>
      <c r="B51" s="84" t="s">
        <v>338</v>
      </c>
      <c r="C51" s="84">
        <v>0.08</v>
      </c>
      <c r="D51" s="84">
        <v>0.85599999999999998</v>
      </c>
      <c r="E51" s="84">
        <v>0.98</v>
      </c>
      <c r="F51" s="84">
        <v>36.58</v>
      </c>
      <c r="G51" s="84">
        <v>270</v>
      </c>
      <c r="H51" s="84">
        <v>90</v>
      </c>
      <c r="I51" s="84" t="s">
        <v>311</v>
      </c>
    </row>
    <row r="52" spans="1:11">
      <c r="A52" s="84" t="s">
        <v>323</v>
      </c>
      <c r="B52" s="84" t="s">
        <v>313</v>
      </c>
      <c r="C52" s="84">
        <v>0.3</v>
      </c>
      <c r="D52" s="84">
        <v>3.12</v>
      </c>
      <c r="E52" s="84">
        <v>12.9</v>
      </c>
      <c r="F52" s="84">
        <v>150.81</v>
      </c>
      <c r="G52" s="84">
        <v>180</v>
      </c>
      <c r="H52" s="84">
        <v>180</v>
      </c>
      <c r="I52" s="84"/>
    </row>
    <row r="53" spans="1:11">
      <c r="A53" s="84" t="s">
        <v>324</v>
      </c>
      <c r="B53" s="84" t="s">
        <v>315</v>
      </c>
      <c r="C53" s="84">
        <v>0.3</v>
      </c>
      <c r="D53" s="84">
        <v>0.35699999999999998</v>
      </c>
      <c r="E53" s="84">
        <v>0.38</v>
      </c>
      <c r="F53" s="84">
        <v>150.81</v>
      </c>
      <c r="G53" s="84">
        <v>180</v>
      </c>
      <c r="H53" s="84">
        <v>0</v>
      </c>
      <c r="I53" s="84"/>
    </row>
    <row r="54" spans="1:11">
      <c r="A54" s="84" t="s">
        <v>325</v>
      </c>
      <c r="B54" s="84" t="s">
        <v>338</v>
      </c>
      <c r="C54" s="84">
        <v>0.08</v>
      </c>
      <c r="D54" s="84">
        <v>0.85599999999999998</v>
      </c>
      <c r="E54" s="84">
        <v>0.98</v>
      </c>
      <c r="F54" s="84">
        <v>36.58</v>
      </c>
      <c r="G54" s="84">
        <v>90</v>
      </c>
      <c r="H54" s="84">
        <v>90</v>
      </c>
      <c r="I54" s="84" t="s">
        <v>307</v>
      </c>
    </row>
    <row r="55" spans="1:11">
      <c r="A55" s="84" t="s">
        <v>326</v>
      </c>
      <c r="B55" s="84" t="s">
        <v>338</v>
      </c>
      <c r="C55" s="84">
        <v>0.08</v>
      </c>
      <c r="D55" s="84">
        <v>0.85599999999999998</v>
      </c>
      <c r="E55" s="84">
        <v>0.98</v>
      </c>
      <c r="F55" s="84">
        <v>153.22</v>
      </c>
      <c r="G55" s="84">
        <v>180</v>
      </c>
      <c r="H55" s="84">
        <v>90</v>
      </c>
      <c r="I55" s="84" t="s">
        <v>321</v>
      </c>
    </row>
    <row r="56" spans="1:11">
      <c r="A56" s="84" t="s">
        <v>327</v>
      </c>
      <c r="B56" s="84" t="s">
        <v>313</v>
      </c>
      <c r="C56" s="84">
        <v>0.3</v>
      </c>
      <c r="D56" s="84">
        <v>3.12</v>
      </c>
      <c r="E56" s="84">
        <v>12.9</v>
      </c>
      <c r="F56" s="84">
        <v>150.81</v>
      </c>
      <c r="G56" s="84">
        <v>90</v>
      </c>
      <c r="H56" s="84">
        <v>180</v>
      </c>
      <c r="I56" s="84"/>
    </row>
    <row r="57" spans="1:11">
      <c r="A57" s="84" t="s">
        <v>328</v>
      </c>
      <c r="B57" s="84" t="s">
        <v>315</v>
      </c>
      <c r="C57" s="84">
        <v>0.3</v>
      </c>
      <c r="D57" s="84">
        <v>0.35699999999999998</v>
      </c>
      <c r="E57" s="84">
        <v>0.38</v>
      </c>
      <c r="F57" s="84">
        <v>150.81</v>
      </c>
      <c r="G57" s="84">
        <v>90</v>
      </c>
      <c r="H57" s="84">
        <v>0</v>
      </c>
      <c r="I57" s="84"/>
    </row>
    <row r="58" spans="1:11">
      <c r="A58" s="84" t="s">
        <v>329</v>
      </c>
      <c r="B58" s="84" t="s">
        <v>338</v>
      </c>
      <c r="C58" s="84">
        <v>0.08</v>
      </c>
      <c r="D58" s="84">
        <v>0.85599999999999998</v>
      </c>
      <c r="E58" s="84">
        <v>0.98</v>
      </c>
      <c r="F58" s="84">
        <v>24.38</v>
      </c>
      <c r="G58" s="84">
        <v>180</v>
      </c>
      <c r="H58" s="84">
        <v>90</v>
      </c>
      <c r="I58" s="84" t="s">
        <v>321</v>
      </c>
    </row>
    <row r="59" spans="1:11">
      <c r="A59" s="84" t="s">
        <v>330</v>
      </c>
      <c r="B59" s="84" t="s">
        <v>313</v>
      </c>
      <c r="C59" s="84">
        <v>0.3</v>
      </c>
      <c r="D59" s="84">
        <v>3.12</v>
      </c>
      <c r="E59" s="84">
        <v>12.9</v>
      </c>
      <c r="F59" s="84">
        <v>12</v>
      </c>
      <c r="G59" s="84">
        <v>180</v>
      </c>
      <c r="H59" s="84">
        <v>180</v>
      </c>
      <c r="I59" s="84"/>
    </row>
    <row r="60" spans="1:11">
      <c r="A60" s="84" t="s">
        <v>331</v>
      </c>
      <c r="B60" s="84" t="s">
        <v>315</v>
      </c>
      <c r="C60" s="84">
        <v>0.3</v>
      </c>
      <c r="D60" s="84">
        <v>0.35699999999999998</v>
      </c>
      <c r="E60" s="84">
        <v>0.38</v>
      </c>
      <c r="F60" s="84">
        <v>12</v>
      </c>
      <c r="G60" s="84">
        <v>180</v>
      </c>
      <c r="H60" s="84">
        <v>0</v>
      </c>
      <c r="I60" s="84"/>
    </row>
    <row r="62" spans="1:11">
      <c r="A62" s="80"/>
      <c r="B62" s="84" t="s">
        <v>52</v>
      </c>
      <c r="C62" s="84" t="s">
        <v>381</v>
      </c>
      <c r="D62" s="84" t="s">
        <v>382</v>
      </c>
      <c r="E62" s="84" t="s">
        <v>383</v>
      </c>
      <c r="F62" s="84" t="s">
        <v>46</v>
      </c>
      <c r="G62" s="84" t="s">
        <v>384</v>
      </c>
      <c r="H62" s="84" t="s">
        <v>385</v>
      </c>
      <c r="I62" s="84" t="s">
        <v>386</v>
      </c>
      <c r="J62" s="84" t="s">
        <v>352</v>
      </c>
      <c r="K62" s="84" t="s">
        <v>304</v>
      </c>
    </row>
    <row r="63" spans="1:11">
      <c r="A63" s="84" t="s">
        <v>387</v>
      </c>
      <c r="B63" s="84" t="s">
        <v>427</v>
      </c>
      <c r="C63" s="84">
        <v>38.049999999999997</v>
      </c>
      <c r="D63" s="84">
        <v>38.049999999999997</v>
      </c>
      <c r="E63" s="84">
        <v>3.18</v>
      </c>
      <c r="F63" s="84">
        <v>0.26200000000000001</v>
      </c>
      <c r="G63" s="84">
        <v>0.318</v>
      </c>
      <c r="H63" s="84" t="s">
        <v>389</v>
      </c>
      <c r="I63" s="84" t="s">
        <v>320</v>
      </c>
      <c r="J63" s="84">
        <v>180</v>
      </c>
      <c r="K63" s="84" t="s">
        <v>321</v>
      </c>
    </row>
    <row r="64" spans="1:11">
      <c r="A64" s="84" t="s">
        <v>390</v>
      </c>
      <c r="B64" s="84" t="s">
        <v>427</v>
      </c>
      <c r="C64" s="84">
        <v>38.049999999999997</v>
      </c>
      <c r="D64" s="84">
        <v>38.049999999999997</v>
      </c>
      <c r="E64" s="84">
        <v>3.18</v>
      </c>
      <c r="F64" s="84">
        <v>0.26200000000000001</v>
      </c>
      <c r="G64" s="84">
        <v>0.318</v>
      </c>
      <c r="H64" s="84" t="s">
        <v>389</v>
      </c>
      <c r="I64" s="84" t="s">
        <v>326</v>
      </c>
      <c r="J64" s="84">
        <v>180</v>
      </c>
      <c r="K64" s="84" t="s">
        <v>321</v>
      </c>
    </row>
    <row r="65" spans="1:11">
      <c r="A65" s="84" t="s">
        <v>391</v>
      </c>
      <c r="B65" s="84" t="s">
        <v>427</v>
      </c>
      <c r="C65" s="84">
        <v>7.83</v>
      </c>
      <c r="D65" s="84">
        <v>7.83</v>
      </c>
      <c r="E65" s="84">
        <v>3.18</v>
      </c>
      <c r="F65" s="84">
        <v>0.26200000000000001</v>
      </c>
      <c r="G65" s="84">
        <v>0.318</v>
      </c>
      <c r="H65" s="84" t="s">
        <v>389</v>
      </c>
      <c r="I65" s="84" t="s">
        <v>329</v>
      </c>
      <c r="J65" s="84">
        <v>180</v>
      </c>
      <c r="K65" s="84" t="s">
        <v>321</v>
      </c>
    </row>
    <row r="66" spans="1:11">
      <c r="A66" s="84" t="s">
        <v>392</v>
      </c>
      <c r="B66" s="84"/>
      <c r="C66" s="84"/>
      <c r="D66" s="84">
        <v>83.94</v>
      </c>
      <c r="E66" s="84">
        <v>3.18</v>
      </c>
      <c r="F66" s="84">
        <v>0.26200000000000001</v>
      </c>
      <c r="G66" s="84">
        <v>0.318</v>
      </c>
      <c r="H66" s="84"/>
      <c r="I66" s="84"/>
      <c r="J66" s="84"/>
      <c r="K66" s="84"/>
    </row>
    <row r="67" spans="1:11">
      <c r="A67" s="84" t="s">
        <v>393</v>
      </c>
      <c r="B67" s="84"/>
      <c r="C67" s="84"/>
      <c r="D67" s="84">
        <v>0</v>
      </c>
      <c r="E67" s="84" t="s">
        <v>394</v>
      </c>
      <c r="F67" s="84" t="s">
        <v>394</v>
      </c>
      <c r="G67" s="84" t="s">
        <v>394</v>
      </c>
      <c r="H67" s="84"/>
      <c r="I67" s="84"/>
      <c r="J67" s="84"/>
      <c r="K67" s="84"/>
    </row>
    <row r="68" spans="1:11">
      <c r="A68" s="84" t="s">
        <v>395</v>
      </c>
      <c r="B68" s="84"/>
      <c r="C68" s="84"/>
      <c r="D68" s="84">
        <v>83.94</v>
      </c>
      <c r="E68" s="84">
        <v>3.18</v>
      </c>
      <c r="F68" s="84">
        <v>0.26200000000000001</v>
      </c>
      <c r="G68" s="84">
        <v>0.318</v>
      </c>
      <c r="H68" s="84"/>
      <c r="I68" s="84"/>
      <c r="J68" s="84"/>
      <c r="K68" s="84"/>
    </row>
    <row r="70" spans="1:11">
      <c r="A70" s="80"/>
      <c r="B70" s="84" t="s">
        <v>117</v>
      </c>
      <c r="C70" s="84" t="s">
        <v>337</v>
      </c>
      <c r="D70" s="84" t="s">
        <v>354</v>
      </c>
    </row>
    <row r="71" spans="1:11">
      <c r="A71" s="84" t="s">
        <v>36</v>
      </c>
      <c r="B71" s="84"/>
      <c r="C71" s="84"/>
      <c r="D71" s="84"/>
    </row>
    <row r="73" spans="1:11">
      <c r="A73" s="80"/>
      <c r="B73" s="84" t="s">
        <v>117</v>
      </c>
      <c r="C73" s="84" t="s">
        <v>355</v>
      </c>
      <c r="D73" s="84" t="s">
        <v>356</v>
      </c>
      <c r="E73" s="84" t="s">
        <v>357</v>
      </c>
      <c r="F73" s="84" t="s">
        <v>358</v>
      </c>
      <c r="G73" s="84" t="s">
        <v>354</v>
      </c>
    </row>
    <row r="74" spans="1:11">
      <c r="A74" s="84" t="s">
        <v>332</v>
      </c>
      <c r="B74" s="84" t="s">
        <v>333</v>
      </c>
      <c r="C74" s="84">
        <v>17612.599999999999</v>
      </c>
      <c r="D74" s="84">
        <v>14066.39</v>
      </c>
      <c r="E74" s="84">
        <v>3546.2</v>
      </c>
      <c r="F74" s="84">
        <v>0.8</v>
      </c>
      <c r="G74" s="84">
        <v>4.03</v>
      </c>
    </row>
    <row r="75" spans="1:11">
      <c r="A75" s="84" t="s">
        <v>334</v>
      </c>
      <c r="B75" s="84" t="s">
        <v>333</v>
      </c>
      <c r="C75" s="84">
        <v>110572.43</v>
      </c>
      <c r="D75" s="84">
        <v>84267.59</v>
      </c>
      <c r="E75" s="84">
        <v>26304.84</v>
      </c>
      <c r="F75" s="84">
        <v>0.76</v>
      </c>
      <c r="G75" s="84">
        <v>3.95</v>
      </c>
    </row>
    <row r="76" spans="1:11">
      <c r="A76" s="84" t="s">
        <v>335</v>
      </c>
      <c r="B76" s="84" t="s">
        <v>333</v>
      </c>
      <c r="C76" s="84">
        <v>17339.77</v>
      </c>
      <c r="D76" s="84">
        <v>13848.49</v>
      </c>
      <c r="E76" s="84">
        <v>3491.27</v>
      </c>
      <c r="F76" s="84">
        <v>0.8</v>
      </c>
      <c r="G76" s="84">
        <v>4.04</v>
      </c>
    </row>
    <row r="77" spans="1:11">
      <c r="A77" s="84" t="s">
        <v>336</v>
      </c>
      <c r="B77" s="84" t="s">
        <v>333</v>
      </c>
      <c r="C77" s="84">
        <v>12728.07</v>
      </c>
      <c r="D77" s="84">
        <v>10165.34</v>
      </c>
      <c r="E77" s="84">
        <v>2562.73</v>
      </c>
      <c r="F77" s="84">
        <v>0.8</v>
      </c>
      <c r="G77" s="84">
        <v>4.03</v>
      </c>
    </row>
    <row r="79" spans="1:11">
      <c r="A79" s="80"/>
      <c r="B79" s="84" t="s">
        <v>117</v>
      </c>
      <c r="C79" s="84" t="s">
        <v>355</v>
      </c>
      <c r="D79" s="84" t="s">
        <v>354</v>
      </c>
    </row>
    <row r="80" spans="1:11">
      <c r="A80" s="84" t="s">
        <v>396</v>
      </c>
      <c r="B80" s="84" t="s">
        <v>397</v>
      </c>
      <c r="C80" s="84">
        <v>1005.08</v>
      </c>
      <c r="D80" s="84">
        <v>1</v>
      </c>
    </row>
    <row r="81" spans="1:8">
      <c r="A81" s="84" t="s">
        <v>398</v>
      </c>
      <c r="B81" s="84" t="s">
        <v>399</v>
      </c>
      <c r="C81" s="84">
        <v>17817.349999999999</v>
      </c>
      <c r="D81" s="84">
        <v>0.8</v>
      </c>
    </row>
    <row r="82" spans="1:8">
      <c r="A82" s="84" t="s">
        <v>400</v>
      </c>
      <c r="B82" s="84" t="s">
        <v>399</v>
      </c>
      <c r="C82" s="84">
        <v>96668.12</v>
      </c>
      <c r="D82" s="84">
        <v>0.78</v>
      </c>
    </row>
    <row r="83" spans="1:8">
      <c r="A83" s="84" t="s">
        <v>401</v>
      </c>
      <c r="B83" s="84" t="s">
        <v>399</v>
      </c>
      <c r="C83" s="84">
        <v>10247.700000000001</v>
      </c>
      <c r="D83" s="84">
        <v>0.8</v>
      </c>
    </row>
    <row r="84" spans="1:8">
      <c r="A84" s="84" t="s">
        <v>402</v>
      </c>
      <c r="B84" s="84" t="s">
        <v>399</v>
      </c>
      <c r="C84" s="84">
        <v>10249.709999999999</v>
      </c>
      <c r="D84" s="84">
        <v>0.8</v>
      </c>
    </row>
    <row r="86" spans="1:8">
      <c r="A86" s="80"/>
      <c r="B86" s="84" t="s">
        <v>117</v>
      </c>
      <c r="C86" s="84" t="s">
        <v>403</v>
      </c>
      <c r="D86" s="84" t="s">
        <v>404</v>
      </c>
      <c r="E86" s="84" t="s">
        <v>405</v>
      </c>
      <c r="F86" s="84" t="s">
        <v>406</v>
      </c>
      <c r="G86" s="84" t="s">
        <v>407</v>
      </c>
      <c r="H86" s="84" t="s">
        <v>408</v>
      </c>
    </row>
    <row r="87" spans="1:8">
      <c r="A87" s="84" t="s">
        <v>409</v>
      </c>
      <c r="B87" s="84" t="s">
        <v>410</v>
      </c>
      <c r="C87" s="84">
        <v>0.54</v>
      </c>
      <c r="D87" s="84">
        <v>49.8</v>
      </c>
      <c r="E87" s="84">
        <v>0.04</v>
      </c>
      <c r="F87" s="84">
        <v>4.0199999999999996</v>
      </c>
      <c r="G87" s="84">
        <v>1</v>
      </c>
      <c r="H87" s="84" t="s">
        <v>411</v>
      </c>
    </row>
    <row r="88" spans="1:8">
      <c r="A88" s="84" t="s">
        <v>412</v>
      </c>
      <c r="B88" s="84" t="s">
        <v>413</v>
      </c>
      <c r="C88" s="84">
        <v>0.55000000000000004</v>
      </c>
      <c r="D88" s="84">
        <v>622</v>
      </c>
      <c r="E88" s="84">
        <v>1.06</v>
      </c>
      <c r="F88" s="84">
        <v>1212.08</v>
      </c>
      <c r="G88" s="84">
        <v>1</v>
      </c>
      <c r="H88" s="84" t="s">
        <v>414</v>
      </c>
    </row>
    <row r="89" spans="1:8">
      <c r="A89" s="84" t="s">
        <v>415</v>
      </c>
      <c r="B89" s="84" t="s">
        <v>413</v>
      </c>
      <c r="C89" s="84">
        <v>0.59</v>
      </c>
      <c r="D89" s="84">
        <v>1109.6500000000001</v>
      </c>
      <c r="E89" s="84">
        <v>6.02</v>
      </c>
      <c r="F89" s="84">
        <v>11285.18</v>
      </c>
      <c r="G89" s="84">
        <v>1</v>
      </c>
      <c r="H89" s="84" t="s">
        <v>414</v>
      </c>
    </row>
    <row r="90" spans="1:8">
      <c r="A90" s="84" t="s">
        <v>416</v>
      </c>
      <c r="B90" s="84" t="s">
        <v>413</v>
      </c>
      <c r="C90" s="84">
        <v>0.55000000000000004</v>
      </c>
      <c r="D90" s="84">
        <v>622</v>
      </c>
      <c r="E90" s="84">
        <v>1.05</v>
      </c>
      <c r="F90" s="84">
        <v>1193.3</v>
      </c>
      <c r="G90" s="84">
        <v>1</v>
      </c>
      <c r="H90" s="84" t="s">
        <v>414</v>
      </c>
    </row>
    <row r="91" spans="1:8">
      <c r="A91" s="84" t="s">
        <v>417</v>
      </c>
      <c r="B91" s="84" t="s">
        <v>413</v>
      </c>
      <c r="C91" s="84">
        <v>0.55000000000000004</v>
      </c>
      <c r="D91" s="84">
        <v>622</v>
      </c>
      <c r="E91" s="84">
        <v>0.77</v>
      </c>
      <c r="F91" s="84">
        <v>875.93</v>
      </c>
      <c r="G91" s="84">
        <v>1</v>
      </c>
      <c r="H91" s="84" t="s">
        <v>414</v>
      </c>
    </row>
    <row r="93" spans="1:8">
      <c r="A93" s="80"/>
      <c r="B93" s="84" t="s">
        <v>117</v>
      </c>
      <c r="C93" s="84" t="s">
        <v>418</v>
      </c>
      <c r="D93" s="84" t="s">
        <v>419</v>
      </c>
      <c r="E93" s="84" t="s">
        <v>420</v>
      </c>
      <c r="F93" s="84" t="s">
        <v>421</v>
      </c>
    </row>
    <row r="94" spans="1:8">
      <c r="A94" s="84" t="s">
        <v>36</v>
      </c>
      <c r="B94" s="84"/>
      <c r="C94" s="84"/>
      <c r="D94" s="84"/>
      <c r="E94" s="84"/>
      <c r="F94" s="84"/>
    </row>
    <row r="96" spans="1:8">
      <c r="A96" s="80"/>
      <c r="B96" s="84" t="s">
        <v>117</v>
      </c>
      <c r="C96" s="84" t="s">
        <v>422</v>
      </c>
      <c r="D96" s="84" t="s">
        <v>423</v>
      </c>
      <c r="E96" s="84" t="s">
        <v>424</v>
      </c>
      <c r="F96" s="84" t="s">
        <v>425</v>
      </c>
      <c r="G96" s="84" t="s">
        <v>426</v>
      </c>
    </row>
    <row r="97" spans="1:8">
      <c r="A97" s="84" t="s">
        <v>36</v>
      </c>
      <c r="B97" s="84"/>
      <c r="C97" s="84"/>
      <c r="D97" s="84"/>
      <c r="E97" s="84"/>
      <c r="F97" s="84"/>
      <c r="G97" s="84"/>
    </row>
    <row r="99" spans="1:8">
      <c r="A99" s="80"/>
      <c r="B99" s="84" t="s">
        <v>432</v>
      </c>
      <c r="C99" s="84" t="s">
        <v>433</v>
      </c>
      <c r="D99" s="84" t="s">
        <v>434</v>
      </c>
      <c r="E99" s="84" t="s">
        <v>435</v>
      </c>
      <c r="F99" s="84" t="s">
        <v>436</v>
      </c>
      <c r="G99" s="84" t="s">
        <v>437</v>
      </c>
      <c r="H99" s="84" t="s">
        <v>438</v>
      </c>
    </row>
    <row r="100" spans="1:8">
      <c r="A100" s="84" t="s">
        <v>439</v>
      </c>
      <c r="B100" s="84">
        <v>6272.3433000000005</v>
      </c>
      <c r="C100" s="84">
        <v>5.3956</v>
      </c>
      <c r="D100" s="84">
        <v>53.506799999999998</v>
      </c>
      <c r="E100" s="84">
        <v>0</v>
      </c>
      <c r="F100" s="84">
        <v>0</v>
      </c>
      <c r="G100" s="84">
        <v>322835.10869999998</v>
      </c>
      <c r="H100" s="84">
        <v>2334.1156999999998</v>
      </c>
    </row>
    <row r="101" spans="1:8">
      <c r="A101" s="84" t="s">
        <v>440</v>
      </c>
      <c r="B101" s="84">
        <v>5606.3256000000001</v>
      </c>
      <c r="C101" s="84">
        <v>4.8188000000000004</v>
      </c>
      <c r="D101" s="84">
        <v>48.511800000000001</v>
      </c>
      <c r="E101" s="84">
        <v>0</v>
      </c>
      <c r="F101" s="84">
        <v>0</v>
      </c>
      <c r="G101" s="84">
        <v>292700.10310000001</v>
      </c>
      <c r="H101" s="84">
        <v>2088.3663999999999</v>
      </c>
    </row>
    <row r="102" spans="1:8">
      <c r="A102" s="84" t="s">
        <v>441</v>
      </c>
      <c r="B102" s="84">
        <v>6226.4233000000004</v>
      </c>
      <c r="C102" s="84">
        <v>5.3446999999999996</v>
      </c>
      <c r="D102" s="84">
        <v>55.158200000000001</v>
      </c>
      <c r="E102" s="84">
        <v>0</v>
      </c>
      <c r="F102" s="84">
        <v>0</v>
      </c>
      <c r="G102" s="84">
        <v>332806.28860000003</v>
      </c>
      <c r="H102" s="84">
        <v>2323.2611000000002</v>
      </c>
    </row>
    <row r="103" spans="1:8">
      <c r="A103" s="84" t="s">
        <v>442</v>
      </c>
      <c r="B103" s="84">
        <v>5819.6170000000002</v>
      </c>
      <c r="C103" s="84">
        <v>4.9893000000000001</v>
      </c>
      <c r="D103" s="84">
        <v>52.67</v>
      </c>
      <c r="E103" s="84">
        <v>0</v>
      </c>
      <c r="F103" s="84">
        <v>0</v>
      </c>
      <c r="G103" s="84">
        <v>317796.92320000002</v>
      </c>
      <c r="H103" s="84">
        <v>2174.8732</v>
      </c>
    </row>
    <row r="104" spans="1:8">
      <c r="A104" s="84" t="s">
        <v>272</v>
      </c>
      <c r="B104" s="84">
        <v>6158.7665999999999</v>
      </c>
      <c r="C104" s="84">
        <v>5.2732999999999999</v>
      </c>
      <c r="D104" s="84">
        <v>56.939700000000002</v>
      </c>
      <c r="E104" s="84">
        <v>0</v>
      </c>
      <c r="F104" s="84">
        <v>0</v>
      </c>
      <c r="G104" s="84">
        <v>343563.53970000002</v>
      </c>
      <c r="H104" s="84">
        <v>2305.2802000000001</v>
      </c>
    </row>
    <row r="105" spans="1:8">
      <c r="A105" s="84" t="s">
        <v>443</v>
      </c>
      <c r="B105" s="84">
        <v>6220.9584000000004</v>
      </c>
      <c r="C105" s="84">
        <v>5.3239999999999998</v>
      </c>
      <c r="D105" s="84">
        <v>57.9666</v>
      </c>
      <c r="E105" s="84">
        <v>0</v>
      </c>
      <c r="F105" s="84">
        <v>0</v>
      </c>
      <c r="G105" s="84">
        <v>349761.43410000001</v>
      </c>
      <c r="H105" s="84">
        <v>2329.9380999999998</v>
      </c>
    </row>
    <row r="106" spans="1:8">
      <c r="A106" s="84" t="s">
        <v>444</v>
      </c>
      <c r="B106" s="84">
        <v>6973.2975999999999</v>
      </c>
      <c r="C106" s="84">
        <v>5.9676</v>
      </c>
      <c r="D106" s="84">
        <v>65.034199999999998</v>
      </c>
      <c r="E106" s="84">
        <v>0</v>
      </c>
      <c r="F106" s="84">
        <v>0</v>
      </c>
      <c r="G106" s="84">
        <v>392406.29029999999</v>
      </c>
      <c r="H106" s="84">
        <v>2611.8869</v>
      </c>
    </row>
    <row r="107" spans="1:8">
      <c r="A107" s="84" t="s">
        <v>445</v>
      </c>
      <c r="B107" s="84">
        <v>7566.8662999999997</v>
      </c>
      <c r="C107" s="84">
        <v>6.4755000000000003</v>
      </c>
      <c r="D107" s="84">
        <v>70.569999999999993</v>
      </c>
      <c r="E107" s="84">
        <v>0</v>
      </c>
      <c r="F107" s="84">
        <v>0</v>
      </c>
      <c r="G107" s="84">
        <v>425808.00630000001</v>
      </c>
      <c r="H107" s="84">
        <v>2834.2112999999999</v>
      </c>
    </row>
    <row r="108" spans="1:8">
      <c r="A108" s="84" t="s">
        <v>446</v>
      </c>
      <c r="B108" s="84">
        <v>6961.4872999999998</v>
      </c>
      <c r="C108" s="84">
        <v>5.9574999999999996</v>
      </c>
      <c r="D108" s="84">
        <v>64.924099999999996</v>
      </c>
      <c r="E108" s="84">
        <v>0</v>
      </c>
      <c r="F108" s="84">
        <v>0</v>
      </c>
      <c r="G108" s="84">
        <v>391741.69620000001</v>
      </c>
      <c r="H108" s="84">
        <v>2607.4632999999999</v>
      </c>
    </row>
    <row r="109" spans="1:8">
      <c r="A109" s="84" t="s">
        <v>447</v>
      </c>
      <c r="B109" s="84">
        <v>6515.9745000000003</v>
      </c>
      <c r="C109" s="84">
        <v>5.5762999999999998</v>
      </c>
      <c r="D109" s="84">
        <v>60.756599999999999</v>
      </c>
      <c r="E109" s="84">
        <v>0</v>
      </c>
      <c r="F109" s="84">
        <v>0</v>
      </c>
      <c r="G109" s="84">
        <v>366595.42609999998</v>
      </c>
      <c r="H109" s="84">
        <v>2440.5556000000001</v>
      </c>
    </row>
    <row r="110" spans="1:8">
      <c r="A110" s="84" t="s">
        <v>448</v>
      </c>
      <c r="B110" s="84">
        <v>5850.8651</v>
      </c>
      <c r="C110" s="84">
        <v>5.0148000000000001</v>
      </c>
      <c r="D110" s="84">
        <v>53.182299999999998</v>
      </c>
      <c r="E110" s="84">
        <v>0</v>
      </c>
      <c r="F110" s="84">
        <v>0</v>
      </c>
      <c r="G110" s="84">
        <v>320888.97710000002</v>
      </c>
      <c r="H110" s="84">
        <v>2187.2512999999999</v>
      </c>
    </row>
    <row r="111" spans="1:8">
      <c r="A111" s="84" t="s">
        <v>449</v>
      </c>
      <c r="B111" s="84">
        <v>6150.3868000000002</v>
      </c>
      <c r="C111" s="84">
        <v>5.2845000000000004</v>
      </c>
      <c r="D111" s="84">
        <v>53.567999999999998</v>
      </c>
      <c r="E111" s="84">
        <v>0</v>
      </c>
      <c r="F111" s="84">
        <v>0</v>
      </c>
      <c r="G111" s="84">
        <v>323208.06559999997</v>
      </c>
      <c r="H111" s="84">
        <v>2292.0929999999998</v>
      </c>
    </row>
    <row r="112" spans="1:8">
      <c r="A112" s="84"/>
      <c r="B112" s="84"/>
      <c r="C112" s="84"/>
      <c r="D112" s="84"/>
      <c r="E112" s="84"/>
      <c r="F112" s="84"/>
      <c r="G112" s="84"/>
      <c r="H112" s="84"/>
    </row>
    <row r="113" spans="1:19">
      <c r="A113" s="84" t="s">
        <v>450</v>
      </c>
      <c r="B113" s="84">
        <v>76323.311900000001</v>
      </c>
      <c r="C113" s="84">
        <v>65.421800000000005</v>
      </c>
      <c r="D113" s="84">
        <v>692.78819999999996</v>
      </c>
      <c r="E113" s="84">
        <v>0</v>
      </c>
      <c r="F113" s="84">
        <v>2.9999999999999997E-4</v>
      </c>
      <c r="G113" s="85">
        <v>4180110</v>
      </c>
      <c r="H113" s="84">
        <v>28529.295999999998</v>
      </c>
    </row>
    <row r="114" spans="1:19">
      <c r="A114" s="84" t="s">
        <v>451</v>
      </c>
      <c r="B114" s="84">
        <v>5606.3256000000001</v>
      </c>
      <c r="C114" s="84">
        <v>4.8188000000000004</v>
      </c>
      <c r="D114" s="84">
        <v>48.511800000000001</v>
      </c>
      <c r="E114" s="84">
        <v>0</v>
      </c>
      <c r="F114" s="84">
        <v>0</v>
      </c>
      <c r="G114" s="84">
        <v>292700.10310000001</v>
      </c>
      <c r="H114" s="84">
        <v>2088.3663999999999</v>
      </c>
    </row>
    <row r="115" spans="1:19">
      <c r="A115" s="84" t="s">
        <v>452</v>
      </c>
      <c r="B115" s="84">
        <v>7566.8662999999997</v>
      </c>
      <c r="C115" s="84">
        <v>6.4755000000000003</v>
      </c>
      <c r="D115" s="84">
        <v>70.569999999999993</v>
      </c>
      <c r="E115" s="84">
        <v>0</v>
      </c>
      <c r="F115" s="84">
        <v>0</v>
      </c>
      <c r="G115" s="84">
        <v>425808.00630000001</v>
      </c>
      <c r="H115" s="84">
        <v>2834.2112999999999</v>
      </c>
    </row>
    <row r="117" spans="1:19">
      <c r="A117" s="80"/>
      <c r="B117" s="84" t="s">
        <v>453</v>
      </c>
      <c r="C117" s="84" t="s">
        <v>454</v>
      </c>
      <c r="D117" s="84" t="s">
        <v>455</v>
      </c>
      <c r="E117" s="84" t="s">
        <v>456</v>
      </c>
      <c r="F117" s="84" t="s">
        <v>457</v>
      </c>
      <c r="G117" s="84" t="s">
        <v>458</v>
      </c>
      <c r="H117" s="84" t="s">
        <v>459</v>
      </c>
      <c r="I117" s="84" t="s">
        <v>460</v>
      </c>
      <c r="J117" s="84" t="s">
        <v>461</v>
      </c>
      <c r="K117" s="84" t="s">
        <v>462</v>
      </c>
      <c r="L117" s="84" t="s">
        <v>463</v>
      </c>
      <c r="M117" s="84" t="s">
        <v>464</v>
      </c>
      <c r="N117" s="84" t="s">
        <v>465</v>
      </c>
      <c r="O117" s="84" t="s">
        <v>466</v>
      </c>
      <c r="P117" s="84" t="s">
        <v>467</v>
      </c>
      <c r="Q117" s="84" t="s">
        <v>468</v>
      </c>
      <c r="R117" s="84" t="s">
        <v>469</v>
      </c>
      <c r="S117" s="84" t="s">
        <v>470</v>
      </c>
    </row>
    <row r="118" spans="1:19">
      <c r="A118" s="84" t="s">
        <v>439</v>
      </c>
      <c r="B118" s="85">
        <v>66193300000</v>
      </c>
      <c r="C118" s="84">
        <v>58299.663999999997</v>
      </c>
      <c r="D118" s="84" t="s">
        <v>522</v>
      </c>
      <c r="E118" s="84">
        <v>34382.154999999999</v>
      </c>
      <c r="F118" s="84">
        <v>10771.038</v>
      </c>
      <c r="G118" s="84">
        <v>11171.358</v>
      </c>
      <c r="H118" s="84">
        <v>0</v>
      </c>
      <c r="I118" s="84">
        <v>1975.1130000000001</v>
      </c>
      <c r="J118" s="84">
        <v>0</v>
      </c>
      <c r="K118" s="84">
        <v>0</v>
      </c>
      <c r="L118" s="84">
        <v>0</v>
      </c>
      <c r="M118" s="84">
        <v>0</v>
      </c>
      <c r="N118" s="84">
        <v>0</v>
      </c>
      <c r="O118" s="84">
        <v>0</v>
      </c>
      <c r="P118" s="84">
        <v>0</v>
      </c>
      <c r="Q118" s="84">
        <v>0</v>
      </c>
      <c r="R118" s="84">
        <v>0</v>
      </c>
      <c r="S118" s="84">
        <v>0</v>
      </c>
    </row>
    <row r="119" spans="1:19">
      <c r="A119" s="84" t="s">
        <v>440</v>
      </c>
      <c r="B119" s="85">
        <v>60014500000</v>
      </c>
      <c r="C119" s="84">
        <v>59566.099000000002</v>
      </c>
      <c r="D119" s="84" t="s">
        <v>523</v>
      </c>
      <c r="E119" s="84">
        <v>34382.154999999999</v>
      </c>
      <c r="F119" s="84">
        <v>10771.038</v>
      </c>
      <c r="G119" s="84">
        <v>11907.946</v>
      </c>
      <c r="H119" s="84">
        <v>0</v>
      </c>
      <c r="I119" s="84">
        <v>2504.9589999999998</v>
      </c>
      <c r="J119" s="84">
        <v>0</v>
      </c>
      <c r="K119" s="84">
        <v>0</v>
      </c>
      <c r="L119" s="84">
        <v>0</v>
      </c>
      <c r="M119" s="84">
        <v>0</v>
      </c>
      <c r="N119" s="84">
        <v>0</v>
      </c>
      <c r="O119" s="84">
        <v>0</v>
      </c>
      <c r="P119" s="84">
        <v>0</v>
      </c>
      <c r="Q119" s="84">
        <v>0</v>
      </c>
      <c r="R119" s="84">
        <v>0</v>
      </c>
      <c r="S119" s="84">
        <v>0</v>
      </c>
    </row>
    <row r="120" spans="1:19">
      <c r="A120" s="84" t="s">
        <v>441</v>
      </c>
      <c r="B120" s="85">
        <v>68237800000</v>
      </c>
      <c r="C120" s="84">
        <v>59204.951999999997</v>
      </c>
      <c r="D120" s="84" t="s">
        <v>524</v>
      </c>
      <c r="E120" s="84">
        <v>34382.154999999999</v>
      </c>
      <c r="F120" s="84">
        <v>10771.038</v>
      </c>
      <c r="G120" s="84">
        <v>11836.264999999999</v>
      </c>
      <c r="H120" s="84">
        <v>0</v>
      </c>
      <c r="I120" s="84">
        <v>2215.4940000000001</v>
      </c>
      <c r="J120" s="84">
        <v>0</v>
      </c>
      <c r="K120" s="84">
        <v>0</v>
      </c>
      <c r="L120" s="84">
        <v>0</v>
      </c>
      <c r="M120" s="84">
        <v>0</v>
      </c>
      <c r="N120" s="84">
        <v>0</v>
      </c>
      <c r="O120" s="84">
        <v>0</v>
      </c>
      <c r="P120" s="84">
        <v>0</v>
      </c>
      <c r="Q120" s="84">
        <v>0</v>
      </c>
      <c r="R120" s="84">
        <v>0</v>
      </c>
      <c r="S120" s="84">
        <v>0</v>
      </c>
    </row>
    <row r="121" spans="1:19">
      <c r="A121" s="84" t="s">
        <v>442</v>
      </c>
      <c r="B121" s="85">
        <v>65160300000</v>
      </c>
      <c r="C121" s="84">
        <v>60001.55</v>
      </c>
      <c r="D121" s="84" t="s">
        <v>525</v>
      </c>
      <c r="E121" s="84">
        <v>34382.154999999999</v>
      </c>
      <c r="F121" s="84">
        <v>10771.038</v>
      </c>
      <c r="G121" s="84">
        <v>12034.663</v>
      </c>
      <c r="H121" s="84">
        <v>0</v>
      </c>
      <c r="I121" s="84">
        <v>2813.6930000000002</v>
      </c>
      <c r="J121" s="84">
        <v>0</v>
      </c>
      <c r="K121" s="84">
        <v>0</v>
      </c>
      <c r="L121" s="84">
        <v>0</v>
      </c>
      <c r="M121" s="84">
        <v>0</v>
      </c>
      <c r="N121" s="84">
        <v>0</v>
      </c>
      <c r="O121" s="84">
        <v>0</v>
      </c>
      <c r="P121" s="84">
        <v>0</v>
      </c>
      <c r="Q121" s="84">
        <v>0</v>
      </c>
      <c r="R121" s="84">
        <v>0</v>
      </c>
      <c r="S121" s="84">
        <v>0</v>
      </c>
    </row>
    <row r="122" spans="1:19">
      <c r="A122" s="84" t="s">
        <v>272</v>
      </c>
      <c r="B122" s="85">
        <v>70443400000</v>
      </c>
      <c r="C122" s="84">
        <v>63229.699000000001</v>
      </c>
      <c r="D122" s="84" t="s">
        <v>526</v>
      </c>
      <c r="E122" s="84">
        <v>34382.154999999999</v>
      </c>
      <c r="F122" s="84">
        <v>10771.038</v>
      </c>
      <c r="G122" s="84">
        <v>5360.9610000000002</v>
      </c>
      <c r="H122" s="84">
        <v>0</v>
      </c>
      <c r="I122" s="84">
        <v>12715.545</v>
      </c>
      <c r="J122" s="84">
        <v>0</v>
      </c>
      <c r="K122" s="84">
        <v>0</v>
      </c>
      <c r="L122" s="84">
        <v>0</v>
      </c>
      <c r="M122" s="84">
        <v>0</v>
      </c>
      <c r="N122" s="84">
        <v>0</v>
      </c>
      <c r="O122" s="84">
        <v>0</v>
      </c>
      <c r="P122" s="84">
        <v>0</v>
      </c>
      <c r="Q122" s="84">
        <v>0</v>
      </c>
      <c r="R122" s="84">
        <v>0</v>
      </c>
      <c r="S122" s="84">
        <v>0</v>
      </c>
    </row>
    <row r="123" spans="1:19">
      <c r="A123" s="84" t="s">
        <v>443</v>
      </c>
      <c r="B123" s="85">
        <v>71714200000</v>
      </c>
      <c r="C123" s="84">
        <v>64278.38</v>
      </c>
      <c r="D123" s="84" t="s">
        <v>494</v>
      </c>
      <c r="E123" s="84">
        <v>34382.154999999999</v>
      </c>
      <c r="F123" s="84">
        <v>10771.038</v>
      </c>
      <c r="G123" s="84">
        <v>5635.2879999999996</v>
      </c>
      <c r="H123" s="84">
        <v>0</v>
      </c>
      <c r="I123" s="84">
        <v>13489.9</v>
      </c>
      <c r="J123" s="84">
        <v>0</v>
      </c>
      <c r="K123" s="84">
        <v>0</v>
      </c>
      <c r="L123" s="84">
        <v>0</v>
      </c>
      <c r="M123" s="84">
        <v>0</v>
      </c>
      <c r="N123" s="84">
        <v>0</v>
      </c>
      <c r="O123" s="84">
        <v>0</v>
      </c>
      <c r="P123" s="84">
        <v>0</v>
      </c>
      <c r="Q123" s="84">
        <v>0</v>
      </c>
      <c r="R123" s="84">
        <v>0</v>
      </c>
      <c r="S123" s="84">
        <v>0</v>
      </c>
    </row>
    <row r="124" spans="1:19">
      <c r="A124" s="84" t="s">
        <v>444</v>
      </c>
      <c r="B124" s="85">
        <v>80458000000</v>
      </c>
      <c r="C124" s="84">
        <v>71477.078999999998</v>
      </c>
      <c r="D124" s="84" t="s">
        <v>527</v>
      </c>
      <c r="E124" s="84">
        <v>34382.154999999999</v>
      </c>
      <c r="F124" s="84">
        <v>10771.038</v>
      </c>
      <c r="G124" s="84">
        <v>7747.7969999999996</v>
      </c>
      <c r="H124" s="84">
        <v>0</v>
      </c>
      <c r="I124" s="84">
        <v>18576.09</v>
      </c>
      <c r="J124" s="84">
        <v>0</v>
      </c>
      <c r="K124" s="84">
        <v>0</v>
      </c>
      <c r="L124" s="84">
        <v>0</v>
      </c>
      <c r="M124" s="84">
        <v>0</v>
      </c>
      <c r="N124" s="84">
        <v>0</v>
      </c>
      <c r="O124" s="84">
        <v>0</v>
      </c>
      <c r="P124" s="84">
        <v>0</v>
      </c>
      <c r="Q124" s="84">
        <v>0</v>
      </c>
      <c r="R124" s="84">
        <v>0</v>
      </c>
      <c r="S124" s="84">
        <v>0</v>
      </c>
    </row>
    <row r="125" spans="1:19">
      <c r="A125" s="84" t="s">
        <v>445</v>
      </c>
      <c r="B125" s="85">
        <v>87306600000</v>
      </c>
      <c r="C125" s="84">
        <v>79115.298999999999</v>
      </c>
      <c r="D125" s="84" t="s">
        <v>528</v>
      </c>
      <c r="E125" s="84">
        <v>34382.154999999999</v>
      </c>
      <c r="F125" s="84">
        <v>10771.038</v>
      </c>
      <c r="G125" s="84">
        <v>9968.3070000000007</v>
      </c>
      <c r="H125" s="84">
        <v>0</v>
      </c>
      <c r="I125" s="84">
        <v>23993.798999999999</v>
      </c>
      <c r="J125" s="84">
        <v>0</v>
      </c>
      <c r="K125" s="84">
        <v>0</v>
      </c>
      <c r="L125" s="84">
        <v>0</v>
      </c>
      <c r="M125" s="84">
        <v>0</v>
      </c>
      <c r="N125" s="84">
        <v>0</v>
      </c>
      <c r="O125" s="84">
        <v>0</v>
      </c>
      <c r="P125" s="84">
        <v>0</v>
      </c>
      <c r="Q125" s="84">
        <v>0</v>
      </c>
      <c r="R125" s="84">
        <v>0</v>
      </c>
      <c r="S125" s="84">
        <v>0</v>
      </c>
    </row>
    <row r="126" spans="1:19">
      <c r="A126" s="84" t="s">
        <v>446</v>
      </c>
      <c r="B126" s="85">
        <v>80321800000</v>
      </c>
      <c r="C126" s="84">
        <v>74971.577999999994</v>
      </c>
      <c r="D126" s="84" t="s">
        <v>529</v>
      </c>
      <c r="E126" s="84">
        <v>34382.154999999999</v>
      </c>
      <c r="F126" s="84">
        <v>10771.038</v>
      </c>
      <c r="G126" s="84">
        <v>8474.652</v>
      </c>
      <c r="H126" s="84">
        <v>0</v>
      </c>
      <c r="I126" s="84">
        <v>21343.732</v>
      </c>
      <c r="J126" s="84">
        <v>0</v>
      </c>
      <c r="K126" s="84">
        <v>0</v>
      </c>
      <c r="L126" s="84">
        <v>0</v>
      </c>
      <c r="M126" s="84">
        <v>0</v>
      </c>
      <c r="N126" s="84">
        <v>0</v>
      </c>
      <c r="O126" s="84">
        <v>0</v>
      </c>
      <c r="P126" s="84">
        <v>0</v>
      </c>
      <c r="Q126" s="84">
        <v>0</v>
      </c>
      <c r="R126" s="84">
        <v>0</v>
      </c>
      <c r="S126" s="84">
        <v>0</v>
      </c>
    </row>
    <row r="127" spans="1:19">
      <c r="A127" s="84" t="s">
        <v>447</v>
      </c>
      <c r="B127" s="85">
        <v>75165800000</v>
      </c>
      <c r="C127" s="84">
        <v>66388.745999999999</v>
      </c>
      <c r="D127" s="84" t="s">
        <v>530</v>
      </c>
      <c r="E127" s="84">
        <v>34382.154999999999</v>
      </c>
      <c r="F127" s="84">
        <v>10771.038</v>
      </c>
      <c r="G127" s="84">
        <v>6208.5889999999999</v>
      </c>
      <c r="H127" s="84">
        <v>0</v>
      </c>
      <c r="I127" s="84">
        <v>15026.964</v>
      </c>
      <c r="J127" s="84">
        <v>0</v>
      </c>
      <c r="K127" s="84">
        <v>0</v>
      </c>
      <c r="L127" s="84">
        <v>0</v>
      </c>
      <c r="M127" s="84">
        <v>0</v>
      </c>
      <c r="N127" s="84">
        <v>0</v>
      </c>
      <c r="O127" s="84">
        <v>0</v>
      </c>
      <c r="P127" s="84">
        <v>0</v>
      </c>
      <c r="Q127" s="84">
        <v>0</v>
      </c>
      <c r="R127" s="84">
        <v>0</v>
      </c>
      <c r="S127" s="84">
        <v>0</v>
      </c>
    </row>
    <row r="128" spans="1:19">
      <c r="A128" s="84" t="s">
        <v>448</v>
      </c>
      <c r="B128" s="85">
        <v>65794300000</v>
      </c>
      <c r="C128" s="84">
        <v>62117.38</v>
      </c>
      <c r="D128" s="84" t="s">
        <v>531</v>
      </c>
      <c r="E128" s="84">
        <v>34382.154999999999</v>
      </c>
      <c r="F128" s="84">
        <v>10771.038</v>
      </c>
      <c r="G128" s="84">
        <v>11654.547</v>
      </c>
      <c r="H128" s="84">
        <v>0</v>
      </c>
      <c r="I128" s="84">
        <v>2142.355</v>
      </c>
      <c r="J128" s="84">
        <v>3167.2840000000001</v>
      </c>
      <c r="K128" s="84">
        <v>0</v>
      </c>
      <c r="L128" s="84">
        <v>0</v>
      </c>
      <c r="M128" s="84">
        <v>0</v>
      </c>
      <c r="N128" s="84">
        <v>0</v>
      </c>
      <c r="O128" s="84">
        <v>0</v>
      </c>
      <c r="P128" s="84">
        <v>0</v>
      </c>
      <c r="Q128" s="84">
        <v>0</v>
      </c>
      <c r="R128" s="84">
        <v>0</v>
      </c>
      <c r="S128" s="84">
        <v>0</v>
      </c>
    </row>
    <row r="129" spans="1:19">
      <c r="A129" s="84" t="s">
        <v>449</v>
      </c>
      <c r="B129" s="85">
        <v>66269800000</v>
      </c>
      <c r="C129" s="84">
        <v>60725.762999999999</v>
      </c>
      <c r="D129" s="84" t="s">
        <v>532</v>
      </c>
      <c r="E129" s="84">
        <v>34382.154999999999</v>
      </c>
      <c r="F129" s="84">
        <v>10771.038</v>
      </c>
      <c r="G129" s="84">
        <v>10460.370999999999</v>
      </c>
      <c r="H129" s="84">
        <v>0</v>
      </c>
      <c r="I129" s="84">
        <v>1944.9159999999999</v>
      </c>
      <c r="J129" s="84">
        <v>3167.2840000000001</v>
      </c>
      <c r="K129" s="84">
        <v>0</v>
      </c>
      <c r="L129" s="84">
        <v>0</v>
      </c>
      <c r="M129" s="84">
        <v>0</v>
      </c>
      <c r="N129" s="84">
        <v>0</v>
      </c>
      <c r="O129" s="84">
        <v>0</v>
      </c>
      <c r="P129" s="84">
        <v>0</v>
      </c>
      <c r="Q129" s="84">
        <v>0</v>
      </c>
      <c r="R129" s="84">
        <v>0</v>
      </c>
      <c r="S129" s="84">
        <v>0</v>
      </c>
    </row>
    <row r="130" spans="1:19">
      <c r="A130" s="84"/>
      <c r="B130" s="84"/>
      <c r="C130" s="84"/>
      <c r="D130" s="84"/>
      <c r="E130" s="84"/>
      <c r="F130" s="84"/>
      <c r="G130" s="84"/>
      <c r="H130" s="84"/>
      <c r="I130" s="84"/>
      <c r="J130" s="84"/>
      <c r="K130" s="84"/>
      <c r="L130" s="84"/>
      <c r="M130" s="84"/>
      <c r="N130" s="84"/>
      <c r="O130" s="84"/>
      <c r="P130" s="84"/>
      <c r="Q130" s="84"/>
      <c r="R130" s="84"/>
      <c r="S130" s="84"/>
    </row>
    <row r="131" spans="1:19">
      <c r="A131" s="84" t="s">
        <v>450</v>
      </c>
      <c r="B131" s="85">
        <v>857080000000</v>
      </c>
      <c r="C131" s="84"/>
      <c r="D131" s="84"/>
      <c r="E131" s="84"/>
      <c r="F131" s="84"/>
      <c r="G131" s="84"/>
      <c r="H131" s="84"/>
      <c r="I131" s="84"/>
      <c r="J131" s="84"/>
      <c r="K131" s="84">
        <v>0</v>
      </c>
      <c r="L131" s="84">
        <v>0</v>
      </c>
      <c r="M131" s="84">
        <v>0</v>
      </c>
      <c r="N131" s="84">
        <v>0</v>
      </c>
      <c r="O131" s="84">
        <v>0</v>
      </c>
      <c r="P131" s="84">
        <v>0</v>
      </c>
      <c r="Q131" s="84">
        <v>0</v>
      </c>
      <c r="R131" s="84">
        <v>0</v>
      </c>
      <c r="S131" s="84">
        <v>0</v>
      </c>
    </row>
    <row r="132" spans="1:19">
      <c r="A132" s="84" t="s">
        <v>451</v>
      </c>
      <c r="B132" s="85">
        <v>60014500000</v>
      </c>
      <c r="C132" s="84">
        <v>58299.663999999997</v>
      </c>
      <c r="D132" s="84"/>
      <c r="E132" s="84">
        <v>34382.154999999999</v>
      </c>
      <c r="F132" s="84">
        <v>10771.038</v>
      </c>
      <c r="G132" s="84">
        <v>5360.9610000000002</v>
      </c>
      <c r="H132" s="84">
        <v>0</v>
      </c>
      <c r="I132" s="84">
        <v>1944.9159999999999</v>
      </c>
      <c r="J132" s="84">
        <v>0</v>
      </c>
      <c r="K132" s="84">
        <v>0</v>
      </c>
      <c r="L132" s="84">
        <v>0</v>
      </c>
      <c r="M132" s="84">
        <v>0</v>
      </c>
      <c r="N132" s="84">
        <v>0</v>
      </c>
      <c r="O132" s="84">
        <v>0</v>
      </c>
      <c r="P132" s="84">
        <v>0</v>
      </c>
      <c r="Q132" s="84">
        <v>0</v>
      </c>
      <c r="R132" s="84">
        <v>0</v>
      </c>
      <c r="S132" s="84">
        <v>0</v>
      </c>
    </row>
    <row r="133" spans="1:19">
      <c r="A133" s="84" t="s">
        <v>452</v>
      </c>
      <c r="B133" s="85">
        <v>87306600000</v>
      </c>
      <c r="C133" s="84">
        <v>79115.298999999999</v>
      </c>
      <c r="D133" s="84"/>
      <c r="E133" s="84">
        <v>34382.154999999999</v>
      </c>
      <c r="F133" s="84">
        <v>10771.038</v>
      </c>
      <c r="G133" s="84">
        <v>12034.663</v>
      </c>
      <c r="H133" s="84">
        <v>0</v>
      </c>
      <c r="I133" s="84">
        <v>23993.798999999999</v>
      </c>
      <c r="J133" s="84">
        <v>3167.2840000000001</v>
      </c>
      <c r="K133" s="84">
        <v>0</v>
      </c>
      <c r="L133" s="84">
        <v>0</v>
      </c>
      <c r="M133" s="84">
        <v>0</v>
      </c>
      <c r="N133" s="84">
        <v>0</v>
      </c>
      <c r="O133" s="84">
        <v>0</v>
      </c>
      <c r="P133" s="84">
        <v>0</v>
      </c>
      <c r="Q133" s="84">
        <v>0</v>
      </c>
      <c r="R133" s="84">
        <v>0</v>
      </c>
      <c r="S133" s="84">
        <v>0</v>
      </c>
    </row>
    <row r="135" spans="1:19">
      <c r="A135" s="80"/>
      <c r="B135" s="84" t="s">
        <v>483</v>
      </c>
      <c r="C135" s="84" t="s">
        <v>484</v>
      </c>
      <c r="D135" s="84" t="s">
        <v>485</v>
      </c>
      <c r="E135" s="84" t="s">
        <v>245</v>
      </c>
    </row>
    <row r="136" spans="1:19">
      <c r="A136" s="84" t="s">
        <v>486</v>
      </c>
      <c r="B136" s="84">
        <v>31710.720000000001</v>
      </c>
      <c r="C136" s="84">
        <v>343.14</v>
      </c>
      <c r="D136" s="84">
        <v>0</v>
      </c>
      <c r="E136" s="84">
        <v>32053.87</v>
      </c>
    </row>
    <row r="137" spans="1:19">
      <c r="A137" s="84" t="s">
        <v>487</v>
      </c>
      <c r="B137" s="84">
        <v>13.82</v>
      </c>
      <c r="C137" s="84">
        <v>0.15</v>
      </c>
      <c r="D137" s="84">
        <v>0</v>
      </c>
      <c r="E137" s="84">
        <v>13.97</v>
      </c>
    </row>
    <row r="138" spans="1:19">
      <c r="A138" s="84" t="s">
        <v>488</v>
      </c>
      <c r="B138" s="84">
        <v>13.82</v>
      </c>
      <c r="C138" s="84">
        <v>0.15</v>
      </c>
      <c r="D138" s="84">
        <v>0</v>
      </c>
      <c r="E138" s="84">
        <v>13.97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17"/>
  <dimension ref="A1:S138"/>
  <sheetViews>
    <sheetView workbookViewId="0"/>
  </sheetViews>
  <sheetFormatPr defaultRowHeight="10.5"/>
  <cols>
    <col min="1" max="1" width="38.83203125" bestFit="1" customWidth="1"/>
    <col min="2" max="2" width="48.5" bestFit="1" customWidth="1"/>
    <col min="3" max="3" width="33.6640625" customWidth="1"/>
    <col min="4" max="4" width="38.6640625" bestFit="1" customWidth="1"/>
    <col min="5" max="5" width="45.6640625" customWidth="1"/>
    <col min="6" max="6" width="50" customWidth="1"/>
    <col min="7" max="7" width="43.6640625" customWidth="1"/>
    <col min="8" max="9" width="38.33203125" customWidth="1"/>
    <col min="10" max="10" width="46.1640625" customWidth="1"/>
    <col min="11" max="11" width="36.1640625" customWidth="1"/>
    <col min="12" max="12" width="45" customWidth="1"/>
    <col min="13" max="13" width="50.1640625" customWidth="1"/>
    <col min="14" max="15" width="44.83203125" customWidth="1"/>
    <col min="16" max="16" width="45.33203125" customWidth="1"/>
    <col min="17" max="17" width="44.83203125" customWidth="1"/>
    <col min="18" max="18" width="42.6640625" customWidth="1"/>
    <col min="19" max="19" width="48.1640625" customWidth="1"/>
    <col min="20" max="20" width="45" bestFit="1" customWidth="1"/>
    <col min="21" max="21" width="50.1640625" bestFit="1" customWidth="1"/>
    <col min="22" max="23" width="44.83203125" bestFit="1" customWidth="1"/>
    <col min="24" max="24" width="45.33203125" bestFit="1" customWidth="1"/>
    <col min="25" max="25" width="44.83203125" bestFit="1" customWidth="1"/>
    <col min="26" max="26" width="42.6640625" bestFit="1" customWidth="1"/>
    <col min="27" max="27" width="48.1640625" bestFit="1" customWidth="1"/>
  </cols>
  <sheetData>
    <row r="1" spans="1:7">
      <c r="A1" s="80"/>
      <c r="B1" s="84" t="s">
        <v>344</v>
      </c>
      <c r="C1" s="84" t="s">
        <v>345</v>
      </c>
      <c r="D1" s="84" t="s">
        <v>346</v>
      </c>
    </row>
    <row r="2" spans="1:7">
      <c r="A2" s="84" t="s">
        <v>297</v>
      </c>
      <c r="B2" s="84">
        <v>1076.0999999999999</v>
      </c>
      <c r="C2" s="84">
        <v>469.09</v>
      </c>
      <c r="D2" s="84">
        <v>469.09</v>
      </c>
    </row>
    <row r="3" spans="1:7">
      <c r="A3" s="84" t="s">
        <v>298</v>
      </c>
      <c r="B3" s="84">
        <v>1076.0999999999999</v>
      </c>
      <c r="C3" s="84">
        <v>469.09</v>
      </c>
      <c r="D3" s="84">
        <v>469.09</v>
      </c>
    </row>
    <row r="4" spans="1:7">
      <c r="A4" s="84" t="s">
        <v>299</v>
      </c>
      <c r="B4" s="84">
        <v>3526.17</v>
      </c>
      <c r="C4" s="84">
        <v>1537.13</v>
      </c>
      <c r="D4" s="84">
        <v>1537.13</v>
      </c>
    </row>
    <row r="5" spans="1:7">
      <c r="A5" s="84" t="s">
        <v>300</v>
      </c>
      <c r="B5" s="84">
        <v>3526.17</v>
      </c>
      <c r="C5" s="84">
        <v>1537.13</v>
      </c>
      <c r="D5" s="84">
        <v>1537.13</v>
      </c>
    </row>
    <row r="7" spans="1:7">
      <c r="A7" s="80"/>
      <c r="B7" s="84" t="s">
        <v>347</v>
      </c>
    </row>
    <row r="8" spans="1:7">
      <c r="A8" s="84" t="s">
        <v>301</v>
      </c>
      <c r="B8" s="84">
        <v>2293.9899999999998</v>
      </c>
    </row>
    <row r="9" spans="1:7">
      <c r="A9" s="84" t="s">
        <v>302</v>
      </c>
      <c r="B9" s="84">
        <v>2293.9899999999998</v>
      </c>
    </row>
    <row r="10" spans="1:7">
      <c r="A10" s="84" t="s">
        <v>348</v>
      </c>
      <c r="B10" s="84">
        <v>0</v>
      </c>
    </row>
    <row r="12" spans="1:7">
      <c r="A12" s="80"/>
      <c r="B12" s="84" t="s">
        <v>361</v>
      </c>
      <c r="C12" s="84" t="s">
        <v>362</v>
      </c>
      <c r="D12" s="84" t="s">
        <v>363</v>
      </c>
      <c r="E12" s="84" t="s">
        <v>364</v>
      </c>
      <c r="F12" s="84" t="s">
        <v>365</v>
      </c>
      <c r="G12" s="84" t="s">
        <v>366</v>
      </c>
    </row>
    <row r="13" spans="1:7">
      <c r="A13" s="84" t="s">
        <v>73</v>
      </c>
      <c r="B13" s="84">
        <v>0.73</v>
      </c>
      <c r="C13" s="84">
        <v>130</v>
      </c>
      <c r="D13" s="84">
        <v>0</v>
      </c>
      <c r="E13" s="84">
        <v>0</v>
      </c>
      <c r="F13" s="84">
        <v>0</v>
      </c>
      <c r="G13" s="84">
        <v>0</v>
      </c>
    </row>
    <row r="14" spans="1:7">
      <c r="A14" s="84" t="s">
        <v>74</v>
      </c>
      <c r="B14" s="84">
        <v>130.38999999999999</v>
      </c>
      <c r="C14" s="84">
        <v>0</v>
      </c>
      <c r="D14" s="84">
        <v>0</v>
      </c>
      <c r="E14" s="84">
        <v>0</v>
      </c>
      <c r="F14" s="84">
        <v>0</v>
      </c>
      <c r="G14" s="84">
        <v>0</v>
      </c>
    </row>
    <row r="15" spans="1:7">
      <c r="A15" s="84" t="s">
        <v>81</v>
      </c>
      <c r="B15" s="84">
        <v>500.28</v>
      </c>
      <c r="C15" s="84">
        <v>0</v>
      </c>
      <c r="D15" s="84">
        <v>0</v>
      </c>
      <c r="E15" s="84">
        <v>0</v>
      </c>
      <c r="F15" s="84">
        <v>0</v>
      </c>
      <c r="G15" s="84">
        <v>0</v>
      </c>
    </row>
    <row r="16" spans="1:7">
      <c r="A16" s="84" t="s">
        <v>82</v>
      </c>
      <c r="B16" s="84">
        <v>49.75</v>
      </c>
      <c r="C16" s="84">
        <v>0</v>
      </c>
      <c r="D16" s="84">
        <v>0</v>
      </c>
      <c r="E16" s="84">
        <v>0</v>
      </c>
      <c r="F16" s="84">
        <v>0</v>
      </c>
      <c r="G16" s="84">
        <v>0</v>
      </c>
    </row>
    <row r="17" spans="1:10">
      <c r="A17" s="84" t="s">
        <v>83</v>
      </c>
      <c r="B17" s="84">
        <v>198.81</v>
      </c>
      <c r="C17" s="84">
        <v>0</v>
      </c>
      <c r="D17" s="84">
        <v>0</v>
      </c>
      <c r="E17" s="84">
        <v>0</v>
      </c>
      <c r="F17" s="84">
        <v>0</v>
      </c>
      <c r="G17" s="84">
        <v>0</v>
      </c>
    </row>
    <row r="18" spans="1:10">
      <c r="A18" s="84" t="s">
        <v>84</v>
      </c>
      <c r="B18" s="84">
        <v>0</v>
      </c>
      <c r="C18" s="84">
        <v>0</v>
      </c>
      <c r="D18" s="84">
        <v>0</v>
      </c>
      <c r="E18" s="84">
        <v>0</v>
      </c>
      <c r="F18" s="84">
        <v>0</v>
      </c>
      <c r="G18" s="84">
        <v>0</v>
      </c>
    </row>
    <row r="19" spans="1:10">
      <c r="A19" s="84" t="s">
        <v>85</v>
      </c>
      <c r="B19" s="84">
        <v>66.13</v>
      </c>
      <c r="C19" s="84">
        <v>0</v>
      </c>
      <c r="D19" s="84">
        <v>0</v>
      </c>
      <c r="E19" s="84">
        <v>0</v>
      </c>
      <c r="F19" s="84">
        <v>0</v>
      </c>
      <c r="G19" s="84">
        <v>0</v>
      </c>
    </row>
    <row r="20" spans="1:10">
      <c r="A20" s="84" t="s">
        <v>86</v>
      </c>
      <c r="B20" s="84">
        <v>0</v>
      </c>
      <c r="C20" s="84">
        <v>0</v>
      </c>
      <c r="D20" s="84">
        <v>0</v>
      </c>
      <c r="E20" s="84">
        <v>0</v>
      </c>
      <c r="F20" s="84">
        <v>0</v>
      </c>
      <c r="G20" s="84">
        <v>0</v>
      </c>
    </row>
    <row r="21" spans="1:10">
      <c r="A21" s="84" t="s">
        <v>87</v>
      </c>
      <c r="B21" s="84">
        <v>0</v>
      </c>
      <c r="C21" s="84">
        <v>0</v>
      </c>
      <c r="D21" s="84">
        <v>0</v>
      </c>
      <c r="E21" s="84">
        <v>0</v>
      </c>
      <c r="F21" s="84">
        <v>0</v>
      </c>
      <c r="G21" s="84">
        <v>0</v>
      </c>
    </row>
    <row r="22" spans="1:10">
      <c r="A22" s="84" t="s">
        <v>88</v>
      </c>
      <c r="B22" s="84">
        <v>0</v>
      </c>
      <c r="C22" s="84">
        <v>0</v>
      </c>
      <c r="D22" s="84">
        <v>0</v>
      </c>
      <c r="E22" s="84">
        <v>0</v>
      </c>
      <c r="F22" s="84">
        <v>0</v>
      </c>
      <c r="G22" s="84">
        <v>0</v>
      </c>
    </row>
    <row r="23" spans="1:10">
      <c r="A23" s="84" t="s">
        <v>68</v>
      </c>
      <c r="B23" s="84">
        <v>0</v>
      </c>
      <c r="C23" s="84">
        <v>0</v>
      </c>
      <c r="D23" s="84">
        <v>0</v>
      </c>
      <c r="E23" s="84">
        <v>0</v>
      </c>
      <c r="F23" s="84">
        <v>0</v>
      </c>
      <c r="G23" s="84">
        <v>0</v>
      </c>
    </row>
    <row r="24" spans="1:10">
      <c r="A24" s="84" t="s">
        <v>89</v>
      </c>
      <c r="B24" s="84">
        <v>0</v>
      </c>
      <c r="C24" s="84">
        <v>0</v>
      </c>
      <c r="D24" s="84">
        <v>0</v>
      </c>
      <c r="E24" s="84">
        <v>0</v>
      </c>
      <c r="F24" s="84">
        <v>0</v>
      </c>
      <c r="G24" s="84">
        <v>0</v>
      </c>
    </row>
    <row r="25" spans="1:10">
      <c r="A25" s="84" t="s">
        <v>90</v>
      </c>
      <c r="B25" s="84">
        <v>0</v>
      </c>
      <c r="C25" s="84">
        <v>0</v>
      </c>
      <c r="D25" s="84">
        <v>0</v>
      </c>
      <c r="E25" s="84">
        <v>0</v>
      </c>
      <c r="F25" s="84">
        <v>0</v>
      </c>
      <c r="G25" s="84">
        <v>0</v>
      </c>
    </row>
    <row r="26" spans="1:10">
      <c r="A26" s="84" t="s">
        <v>91</v>
      </c>
      <c r="B26" s="84">
        <v>0</v>
      </c>
      <c r="C26" s="84">
        <v>0</v>
      </c>
      <c r="D26" s="84">
        <v>0</v>
      </c>
      <c r="E26" s="84">
        <v>0</v>
      </c>
      <c r="F26" s="84">
        <v>0</v>
      </c>
      <c r="G26" s="84">
        <v>0</v>
      </c>
    </row>
    <row r="27" spans="1:10">
      <c r="A27" s="84"/>
      <c r="B27" s="84"/>
      <c r="C27" s="84"/>
      <c r="D27" s="84"/>
      <c r="E27" s="84"/>
      <c r="F27" s="84"/>
      <c r="G27" s="84"/>
    </row>
    <row r="28" spans="1:10">
      <c r="A28" s="84" t="s">
        <v>92</v>
      </c>
      <c r="B28" s="84">
        <v>946.1</v>
      </c>
      <c r="C28" s="84">
        <v>130</v>
      </c>
      <c r="D28" s="84">
        <v>0</v>
      </c>
      <c r="E28" s="84">
        <v>0</v>
      </c>
      <c r="F28" s="84">
        <v>0</v>
      </c>
      <c r="G28" s="84">
        <v>0</v>
      </c>
    </row>
    <row r="30" spans="1:10">
      <c r="A30" s="80"/>
      <c r="B30" s="84" t="s">
        <v>347</v>
      </c>
      <c r="C30" s="84" t="s">
        <v>2</v>
      </c>
      <c r="D30" s="84" t="s">
        <v>367</v>
      </c>
      <c r="E30" s="84" t="s">
        <v>368</v>
      </c>
      <c r="F30" s="84" t="s">
        <v>369</v>
      </c>
      <c r="G30" s="84" t="s">
        <v>370</v>
      </c>
      <c r="H30" s="84" t="s">
        <v>371</v>
      </c>
      <c r="I30" s="84" t="s">
        <v>372</v>
      </c>
      <c r="J30" s="84" t="s">
        <v>373</v>
      </c>
    </row>
    <row r="31" spans="1:10">
      <c r="A31" s="84" t="s">
        <v>374</v>
      </c>
      <c r="B31" s="84">
        <v>379.89</v>
      </c>
      <c r="C31" s="84" t="s">
        <v>3</v>
      </c>
      <c r="D31" s="84">
        <v>2317.33</v>
      </c>
      <c r="E31" s="84">
        <v>1</v>
      </c>
      <c r="F31" s="84">
        <v>416.17</v>
      </c>
      <c r="G31" s="84">
        <v>0</v>
      </c>
      <c r="H31" s="84">
        <v>8.61</v>
      </c>
      <c r="I31" s="84">
        <v>27.86</v>
      </c>
      <c r="J31" s="84">
        <v>8.07</v>
      </c>
    </row>
    <row r="32" spans="1:10">
      <c r="A32" s="84" t="s">
        <v>375</v>
      </c>
      <c r="B32" s="84">
        <v>1600.48</v>
      </c>
      <c r="C32" s="84" t="s">
        <v>3</v>
      </c>
      <c r="D32" s="84">
        <v>9762.9500000000007</v>
      </c>
      <c r="E32" s="84">
        <v>1</v>
      </c>
      <c r="F32" s="84">
        <v>356.86</v>
      </c>
      <c r="G32" s="84">
        <v>0</v>
      </c>
      <c r="H32" s="84">
        <v>18.29</v>
      </c>
      <c r="I32" s="84">
        <v>6.19</v>
      </c>
      <c r="J32" s="84">
        <v>3.23</v>
      </c>
    </row>
    <row r="33" spans="1:10">
      <c r="A33" s="84" t="s">
        <v>376</v>
      </c>
      <c r="B33" s="84">
        <v>150.81</v>
      </c>
      <c r="C33" s="84" t="s">
        <v>3</v>
      </c>
      <c r="D33" s="84">
        <v>919.94</v>
      </c>
      <c r="E33" s="84">
        <v>1</v>
      </c>
      <c r="F33" s="84">
        <v>189.8</v>
      </c>
      <c r="G33" s="84">
        <v>38.049999999999997</v>
      </c>
      <c r="H33" s="84">
        <v>18.29</v>
      </c>
      <c r="I33" s="84">
        <v>6.19</v>
      </c>
      <c r="J33" s="84">
        <v>21.52</v>
      </c>
    </row>
    <row r="34" spans="1:10">
      <c r="A34" s="84" t="s">
        <v>377</v>
      </c>
      <c r="B34" s="84">
        <v>150.81</v>
      </c>
      <c r="C34" s="84" t="s">
        <v>3</v>
      </c>
      <c r="D34" s="84">
        <v>919.94</v>
      </c>
      <c r="E34" s="84">
        <v>1</v>
      </c>
      <c r="F34" s="84">
        <v>189.8</v>
      </c>
      <c r="G34" s="84">
        <v>38.049999999999997</v>
      </c>
      <c r="H34" s="84">
        <v>18.29</v>
      </c>
      <c r="I34" s="84">
        <v>6.19</v>
      </c>
      <c r="J34" s="84">
        <v>3.23</v>
      </c>
    </row>
    <row r="35" spans="1:10">
      <c r="A35" s="84" t="s">
        <v>378</v>
      </c>
      <c r="B35" s="84">
        <v>12</v>
      </c>
      <c r="C35" s="84" t="s">
        <v>3</v>
      </c>
      <c r="D35" s="84">
        <v>73.2</v>
      </c>
      <c r="E35" s="84">
        <v>1</v>
      </c>
      <c r="F35" s="84">
        <v>24.38</v>
      </c>
      <c r="G35" s="84">
        <v>7.83</v>
      </c>
      <c r="H35" s="84">
        <v>11.84</v>
      </c>
      <c r="I35" s="84">
        <v>6.19</v>
      </c>
      <c r="J35" s="84">
        <v>0</v>
      </c>
    </row>
    <row r="36" spans="1:10">
      <c r="A36" s="84" t="s">
        <v>245</v>
      </c>
      <c r="B36" s="84">
        <v>2293.9899999999998</v>
      </c>
      <c r="C36" s="84"/>
      <c r="D36" s="84">
        <v>13993.36</v>
      </c>
      <c r="E36" s="84"/>
      <c r="F36" s="84">
        <v>1177.02</v>
      </c>
      <c r="G36" s="84">
        <v>83.94</v>
      </c>
      <c r="H36" s="84">
        <v>16.653199999999998</v>
      </c>
      <c r="I36" s="84">
        <v>7.11</v>
      </c>
      <c r="J36" s="84">
        <v>5.2169999999999996</v>
      </c>
    </row>
    <row r="37" spans="1:10">
      <c r="A37" s="84" t="s">
        <v>379</v>
      </c>
      <c r="B37" s="84">
        <v>2293.9899999999998</v>
      </c>
      <c r="C37" s="84"/>
      <c r="D37" s="84">
        <v>13993.36</v>
      </c>
      <c r="E37" s="84"/>
      <c r="F37" s="84">
        <v>1177.02</v>
      </c>
      <c r="G37" s="84">
        <v>83.94</v>
      </c>
      <c r="H37" s="84">
        <v>16.653199999999998</v>
      </c>
      <c r="I37" s="84">
        <v>7.11</v>
      </c>
      <c r="J37" s="84">
        <v>5.2169999999999996</v>
      </c>
    </row>
    <row r="38" spans="1:10">
      <c r="A38" s="84" t="s">
        <v>380</v>
      </c>
      <c r="B38" s="84">
        <v>0</v>
      </c>
      <c r="C38" s="84"/>
      <c r="D38" s="84">
        <v>0</v>
      </c>
      <c r="E38" s="84"/>
      <c r="F38" s="84">
        <v>0</v>
      </c>
      <c r="G38" s="84">
        <v>0</v>
      </c>
      <c r="H38" s="84"/>
      <c r="I38" s="84"/>
      <c r="J38" s="84"/>
    </row>
    <row r="40" spans="1:10">
      <c r="A40" s="80"/>
      <c r="B40" s="84" t="s">
        <v>52</v>
      </c>
      <c r="C40" s="84" t="s">
        <v>303</v>
      </c>
      <c r="D40" s="84" t="s">
        <v>349</v>
      </c>
      <c r="E40" s="84" t="s">
        <v>350</v>
      </c>
      <c r="F40" s="84" t="s">
        <v>351</v>
      </c>
      <c r="G40" s="84" t="s">
        <v>352</v>
      </c>
      <c r="H40" s="84" t="s">
        <v>353</v>
      </c>
      <c r="I40" s="84" t="s">
        <v>304</v>
      </c>
    </row>
    <row r="41" spans="1:10">
      <c r="A41" s="84" t="s">
        <v>305</v>
      </c>
      <c r="B41" s="84" t="s">
        <v>338</v>
      </c>
      <c r="C41" s="84">
        <v>0.08</v>
      </c>
      <c r="D41" s="84">
        <v>0.85599999999999998</v>
      </c>
      <c r="E41" s="84">
        <v>0.98</v>
      </c>
      <c r="F41" s="84">
        <v>42.67</v>
      </c>
      <c r="G41" s="84">
        <v>90</v>
      </c>
      <c r="H41" s="84">
        <v>90</v>
      </c>
      <c r="I41" s="84" t="s">
        <v>307</v>
      </c>
    </row>
    <row r="42" spans="1:10">
      <c r="A42" s="84" t="s">
        <v>308</v>
      </c>
      <c r="B42" s="84" t="s">
        <v>338</v>
      </c>
      <c r="C42" s="84">
        <v>0.08</v>
      </c>
      <c r="D42" s="84">
        <v>0.85599999999999998</v>
      </c>
      <c r="E42" s="84">
        <v>0.98</v>
      </c>
      <c r="F42" s="84">
        <v>330.83</v>
      </c>
      <c r="G42" s="84">
        <v>0</v>
      </c>
      <c r="H42" s="84">
        <v>90</v>
      </c>
      <c r="I42" s="84" t="s">
        <v>309</v>
      </c>
    </row>
    <row r="43" spans="1:10">
      <c r="A43" s="84" t="s">
        <v>310</v>
      </c>
      <c r="B43" s="84" t="s">
        <v>338</v>
      </c>
      <c r="C43" s="84">
        <v>0.08</v>
      </c>
      <c r="D43" s="84">
        <v>0.85599999999999998</v>
      </c>
      <c r="E43" s="84">
        <v>0.98</v>
      </c>
      <c r="F43" s="84">
        <v>42.67</v>
      </c>
      <c r="G43" s="84">
        <v>270</v>
      </c>
      <c r="H43" s="84">
        <v>90</v>
      </c>
      <c r="I43" s="84" t="s">
        <v>311</v>
      </c>
    </row>
    <row r="44" spans="1:10">
      <c r="A44" s="84" t="s">
        <v>312</v>
      </c>
      <c r="B44" s="84" t="s">
        <v>313</v>
      </c>
      <c r="C44" s="84">
        <v>0.3</v>
      </c>
      <c r="D44" s="84">
        <v>3.12</v>
      </c>
      <c r="E44" s="84">
        <v>12.9</v>
      </c>
      <c r="F44" s="84">
        <v>379.89</v>
      </c>
      <c r="G44" s="84">
        <v>90</v>
      </c>
      <c r="H44" s="84">
        <v>180</v>
      </c>
      <c r="I44" s="84"/>
    </row>
    <row r="45" spans="1:10">
      <c r="A45" s="84" t="s">
        <v>314</v>
      </c>
      <c r="B45" s="84" t="s">
        <v>315</v>
      </c>
      <c r="C45" s="84">
        <v>0.3</v>
      </c>
      <c r="D45" s="84">
        <v>0.35699999999999998</v>
      </c>
      <c r="E45" s="84">
        <v>0.38</v>
      </c>
      <c r="F45" s="84">
        <v>379.89</v>
      </c>
      <c r="G45" s="84">
        <v>90</v>
      </c>
      <c r="H45" s="84">
        <v>0</v>
      </c>
      <c r="I45" s="84"/>
    </row>
    <row r="46" spans="1:10">
      <c r="A46" s="84" t="s">
        <v>316</v>
      </c>
      <c r="B46" s="84" t="s">
        <v>338</v>
      </c>
      <c r="C46" s="84">
        <v>0.08</v>
      </c>
      <c r="D46" s="84">
        <v>0.85599999999999998</v>
      </c>
      <c r="E46" s="84">
        <v>0.98</v>
      </c>
      <c r="F46" s="84">
        <v>178.43</v>
      </c>
      <c r="G46" s="84">
        <v>270</v>
      </c>
      <c r="H46" s="84">
        <v>90</v>
      </c>
      <c r="I46" s="84" t="s">
        <v>311</v>
      </c>
    </row>
    <row r="47" spans="1:10">
      <c r="A47" s="84" t="s">
        <v>317</v>
      </c>
      <c r="B47" s="84" t="s">
        <v>338</v>
      </c>
      <c r="C47" s="84">
        <v>0.08</v>
      </c>
      <c r="D47" s="84">
        <v>0.85599999999999998</v>
      </c>
      <c r="E47" s="84">
        <v>0.98</v>
      </c>
      <c r="F47" s="84">
        <v>178.43</v>
      </c>
      <c r="G47" s="84">
        <v>90</v>
      </c>
      <c r="H47" s="84">
        <v>90</v>
      </c>
      <c r="I47" s="84" t="s">
        <v>307</v>
      </c>
    </row>
    <row r="48" spans="1:10">
      <c r="A48" s="84" t="s">
        <v>318</v>
      </c>
      <c r="B48" s="84" t="s">
        <v>313</v>
      </c>
      <c r="C48" s="84">
        <v>0.3</v>
      </c>
      <c r="D48" s="84">
        <v>3.12</v>
      </c>
      <c r="E48" s="84">
        <v>12.9</v>
      </c>
      <c r="F48" s="84">
        <v>1600.48</v>
      </c>
      <c r="G48" s="84">
        <v>0</v>
      </c>
      <c r="H48" s="84">
        <v>180</v>
      </c>
      <c r="I48" s="84"/>
    </row>
    <row r="49" spans="1:11">
      <c r="A49" s="84" t="s">
        <v>319</v>
      </c>
      <c r="B49" s="84" t="s">
        <v>315</v>
      </c>
      <c r="C49" s="84">
        <v>0.3</v>
      </c>
      <c r="D49" s="84">
        <v>0.35699999999999998</v>
      </c>
      <c r="E49" s="84">
        <v>0.38</v>
      </c>
      <c r="F49" s="84">
        <v>1600.48</v>
      </c>
      <c r="G49" s="84">
        <v>180</v>
      </c>
      <c r="H49" s="84">
        <v>0</v>
      </c>
      <c r="I49" s="84"/>
    </row>
    <row r="50" spans="1:11">
      <c r="A50" s="84" t="s">
        <v>320</v>
      </c>
      <c r="B50" s="84" t="s">
        <v>338</v>
      </c>
      <c r="C50" s="84">
        <v>0.08</v>
      </c>
      <c r="D50" s="84">
        <v>0.85599999999999998</v>
      </c>
      <c r="E50" s="84">
        <v>0.98</v>
      </c>
      <c r="F50" s="84">
        <v>153.22</v>
      </c>
      <c r="G50" s="84">
        <v>180</v>
      </c>
      <c r="H50" s="84">
        <v>90</v>
      </c>
      <c r="I50" s="84" t="s">
        <v>321</v>
      </c>
    </row>
    <row r="51" spans="1:11">
      <c r="A51" s="84" t="s">
        <v>322</v>
      </c>
      <c r="B51" s="84" t="s">
        <v>338</v>
      </c>
      <c r="C51" s="84">
        <v>0.08</v>
      </c>
      <c r="D51" s="84">
        <v>0.85599999999999998</v>
      </c>
      <c r="E51" s="84">
        <v>0.98</v>
      </c>
      <c r="F51" s="84">
        <v>36.58</v>
      </c>
      <c r="G51" s="84">
        <v>270</v>
      </c>
      <c r="H51" s="84">
        <v>90</v>
      </c>
      <c r="I51" s="84" t="s">
        <v>311</v>
      </c>
    </row>
    <row r="52" spans="1:11">
      <c r="A52" s="84" t="s">
        <v>323</v>
      </c>
      <c r="B52" s="84" t="s">
        <v>313</v>
      </c>
      <c r="C52" s="84">
        <v>0.3</v>
      </c>
      <c r="D52" s="84">
        <v>3.12</v>
      </c>
      <c r="E52" s="84">
        <v>12.9</v>
      </c>
      <c r="F52" s="84">
        <v>150.81</v>
      </c>
      <c r="G52" s="84">
        <v>180</v>
      </c>
      <c r="H52" s="84">
        <v>180</v>
      </c>
      <c r="I52" s="84"/>
    </row>
    <row r="53" spans="1:11">
      <c r="A53" s="84" t="s">
        <v>324</v>
      </c>
      <c r="B53" s="84" t="s">
        <v>315</v>
      </c>
      <c r="C53" s="84">
        <v>0.3</v>
      </c>
      <c r="D53" s="84">
        <v>0.35699999999999998</v>
      </c>
      <c r="E53" s="84">
        <v>0.38</v>
      </c>
      <c r="F53" s="84">
        <v>150.81</v>
      </c>
      <c r="G53" s="84">
        <v>180</v>
      </c>
      <c r="H53" s="84">
        <v>0</v>
      </c>
      <c r="I53" s="84"/>
    </row>
    <row r="54" spans="1:11">
      <c r="A54" s="84" t="s">
        <v>325</v>
      </c>
      <c r="B54" s="84" t="s">
        <v>338</v>
      </c>
      <c r="C54" s="84">
        <v>0.08</v>
      </c>
      <c r="D54" s="84">
        <v>0.85599999999999998</v>
      </c>
      <c r="E54" s="84">
        <v>0.98</v>
      </c>
      <c r="F54" s="84">
        <v>36.58</v>
      </c>
      <c r="G54" s="84">
        <v>90</v>
      </c>
      <c r="H54" s="84">
        <v>90</v>
      </c>
      <c r="I54" s="84" t="s">
        <v>307</v>
      </c>
    </row>
    <row r="55" spans="1:11">
      <c r="A55" s="84" t="s">
        <v>326</v>
      </c>
      <c r="B55" s="84" t="s">
        <v>338</v>
      </c>
      <c r="C55" s="84">
        <v>0.08</v>
      </c>
      <c r="D55" s="84">
        <v>0.85599999999999998</v>
      </c>
      <c r="E55" s="84">
        <v>0.98</v>
      </c>
      <c r="F55" s="84">
        <v>153.22</v>
      </c>
      <c r="G55" s="84">
        <v>180</v>
      </c>
      <c r="H55" s="84">
        <v>90</v>
      </c>
      <c r="I55" s="84" t="s">
        <v>321</v>
      </c>
    </row>
    <row r="56" spans="1:11">
      <c r="A56" s="84" t="s">
        <v>327</v>
      </c>
      <c r="B56" s="84" t="s">
        <v>313</v>
      </c>
      <c r="C56" s="84">
        <v>0.3</v>
      </c>
      <c r="D56" s="84">
        <v>3.12</v>
      </c>
      <c r="E56" s="84">
        <v>12.9</v>
      </c>
      <c r="F56" s="84">
        <v>150.81</v>
      </c>
      <c r="G56" s="84">
        <v>90</v>
      </c>
      <c r="H56" s="84">
        <v>180</v>
      </c>
      <c r="I56" s="84"/>
    </row>
    <row r="57" spans="1:11">
      <c r="A57" s="84" t="s">
        <v>328</v>
      </c>
      <c r="B57" s="84" t="s">
        <v>315</v>
      </c>
      <c r="C57" s="84">
        <v>0.3</v>
      </c>
      <c r="D57" s="84">
        <v>0.35699999999999998</v>
      </c>
      <c r="E57" s="84">
        <v>0.38</v>
      </c>
      <c r="F57" s="84">
        <v>150.81</v>
      </c>
      <c r="G57" s="84">
        <v>90</v>
      </c>
      <c r="H57" s="84">
        <v>0</v>
      </c>
      <c r="I57" s="84"/>
    </row>
    <row r="58" spans="1:11">
      <c r="A58" s="84" t="s">
        <v>329</v>
      </c>
      <c r="B58" s="84" t="s">
        <v>338</v>
      </c>
      <c r="C58" s="84">
        <v>0.08</v>
      </c>
      <c r="D58" s="84">
        <v>0.85599999999999998</v>
      </c>
      <c r="E58" s="84">
        <v>0.98</v>
      </c>
      <c r="F58" s="84">
        <v>24.38</v>
      </c>
      <c r="G58" s="84">
        <v>180</v>
      </c>
      <c r="H58" s="84">
        <v>90</v>
      </c>
      <c r="I58" s="84" t="s">
        <v>321</v>
      </c>
    </row>
    <row r="59" spans="1:11">
      <c r="A59" s="84" t="s">
        <v>330</v>
      </c>
      <c r="B59" s="84" t="s">
        <v>313</v>
      </c>
      <c r="C59" s="84">
        <v>0.3</v>
      </c>
      <c r="D59" s="84">
        <v>3.12</v>
      </c>
      <c r="E59" s="84">
        <v>12.9</v>
      </c>
      <c r="F59" s="84">
        <v>12</v>
      </c>
      <c r="G59" s="84">
        <v>180</v>
      </c>
      <c r="H59" s="84">
        <v>180</v>
      </c>
      <c r="I59" s="84"/>
    </row>
    <row r="60" spans="1:11">
      <c r="A60" s="84" t="s">
        <v>331</v>
      </c>
      <c r="B60" s="84" t="s">
        <v>315</v>
      </c>
      <c r="C60" s="84">
        <v>0.3</v>
      </c>
      <c r="D60" s="84">
        <v>0.35699999999999998</v>
      </c>
      <c r="E60" s="84">
        <v>0.38</v>
      </c>
      <c r="F60" s="84">
        <v>12</v>
      </c>
      <c r="G60" s="84">
        <v>180</v>
      </c>
      <c r="H60" s="84">
        <v>0</v>
      </c>
      <c r="I60" s="84"/>
    </row>
    <row r="62" spans="1:11">
      <c r="A62" s="80"/>
      <c r="B62" s="84" t="s">
        <v>52</v>
      </c>
      <c r="C62" s="84" t="s">
        <v>381</v>
      </c>
      <c r="D62" s="84" t="s">
        <v>382</v>
      </c>
      <c r="E62" s="84" t="s">
        <v>383</v>
      </c>
      <c r="F62" s="84" t="s">
        <v>46</v>
      </c>
      <c r="G62" s="84" t="s">
        <v>384</v>
      </c>
      <c r="H62" s="84" t="s">
        <v>385</v>
      </c>
      <c r="I62" s="84" t="s">
        <v>386</v>
      </c>
      <c r="J62" s="84" t="s">
        <v>352</v>
      </c>
      <c r="K62" s="84" t="s">
        <v>304</v>
      </c>
    </row>
    <row r="63" spans="1:11">
      <c r="A63" s="84" t="s">
        <v>387</v>
      </c>
      <c r="B63" s="84" t="s">
        <v>427</v>
      </c>
      <c r="C63" s="84">
        <v>38.049999999999997</v>
      </c>
      <c r="D63" s="84">
        <v>38.049999999999997</v>
      </c>
      <c r="E63" s="84">
        <v>3.18</v>
      </c>
      <c r="F63" s="84">
        <v>0.26200000000000001</v>
      </c>
      <c r="G63" s="84">
        <v>0.318</v>
      </c>
      <c r="H63" s="84" t="s">
        <v>389</v>
      </c>
      <c r="I63" s="84" t="s">
        <v>320</v>
      </c>
      <c r="J63" s="84">
        <v>180</v>
      </c>
      <c r="K63" s="84" t="s">
        <v>321</v>
      </c>
    </row>
    <row r="64" spans="1:11">
      <c r="A64" s="84" t="s">
        <v>390</v>
      </c>
      <c r="B64" s="84" t="s">
        <v>427</v>
      </c>
      <c r="C64" s="84">
        <v>38.049999999999997</v>
      </c>
      <c r="D64" s="84">
        <v>38.049999999999997</v>
      </c>
      <c r="E64" s="84">
        <v>3.18</v>
      </c>
      <c r="F64" s="84">
        <v>0.26200000000000001</v>
      </c>
      <c r="G64" s="84">
        <v>0.318</v>
      </c>
      <c r="H64" s="84" t="s">
        <v>389</v>
      </c>
      <c r="I64" s="84" t="s">
        <v>326</v>
      </c>
      <c r="J64" s="84">
        <v>180</v>
      </c>
      <c r="K64" s="84" t="s">
        <v>321</v>
      </c>
    </row>
    <row r="65" spans="1:11">
      <c r="A65" s="84" t="s">
        <v>391</v>
      </c>
      <c r="B65" s="84" t="s">
        <v>427</v>
      </c>
      <c r="C65" s="84">
        <v>7.83</v>
      </c>
      <c r="D65" s="84">
        <v>7.83</v>
      </c>
      <c r="E65" s="84">
        <v>3.18</v>
      </c>
      <c r="F65" s="84">
        <v>0.26200000000000001</v>
      </c>
      <c r="G65" s="84">
        <v>0.318</v>
      </c>
      <c r="H65" s="84" t="s">
        <v>389</v>
      </c>
      <c r="I65" s="84" t="s">
        <v>329</v>
      </c>
      <c r="J65" s="84">
        <v>180</v>
      </c>
      <c r="K65" s="84" t="s">
        <v>321</v>
      </c>
    </row>
    <row r="66" spans="1:11">
      <c r="A66" s="84" t="s">
        <v>392</v>
      </c>
      <c r="B66" s="84"/>
      <c r="C66" s="84"/>
      <c r="D66" s="84">
        <v>83.94</v>
      </c>
      <c r="E66" s="84">
        <v>3.18</v>
      </c>
      <c r="F66" s="84">
        <v>0.26200000000000001</v>
      </c>
      <c r="G66" s="84">
        <v>0.318</v>
      </c>
      <c r="H66" s="84"/>
      <c r="I66" s="84"/>
      <c r="J66" s="84"/>
      <c r="K66" s="84"/>
    </row>
    <row r="67" spans="1:11">
      <c r="A67" s="84" t="s">
        <v>393</v>
      </c>
      <c r="B67" s="84"/>
      <c r="C67" s="84"/>
      <c r="D67" s="84">
        <v>0</v>
      </c>
      <c r="E67" s="84" t="s">
        <v>394</v>
      </c>
      <c r="F67" s="84" t="s">
        <v>394</v>
      </c>
      <c r="G67" s="84" t="s">
        <v>394</v>
      </c>
      <c r="H67" s="84"/>
      <c r="I67" s="84"/>
      <c r="J67" s="84"/>
      <c r="K67" s="84"/>
    </row>
    <row r="68" spans="1:11">
      <c r="A68" s="84" t="s">
        <v>395</v>
      </c>
      <c r="B68" s="84"/>
      <c r="C68" s="84"/>
      <c r="D68" s="84">
        <v>83.94</v>
      </c>
      <c r="E68" s="84">
        <v>3.18</v>
      </c>
      <c r="F68" s="84">
        <v>0.26200000000000001</v>
      </c>
      <c r="G68" s="84">
        <v>0.318</v>
      </c>
      <c r="H68" s="84"/>
      <c r="I68" s="84"/>
      <c r="J68" s="84"/>
      <c r="K68" s="84"/>
    </row>
    <row r="70" spans="1:11">
      <c r="A70" s="80"/>
      <c r="B70" s="84" t="s">
        <v>117</v>
      </c>
      <c r="C70" s="84" t="s">
        <v>337</v>
      </c>
      <c r="D70" s="84" t="s">
        <v>354</v>
      </c>
    </row>
    <row r="71" spans="1:11">
      <c r="A71" s="84" t="s">
        <v>36</v>
      </c>
      <c r="B71" s="84"/>
      <c r="C71" s="84"/>
      <c r="D71" s="84"/>
    </row>
    <row r="73" spans="1:11">
      <c r="A73" s="80"/>
      <c r="B73" s="84" t="s">
        <v>117</v>
      </c>
      <c r="C73" s="84" t="s">
        <v>355</v>
      </c>
      <c r="D73" s="84" t="s">
        <v>356</v>
      </c>
      <c r="E73" s="84" t="s">
        <v>357</v>
      </c>
      <c r="F73" s="84" t="s">
        <v>358</v>
      </c>
      <c r="G73" s="84" t="s">
        <v>354</v>
      </c>
    </row>
    <row r="74" spans="1:11">
      <c r="A74" s="84" t="s">
        <v>332</v>
      </c>
      <c r="B74" s="84" t="s">
        <v>333</v>
      </c>
      <c r="C74" s="84">
        <v>22891.96</v>
      </c>
      <c r="D74" s="84">
        <v>18282.78</v>
      </c>
      <c r="E74" s="84">
        <v>4609.18</v>
      </c>
      <c r="F74" s="84">
        <v>0.8</v>
      </c>
      <c r="G74" s="84">
        <v>3.79</v>
      </c>
    </row>
    <row r="75" spans="1:11">
      <c r="A75" s="84" t="s">
        <v>334</v>
      </c>
      <c r="B75" s="84" t="s">
        <v>333</v>
      </c>
      <c r="C75" s="84">
        <v>105952.77</v>
      </c>
      <c r="D75" s="84">
        <v>83339.740000000005</v>
      </c>
      <c r="E75" s="84">
        <v>22613.040000000001</v>
      </c>
      <c r="F75" s="84">
        <v>0.79</v>
      </c>
      <c r="G75" s="84">
        <v>4.0999999999999996</v>
      </c>
    </row>
    <row r="76" spans="1:11">
      <c r="A76" s="84" t="s">
        <v>335</v>
      </c>
      <c r="B76" s="84" t="s">
        <v>333</v>
      </c>
      <c r="C76" s="84">
        <v>20476.810000000001</v>
      </c>
      <c r="D76" s="84">
        <v>16353.91</v>
      </c>
      <c r="E76" s="84">
        <v>4122.8999999999996</v>
      </c>
      <c r="F76" s="84">
        <v>0.8</v>
      </c>
      <c r="G76" s="84">
        <v>3.79</v>
      </c>
    </row>
    <row r="77" spans="1:11">
      <c r="A77" s="84" t="s">
        <v>336</v>
      </c>
      <c r="B77" s="84" t="s">
        <v>333</v>
      </c>
      <c r="C77" s="84">
        <v>14480.3</v>
      </c>
      <c r="D77" s="84">
        <v>11564.77</v>
      </c>
      <c r="E77" s="84">
        <v>2915.53</v>
      </c>
      <c r="F77" s="84">
        <v>0.8</v>
      </c>
      <c r="G77" s="84">
        <v>4.03</v>
      </c>
    </row>
    <row r="79" spans="1:11">
      <c r="A79" s="80"/>
      <c r="B79" s="84" t="s">
        <v>117</v>
      </c>
      <c r="C79" s="84" t="s">
        <v>355</v>
      </c>
      <c r="D79" s="84" t="s">
        <v>354</v>
      </c>
    </row>
    <row r="80" spans="1:11">
      <c r="A80" s="84" t="s">
        <v>396</v>
      </c>
      <c r="B80" s="84" t="s">
        <v>397</v>
      </c>
      <c r="C80" s="84">
        <v>1564.36</v>
      </c>
      <c r="D80" s="84">
        <v>1</v>
      </c>
    </row>
    <row r="81" spans="1:8">
      <c r="A81" s="84" t="s">
        <v>398</v>
      </c>
      <c r="B81" s="84" t="s">
        <v>399</v>
      </c>
      <c r="C81" s="84">
        <v>27840.18</v>
      </c>
      <c r="D81" s="84">
        <v>0.8</v>
      </c>
    </row>
    <row r="82" spans="1:8">
      <c r="A82" s="84" t="s">
        <v>400</v>
      </c>
      <c r="B82" s="84" t="s">
        <v>399</v>
      </c>
      <c r="C82" s="84">
        <v>111911.03</v>
      </c>
      <c r="D82" s="84">
        <v>0.78</v>
      </c>
    </row>
    <row r="83" spans="1:8">
      <c r="A83" s="84" t="s">
        <v>401</v>
      </c>
      <c r="B83" s="84" t="s">
        <v>399</v>
      </c>
      <c r="C83" s="84">
        <v>15776.79</v>
      </c>
      <c r="D83" s="84">
        <v>0.8</v>
      </c>
    </row>
    <row r="84" spans="1:8">
      <c r="A84" s="84" t="s">
        <v>402</v>
      </c>
      <c r="B84" s="84" t="s">
        <v>399</v>
      </c>
      <c r="C84" s="84">
        <v>15776.07</v>
      </c>
      <c r="D84" s="84">
        <v>0.8</v>
      </c>
    </row>
    <row r="86" spans="1:8">
      <c r="A86" s="80"/>
      <c r="B86" s="84" t="s">
        <v>117</v>
      </c>
      <c r="C86" s="84" t="s">
        <v>403</v>
      </c>
      <c r="D86" s="84" t="s">
        <v>404</v>
      </c>
      <c r="E86" s="84" t="s">
        <v>405</v>
      </c>
      <c r="F86" s="84" t="s">
        <v>406</v>
      </c>
      <c r="G86" s="84" t="s">
        <v>407</v>
      </c>
      <c r="H86" s="84" t="s">
        <v>408</v>
      </c>
    </row>
    <row r="87" spans="1:8">
      <c r="A87" s="84" t="s">
        <v>409</v>
      </c>
      <c r="B87" s="84" t="s">
        <v>410</v>
      </c>
      <c r="C87" s="84">
        <v>0.54</v>
      </c>
      <c r="D87" s="84">
        <v>49.8</v>
      </c>
      <c r="E87" s="84">
        <v>7.0000000000000007E-2</v>
      </c>
      <c r="F87" s="84">
        <v>6.74</v>
      </c>
      <c r="G87" s="84">
        <v>1</v>
      </c>
      <c r="H87" s="84" t="s">
        <v>411</v>
      </c>
    </row>
    <row r="88" spans="1:8">
      <c r="A88" s="84" t="s">
        <v>412</v>
      </c>
      <c r="B88" s="84" t="s">
        <v>413</v>
      </c>
      <c r="C88" s="84">
        <v>0.55000000000000004</v>
      </c>
      <c r="D88" s="84">
        <v>622</v>
      </c>
      <c r="E88" s="84">
        <v>1.38</v>
      </c>
      <c r="F88" s="84">
        <v>1575.4</v>
      </c>
      <c r="G88" s="84">
        <v>1</v>
      </c>
      <c r="H88" s="84" t="s">
        <v>414</v>
      </c>
    </row>
    <row r="89" spans="1:8">
      <c r="A89" s="84" t="s">
        <v>415</v>
      </c>
      <c r="B89" s="84" t="s">
        <v>413</v>
      </c>
      <c r="C89" s="84">
        <v>0.59</v>
      </c>
      <c r="D89" s="84">
        <v>1109.6500000000001</v>
      </c>
      <c r="E89" s="84">
        <v>6.19</v>
      </c>
      <c r="F89" s="84">
        <v>11612.92</v>
      </c>
      <c r="G89" s="84">
        <v>1</v>
      </c>
      <c r="H89" s="84" t="s">
        <v>414</v>
      </c>
    </row>
    <row r="90" spans="1:8">
      <c r="A90" s="84" t="s">
        <v>416</v>
      </c>
      <c r="B90" s="84" t="s">
        <v>413</v>
      </c>
      <c r="C90" s="84">
        <v>0.55000000000000004</v>
      </c>
      <c r="D90" s="84">
        <v>622</v>
      </c>
      <c r="E90" s="84">
        <v>1.24</v>
      </c>
      <c r="F90" s="84">
        <v>1409.19</v>
      </c>
      <c r="G90" s="84">
        <v>1</v>
      </c>
      <c r="H90" s="84" t="s">
        <v>414</v>
      </c>
    </row>
    <row r="91" spans="1:8">
      <c r="A91" s="84" t="s">
        <v>417</v>
      </c>
      <c r="B91" s="84" t="s">
        <v>413</v>
      </c>
      <c r="C91" s="84">
        <v>0.55000000000000004</v>
      </c>
      <c r="D91" s="84">
        <v>622</v>
      </c>
      <c r="E91" s="84">
        <v>0.87</v>
      </c>
      <c r="F91" s="84">
        <v>996.52</v>
      </c>
      <c r="G91" s="84">
        <v>1</v>
      </c>
      <c r="H91" s="84" t="s">
        <v>414</v>
      </c>
    </row>
    <row r="93" spans="1:8">
      <c r="A93" s="80"/>
      <c r="B93" s="84" t="s">
        <v>117</v>
      </c>
      <c r="C93" s="84" t="s">
        <v>418</v>
      </c>
      <c r="D93" s="84" t="s">
        <v>419</v>
      </c>
      <c r="E93" s="84" t="s">
        <v>420</v>
      </c>
      <c r="F93" s="84" t="s">
        <v>421</v>
      </c>
    </row>
    <row r="94" spans="1:8">
      <c r="A94" s="84" t="s">
        <v>36</v>
      </c>
      <c r="B94" s="84"/>
      <c r="C94" s="84"/>
      <c r="D94" s="84"/>
      <c r="E94" s="84"/>
      <c r="F94" s="84"/>
    </row>
    <row r="96" spans="1:8">
      <c r="A96" s="80"/>
      <c r="B96" s="84" t="s">
        <v>117</v>
      </c>
      <c r="C96" s="84" t="s">
        <v>422</v>
      </c>
      <c r="D96" s="84" t="s">
        <v>423</v>
      </c>
      <c r="E96" s="84" t="s">
        <v>424</v>
      </c>
      <c r="F96" s="84" t="s">
        <v>425</v>
      </c>
      <c r="G96" s="84" t="s">
        <v>426</v>
      </c>
    </row>
    <row r="97" spans="1:8">
      <c r="A97" s="84" t="s">
        <v>36</v>
      </c>
      <c r="B97" s="84"/>
      <c r="C97" s="84"/>
      <c r="D97" s="84"/>
      <c r="E97" s="84"/>
      <c r="F97" s="84"/>
      <c r="G97" s="84"/>
    </row>
    <row r="99" spans="1:8">
      <c r="A99" s="80"/>
      <c r="B99" s="84" t="s">
        <v>432</v>
      </c>
      <c r="C99" s="84" t="s">
        <v>433</v>
      </c>
      <c r="D99" s="84" t="s">
        <v>434</v>
      </c>
      <c r="E99" s="84" t="s">
        <v>435</v>
      </c>
      <c r="F99" s="84" t="s">
        <v>436</v>
      </c>
      <c r="G99" s="84" t="s">
        <v>437</v>
      </c>
      <c r="H99" s="84" t="s">
        <v>438</v>
      </c>
    </row>
    <row r="100" spans="1:8">
      <c r="A100" s="84" t="s">
        <v>439</v>
      </c>
      <c r="B100" s="84">
        <v>16887.844799999999</v>
      </c>
      <c r="C100" s="84">
        <v>26.1982</v>
      </c>
      <c r="D100" s="84">
        <v>102.2222</v>
      </c>
      <c r="E100" s="84">
        <v>0</v>
      </c>
      <c r="F100" s="84">
        <v>2.0000000000000001E-4</v>
      </c>
      <c r="G100" s="84">
        <v>509757.56099999999</v>
      </c>
      <c r="H100" s="84">
        <v>6974.5925999999999</v>
      </c>
    </row>
    <row r="101" spans="1:8">
      <c r="A101" s="84" t="s">
        <v>440</v>
      </c>
      <c r="B101" s="84">
        <v>14266.0836</v>
      </c>
      <c r="C101" s="84">
        <v>22.655799999999999</v>
      </c>
      <c r="D101" s="84">
        <v>91.284400000000005</v>
      </c>
      <c r="E101" s="84">
        <v>0</v>
      </c>
      <c r="F101" s="84">
        <v>2.0000000000000001E-4</v>
      </c>
      <c r="G101" s="84">
        <v>455234.28980000003</v>
      </c>
      <c r="H101" s="84">
        <v>5946.3540000000003</v>
      </c>
    </row>
    <row r="102" spans="1:8">
      <c r="A102" s="84" t="s">
        <v>441</v>
      </c>
      <c r="B102" s="84">
        <v>16057.834500000001</v>
      </c>
      <c r="C102" s="84">
        <v>25.599599999999999</v>
      </c>
      <c r="D102" s="84">
        <v>103.6743</v>
      </c>
      <c r="E102" s="84">
        <v>0</v>
      </c>
      <c r="F102" s="84">
        <v>2.0000000000000001E-4</v>
      </c>
      <c r="G102" s="84">
        <v>517026.56229999999</v>
      </c>
      <c r="H102" s="84">
        <v>6703.4166999999998</v>
      </c>
    </row>
    <row r="103" spans="1:8">
      <c r="A103" s="84" t="s">
        <v>442</v>
      </c>
      <c r="B103" s="84">
        <v>15771.902099999999</v>
      </c>
      <c r="C103" s="84">
        <v>25.805199999999999</v>
      </c>
      <c r="D103" s="84">
        <v>108.0449</v>
      </c>
      <c r="E103" s="84">
        <v>0</v>
      </c>
      <c r="F103" s="84">
        <v>2.0000000000000001E-4</v>
      </c>
      <c r="G103" s="84">
        <v>538847.66520000005</v>
      </c>
      <c r="H103" s="84">
        <v>6652.7973000000002</v>
      </c>
    </row>
    <row r="104" spans="1:8">
      <c r="A104" s="84" t="s">
        <v>272</v>
      </c>
      <c r="B104" s="84">
        <v>17992.0563</v>
      </c>
      <c r="C104" s="84">
        <v>29.4907</v>
      </c>
      <c r="D104" s="84">
        <v>123.752</v>
      </c>
      <c r="E104" s="84">
        <v>0</v>
      </c>
      <c r="F104" s="84">
        <v>2.0000000000000001E-4</v>
      </c>
      <c r="G104" s="84">
        <v>617184.69339999999</v>
      </c>
      <c r="H104" s="84">
        <v>7594.7942999999996</v>
      </c>
    </row>
    <row r="105" spans="1:8">
      <c r="A105" s="84" t="s">
        <v>443</v>
      </c>
      <c r="B105" s="84">
        <v>21938.731899999999</v>
      </c>
      <c r="C105" s="84">
        <v>35.977899999999998</v>
      </c>
      <c r="D105" s="84">
        <v>151.06979999999999</v>
      </c>
      <c r="E105" s="84">
        <v>0</v>
      </c>
      <c r="F105" s="84">
        <v>2.9999999999999997E-4</v>
      </c>
      <c r="G105" s="84">
        <v>753426.37760000001</v>
      </c>
      <c r="H105" s="84">
        <v>9262.6635999999999</v>
      </c>
    </row>
    <row r="106" spans="1:8">
      <c r="A106" s="84" t="s">
        <v>444</v>
      </c>
      <c r="B106" s="84">
        <v>23040.850600000002</v>
      </c>
      <c r="C106" s="84">
        <v>37.785299999999999</v>
      </c>
      <c r="D106" s="84">
        <v>158.65889999999999</v>
      </c>
      <c r="E106" s="84">
        <v>0</v>
      </c>
      <c r="F106" s="84">
        <v>2.9999999999999997E-4</v>
      </c>
      <c r="G106" s="84">
        <v>791275.66249999998</v>
      </c>
      <c r="H106" s="84">
        <v>9727.9847000000009</v>
      </c>
    </row>
    <row r="107" spans="1:8">
      <c r="A107" s="84" t="s">
        <v>445</v>
      </c>
      <c r="B107" s="84">
        <v>23176.5906</v>
      </c>
      <c r="C107" s="84">
        <v>38.007899999999999</v>
      </c>
      <c r="D107" s="84">
        <v>159.59360000000001</v>
      </c>
      <c r="E107" s="84">
        <v>0</v>
      </c>
      <c r="F107" s="84">
        <v>2.9999999999999997E-4</v>
      </c>
      <c r="G107" s="84">
        <v>795937.28280000004</v>
      </c>
      <c r="H107" s="84">
        <v>9785.2949000000008</v>
      </c>
    </row>
    <row r="108" spans="1:8">
      <c r="A108" s="84" t="s">
        <v>446</v>
      </c>
      <c r="B108" s="84">
        <v>19620.9287</v>
      </c>
      <c r="C108" s="84">
        <v>32.176900000000003</v>
      </c>
      <c r="D108" s="84">
        <v>135.10939999999999</v>
      </c>
      <c r="E108" s="84">
        <v>0</v>
      </c>
      <c r="F108" s="84">
        <v>2.9999999999999997E-4</v>
      </c>
      <c r="G108" s="84">
        <v>673827.69880000001</v>
      </c>
      <c r="H108" s="84">
        <v>8284.0733</v>
      </c>
    </row>
    <row r="109" spans="1:8">
      <c r="A109" s="84" t="s">
        <v>447</v>
      </c>
      <c r="B109" s="84">
        <v>16488.178199999998</v>
      </c>
      <c r="C109" s="84">
        <v>27.003900000000002</v>
      </c>
      <c r="D109" s="84">
        <v>113.2034</v>
      </c>
      <c r="E109" s="84">
        <v>0</v>
      </c>
      <c r="F109" s="84">
        <v>2.0000000000000001E-4</v>
      </c>
      <c r="G109" s="84">
        <v>564575.05359999998</v>
      </c>
      <c r="H109" s="84">
        <v>6957.7142999999996</v>
      </c>
    </row>
    <row r="110" spans="1:8">
      <c r="A110" s="84" t="s">
        <v>448</v>
      </c>
      <c r="B110" s="84">
        <v>14947.828100000001</v>
      </c>
      <c r="C110" s="84">
        <v>23.939599999999999</v>
      </c>
      <c r="D110" s="84">
        <v>97.537199999999999</v>
      </c>
      <c r="E110" s="84">
        <v>0</v>
      </c>
      <c r="F110" s="84">
        <v>2.0000000000000001E-4</v>
      </c>
      <c r="G110" s="84">
        <v>486424.79060000001</v>
      </c>
      <c r="H110" s="84">
        <v>6251.4231</v>
      </c>
    </row>
    <row r="111" spans="1:8">
      <c r="A111" s="84" t="s">
        <v>449</v>
      </c>
      <c r="B111" s="84">
        <v>16524.1855</v>
      </c>
      <c r="C111" s="84">
        <v>25.794599999999999</v>
      </c>
      <c r="D111" s="84">
        <v>101.52970000000001</v>
      </c>
      <c r="E111" s="84">
        <v>0</v>
      </c>
      <c r="F111" s="84">
        <v>2.0000000000000001E-4</v>
      </c>
      <c r="G111" s="84">
        <v>506310.95779999997</v>
      </c>
      <c r="H111" s="84">
        <v>6841.0874999999996</v>
      </c>
    </row>
    <row r="112" spans="1:8">
      <c r="A112" s="84"/>
      <c r="B112" s="84"/>
      <c r="C112" s="84"/>
      <c r="D112" s="84"/>
      <c r="E112" s="84"/>
      <c r="F112" s="84"/>
      <c r="G112" s="84"/>
      <c r="H112" s="84"/>
    </row>
    <row r="113" spans="1:19">
      <c r="A113" s="84" t="s">
        <v>450</v>
      </c>
      <c r="B113" s="84">
        <v>216713.01490000001</v>
      </c>
      <c r="C113" s="84">
        <v>350.43560000000002</v>
      </c>
      <c r="D113" s="84">
        <v>1445.68</v>
      </c>
      <c r="E113" s="84">
        <v>0</v>
      </c>
      <c r="F113" s="84">
        <v>2.7000000000000001E-3</v>
      </c>
      <c r="G113" s="85">
        <v>7209830</v>
      </c>
      <c r="H113" s="84">
        <v>90982.196400000001</v>
      </c>
    </row>
    <row r="114" spans="1:19">
      <c r="A114" s="84" t="s">
        <v>451</v>
      </c>
      <c r="B114" s="84">
        <v>14266.0836</v>
      </c>
      <c r="C114" s="84">
        <v>22.655799999999999</v>
      </c>
      <c r="D114" s="84">
        <v>91.284400000000005</v>
      </c>
      <c r="E114" s="84">
        <v>0</v>
      </c>
      <c r="F114" s="84">
        <v>2.0000000000000001E-4</v>
      </c>
      <c r="G114" s="84">
        <v>455234.28980000003</v>
      </c>
      <c r="H114" s="84">
        <v>5946.3540000000003</v>
      </c>
    </row>
    <row r="115" spans="1:19">
      <c r="A115" s="84" t="s">
        <v>452</v>
      </c>
      <c r="B115" s="84">
        <v>23176.5906</v>
      </c>
      <c r="C115" s="84">
        <v>38.007899999999999</v>
      </c>
      <c r="D115" s="84">
        <v>159.59360000000001</v>
      </c>
      <c r="E115" s="84">
        <v>0</v>
      </c>
      <c r="F115" s="84">
        <v>2.9999999999999997E-4</v>
      </c>
      <c r="G115" s="84">
        <v>795937.28280000004</v>
      </c>
      <c r="H115" s="84">
        <v>9785.2949000000008</v>
      </c>
    </row>
    <row r="117" spans="1:19">
      <c r="A117" s="80"/>
      <c r="B117" s="84" t="s">
        <v>453</v>
      </c>
      <c r="C117" s="84" t="s">
        <v>454</v>
      </c>
      <c r="D117" s="84" t="s">
        <v>455</v>
      </c>
      <c r="E117" s="84" t="s">
        <v>456</v>
      </c>
      <c r="F117" s="84" t="s">
        <v>457</v>
      </c>
      <c r="G117" s="84" t="s">
        <v>458</v>
      </c>
      <c r="H117" s="84" t="s">
        <v>459</v>
      </c>
      <c r="I117" s="84" t="s">
        <v>460</v>
      </c>
      <c r="J117" s="84" t="s">
        <v>461</v>
      </c>
      <c r="K117" s="84" t="s">
        <v>462</v>
      </c>
      <c r="L117" s="84" t="s">
        <v>463</v>
      </c>
      <c r="M117" s="84" t="s">
        <v>464</v>
      </c>
      <c r="N117" s="84" t="s">
        <v>465</v>
      </c>
      <c r="O117" s="84" t="s">
        <v>466</v>
      </c>
      <c r="P117" s="84" t="s">
        <v>467</v>
      </c>
      <c r="Q117" s="84" t="s">
        <v>468</v>
      </c>
      <c r="R117" s="84" t="s">
        <v>469</v>
      </c>
      <c r="S117" s="84" t="s">
        <v>470</v>
      </c>
    </row>
    <row r="118" spans="1:19">
      <c r="A118" s="84" t="s">
        <v>439</v>
      </c>
      <c r="B118" s="85">
        <v>66892400000</v>
      </c>
      <c r="C118" s="84">
        <v>49980.678999999996</v>
      </c>
      <c r="D118" s="84" t="s">
        <v>533</v>
      </c>
      <c r="E118" s="84">
        <v>34382.154999999999</v>
      </c>
      <c r="F118" s="84">
        <v>10771.038</v>
      </c>
      <c r="G118" s="84">
        <v>1413.386</v>
      </c>
      <c r="H118" s="84">
        <v>0</v>
      </c>
      <c r="I118" s="84">
        <v>246.815</v>
      </c>
      <c r="J118" s="84">
        <v>3167.2840000000001</v>
      </c>
      <c r="K118" s="84">
        <v>0</v>
      </c>
      <c r="L118" s="84">
        <v>0</v>
      </c>
      <c r="M118" s="84">
        <v>0</v>
      </c>
      <c r="N118" s="84">
        <v>0</v>
      </c>
      <c r="O118" s="84">
        <v>0</v>
      </c>
      <c r="P118" s="84">
        <v>0</v>
      </c>
      <c r="Q118" s="84">
        <v>0</v>
      </c>
      <c r="R118" s="84">
        <v>0</v>
      </c>
      <c r="S118" s="84">
        <v>0</v>
      </c>
    </row>
    <row r="119" spans="1:19">
      <c r="A119" s="84" t="s">
        <v>440</v>
      </c>
      <c r="B119" s="85">
        <v>59737700000</v>
      </c>
      <c r="C119" s="84">
        <v>58493.703999999998</v>
      </c>
      <c r="D119" s="84" t="s">
        <v>534</v>
      </c>
      <c r="E119" s="84">
        <v>34382.154999999999</v>
      </c>
      <c r="F119" s="84">
        <v>10771.038</v>
      </c>
      <c r="G119" s="84">
        <v>11283.749</v>
      </c>
      <c r="H119" s="84">
        <v>0</v>
      </c>
      <c r="I119" s="84">
        <v>2056.7620000000002</v>
      </c>
      <c r="J119" s="84">
        <v>0</v>
      </c>
      <c r="K119" s="84">
        <v>0</v>
      </c>
      <c r="L119" s="84">
        <v>0</v>
      </c>
      <c r="M119" s="84">
        <v>0</v>
      </c>
      <c r="N119" s="84">
        <v>0</v>
      </c>
      <c r="O119" s="84">
        <v>0</v>
      </c>
      <c r="P119" s="84">
        <v>0</v>
      </c>
      <c r="Q119" s="84">
        <v>0</v>
      </c>
      <c r="R119" s="84">
        <v>0</v>
      </c>
      <c r="S119" s="84">
        <v>0</v>
      </c>
    </row>
    <row r="120" spans="1:19">
      <c r="A120" s="84" t="s">
        <v>441</v>
      </c>
      <c r="B120" s="85">
        <v>67846300000</v>
      </c>
      <c r="C120" s="84">
        <v>58912.741999999998</v>
      </c>
      <c r="D120" s="84" t="s">
        <v>535</v>
      </c>
      <c r="E120" s="84">
        <v>34382.154999999999</v>
      </c>
      <c r="F120" s="84">
        <v>10771.038</v>
      </c>
      <c r="G120" s="84">
        <v>12005.299000000001</v>
      </c>
      <c r="H120" s="84">
        <v>0</v>
      </c>
      <c r="I120" s="84">
        <v>1754.249</v>
      </c>
      <c r="J120" s="84">
        <v>0</v>
      </c>
      <c r="K120" s="84">
        <v>0</v>
      </c>
      <c r="L120" s="84">
        <v>0</v>
      </c>
      <c r="M120" s="84">
        <v>0</v>
      </c>
      <c r="N120" s="84">
        <v>0</v>
      </c>
      <c r="O120" s="84">
        <v>0</v>
      </c>
      <c r="P120" s="84">
        <v>0</v>
      </c>
      <c r="Q120" s="84">
        <v>0</v>
      </c>
      <c r="R120" s="84">
        <v>0</v>
      </c>
      <c r="S120" s="84">
        <v>0</v>
      </c>
    </row>
    <row r="121" spans="1:19">
      <c r="A121" s="84" t="s">
        <v>442</v>
      </c>
      <c r="B121" s="85">
        <v>70709800000</v>
      </c>
      <c r="C121" s="84">
        <v>71565.604999999996</v>
      </c>
      <c r="D121" s="84" t="s">
        <v>536</v>
      </c>
      <c r="E121" s="84">
        <v>34382.154999999999</v>
      </c>
      <c r="F121" s="84">
        <v>10771.038</v>
      </c>
      <c r="G121" s="84">
        <v>7585.0240000000003</v>
      </c>
      <c r="H121" s="84">
        <v>0</v>
      </c>
      <c r="I121" s="84">
        <v>18827.387999999999</v>
      </c>
      <c r="J121" s="84">
        <v>0</v>
      </c>
      <c r="K121" s="84">
        <v>0</v>
      </c>
      <c r="L121" s="84">
        <v>0</v>
      </c>
      <c r="M121" s="84">
        <v>0</v>
      </c>
      <c r="N121" s="84">
        <v>0</v>
      </c>
      <c r="O121" s="84">
        <v>0</v>
      </c>
      <c r="P121" s="84">
        <v>0</v>
      </c>
      <c r="Q121" s="84">
        <v>0</v>
      </c>
      <c r="R121" s="84">
        <v>0</v>
      </c>
      <c r="S121" s="84">
        <v>0</v>
      </c>
    </row>
    <row r="122" spans="1:19">
      <c r="A122" s="84" t="s">
        <v>272</v>
      </c>
      <c r="B122" s="85">
        <v>80989500000</v>
      </c>
      <c r="C122" s="84">
        <v>85688.313999999998</v>
      </c>
      <c r="D122" s="84" t="s">
        <v>537</v>
      </c>
      <c r="E122" s="84">
        <v>34382.154999999999</v>
      </c>
      <c r="F122" s="84">
        <v>10771.038</v>
      </c>
      <c r="G122" s="84">
        <v>11338.691000000001</v>
      </c>
      <c r="H122" s="84">
        <v>0</v>
      </c>
      <c r="I122" s="84">
        <v>29196.43</v>
      </c>
      <c r="J122" s="84">
        <v>0</v>
      </c>
      <c r="K122" s="84">
        <v>0</v>
      </c>
      <c r="L122" s="84">
        <v>0</v>
      </c>
      <c r="M122" s="84">
        <v>0</v>
      </c>
      <c r="N122" s="84">
        <v>0</v>
      </c>
      <c r="O122" s="84">
        <v>0</v>
      </c>
      <c r="P122" s="84">
        <v>0</v>
      </c>
      <c r="Q122" s="84">
        <v>0</v>
      </c>
      <c r="R122" s="84">
        <v>0</v>
      </c>
      <c r="S122" s="84">
        <v>0</v>
      </c>
    </row>
    <row r="123" spans="1:19">
      <c r="A123" s="84" t="s">
        <v>443</v>
      </c>
      <c r="B123" s="85">
        <v>98867700000</v>
      </c>
      <c r="C123" s="84">
        <v>105050.531</v>
      </c>
      <c r="D123" s="84" t="s">
        <v>538</v>
      </c>
      <c r="E123" s="84">
        <v>34382.154999999999</v>
      </c>
      <c r="F123" s="84">
        <v>10771.038</v>
      </c>
      <c r="G123" s="84">
        <v>15482.019</v>
      </c>
      <c r="H123" s="84">
        <v>0</v>
      </c>
      <c r="I123" s="84">
        <v>44415.319000000003</v>
      </c>
      <c r="J123" s="84">
        <v>0</v>
      </c>
      <c r="K123" s="84">
        <v>0</v>
      </c>
      <c r="L123" s="84">
        <v>0</v>
      </c>
      <c r="M123" s="84">
        <v>0</v>
      </c>
      <c r="N123" s="84">
        <v>0</v>
      </c>
      <c r="O123" s="84">
        <v>0</v>
      </c>
      <c r="P123" s="84">
        <v>0</v>
      </c>
      <c r="Q123" s="84">
        <v>0</v>
      </c>
      <c r="R123" s="84">
        <v>0</v>
      </c>
      <c r="S123" s="84">
        <v>0</v>
      </c>
    </row>
    <row r="124" spans="1:19">
      <c r="A124" s="84" t="s">
        <v>444</v>
      </c>
      <c r="B124" s="85">
        <v>103834000000</v>
      </c>
      <c r="C124" s="84">
        <v>103350.76</v>
      </c>
      <c r="D124" s="84" t="s">
        <v>539</v>
      </c>
      <c r="E124" s="84">
        <v>34382.154999999999</v>
      </c>
      <c r="F124" s="84">
        <v>10771.038</v>
      </c>
      <c r="G124" s="84">
        <v>15238.388000000001</v>
      </c>
      <c r="H124" s="84">
        <v>0</v>
      </c>
      <c r="I124" s="84">
        <v>42959.18</v>
      </c>
      <c r="J124" s="84">
        <v>0</v>
      </c>
      <c r="K124" s="84">
        <v>0</v>
      </c>
      <c r="L124" s="84">
        <v>0</v>
      </c>
      <c r="M124" s="84">
        <v>0</v>
      </c>
      <c r="N124" s="84">
        <v>0</v>
      </c>
      <c r="O124" s="84">
        <v>0</v>
      </c>
      <c r="P124" s="84">
        <v>0</v>
      </c>
      <c r="Q124" s="84">
        <v>0</v>
      </c>
      <c r="R124" s="84">
        <v>0</v>
      </c>
      <c r="S124" s="84">
        <v>0</v>
      </c>
    </row>
    <row r="125" spans="1:19">
      <c r="A125" s="84" t="s">
        <v>445</v>
      </c>
      <c r="B125" s="85">
        <v>104446000000</v>
      </c>
      <c r="C125" s="84">
        <v>101907.834</v>
      </c>
      <c r="D125" s="84" t="s">
        <v>540</v>
      </c>
      <c r="E125" s="84">
        <v>34382.154999999999</v>
      </c>
      <c r="F125" s="84">
        <v>10771.038</v>
      </c>
      <c r="G125" s="84">
        <v>14942.896000000001</v>
      </c>
      <c r="H125" s="84">
        <v>0</v>
      </c>
      <c r="I125" s="84">
        <v>41811.745000000003</v>
      </c>
      <c r="J125" s="84">
        <v>0</v>
      </c>
      <c r="K125" s="84">
        <v>0</v>
      </c>
      <c r="L125" s="84">
        <v>0</v>
      </c>
      <c r="M125" s="84">
        <v>0</v>
      </c>
      <c r="N125" s="84">
        <v>0</v>
      </c>
      <c r="O125" s="84">
        <v>0</v>
      </c>
      <c r="P125" s="84">
        <v>0</v>
      </c>
      <c r="Q125" s="84">
        <v>0</v>
      </c>
      <c r="R125" s="84">
        <v>0</v>
      </c>
      <c r="S125" s="84">
        <v>0</v>
      </c>
    </row>
    <row r="126" spans="1:19">
      <c r="A126" s="84" t="s">
        <v>446</v>
      </c>
      <c r="B126" s="85">
        <v>88422400000</v>
      </c>
      <c r="C126" s="84">
        <v>98145.062999999995</v>
      </c>
      <c r="D126" s="84" t="s">
        <v>541</v>
      </c>
      <c r="E126" s="84">
        <v>34382.154999999999</v>
      </c>
      <c r="F126" s="84">
        <v>10771.038</v>
      </c>
      <c r="G126" s="84">
        <v>14204.328</v>
      </c>
      <c r="H126" s="84">
        <v>0</v>
      </c>
      <c r="I126" s="84">
        <v>38787.540999999997</v>
      </c>
      <c r="J126" s="84">
        <v>0</v>
      </c>
      <c r="K126" s="84">
        <v>0</v>
      </c>
      <c r="L126" s="84">
        <v>0</v>
      </c>
      <c r="M126" s="84">
        <v>0</v>
      </c>
      <c r="N126" s="84">
        <v>0</v>
      </c>
      <c r="O126" s="84">
        <v>0</v>
      </c>
      <c r="P126" s="84">
        <v>0</v>
      </c>
      <c r="Q126" s="84">
        <v>0</v>
      </c>
      <c r="R126" s="84">
        <v>0</v>
      </c>
      <c r="S126" s="84">
        <v>0</v>
      </c>
    </row>
    <row r="127" spans="1:19">
      <c r="A127" s="84" t="s">
        <v>447</v>
      </c>
      <c r="B127" s="85">
        <v>74085800000</v>
      </c>
      <c r="C127" s="84">
        <v>72540.584000000003</v>
      </c>
      <c r="D127" s="84" t="s">
        <v>542</v>
      </c>
      <c r="E127" s="84">
        <v>34382.154999999999</v>
      </c>
      <c r="F127" s="84">
        <v>10771.038</v>
      </c>
      <c r="G127" s="84">
        <v>7856.2619999999997</v>
      </c>
      <c r="H127" s="84">
        <v>0</v>
      </c>
      <c r="I127" s="84">
        <v>19531.129000000001</v>
      </c>
      <c r="J127" s="84">
        <v>0</v>
      </c>
      <c r="K127" s="84">
        <v>0</v>
      </c>
      <c r="L127" s="84">
        <v>0</v>
      </c>
      <c r="M127" s="84">
        <v>0</v>
      </c>
      <c r="N127" s="84">
        <v>0</v>
      </c>
      <c r="O127" s="84">
        <v>0</v>
      </c>
      <c r="P127" s="84">
        <v>0</v>
      </c>
      <c r="Q127" s="84">
        <v>0</v>
      </c>
      <c r="R127" s="84">
        <v>0</v>
      </c>
      <c r="S127" s="84">
        <v>0</v>
      </c>
    </row>
    <row r="128" spans="1:19">
      <c r="A128" s="84" t="s">
        <v>448</v>
      </c>
      <c r="B128" s="85">
        <v>63830600000</v>
      </c>
      <c r="C128" s="84">
        <v>61640.802000000003</v>
      </c>
      <c r="D128" s="84" t="s">
        <v>543</v>
      </c>
      <c r="E128" s="84">
        <v>34382.154999999999</v>
      </c>
      <c r="F128" s="84">
        <v>10771.038</v>
      </c>
      <c r="G128" s="84">
        <v>11672.22</v>
      </c>
      <c r="H128" s="84">
        <v>0</v>
      </c>
      <c r="I128" s="84">
        <v>1648.105</v>
      </c>
      <c r="J128" s="84">
        <v>3167.2840000000001</v>
      </c>
      <c r="K128" s="84">
        <v>0</v>
      </c>
      <c r="L128" s="84">
        <v>0</v>
      </c>
      <c r="M128" s="84">
        <v>0</v>
      </c>
      <c r="N128" s="84">
        <v>0</v>
      </c>
      <c r="O128" s="84">
        <v>0</v>
      </c>
      <c r="P128" s="84">
        <v>0</v>
      </c>
      <c r="Q128" s="84">
        <v>0</v>
      </c>
      <c r="R128" s="84">
        <v>0</v>
      </c>
      <c r="S128" s="84">
        <v>0</v>
      </c>
    </row>
    <row r="129" spans="1:19">
      <c r="A129" s="84" t="s">
        <v>449</v>
      </c>
      <c r="B129" s="85">
        <v>66440200000</v>
      </c>
      <c r="C129" s="84">
        <v>50215.580999999998</v>
      </c>
      <c r="D129" s="84" t="s">
        <v>544</v>
      </c>
      <c r="E129" s="84">
        <v>34382.154999999999</v>
      </c>
      <c r="F129" s="84">
        <v>10771.038</v>
      </c>
      <c r="G129" s="84">
        <v>1524.5519999999999</v>
      </c>
      <c r="H129" s="84">
        <v>0</v>
      </c>
      <c r="I129" s="84">
        <v>370.55200000000002</v>
      </c>
      <c r="J129" s="84">
        <v>3167.2840000000001</v>
      </c>
      <c r="K129" s="84">
        <v>0</v>
      </c>
      <c r="L129" s="84">
        <v>0</v>
      </c>
      <c r="M129" s="84">
        <v>0</v>
      </c>
      <c r="N129" s="84">
        <v>0</v>
      </c>
      <c r="O129" s="84">
        <v>0</v>
      </c>
      <c r="P129" s="84">
        <v>0</v>
      </c>
      <c r="Q129" s="84">
        <v>0</v>
      </c>
      <c r="R129" s="84">
        <v>0</v>
      </c>
      <c r="S129" s="84">
        <v>0</v>
      </c>
    </row>
    <row r="130" spans="1:19">
      <c r="A130" s="84"/>
      <c r="B130" s="84"/>
      <c r="C130" s="84"/>
      <c r="D130" s="84"/>
      <c r="E130" s="84"/>
      <c r="F130" s="84"/>
      <c r="G130" s="84"/>
      <c r="H130" s="84"/>
      <c r="I130" s="84"/>
      <c r="J130" s="84"/>
      <c r="K130" s="84"/>
      <c r="L130" s="84"/>
      <c r="M130" s="84"/>
      <c r="N130" s="84"/>
      <c r="O130" s="84"/>
      <c r="P130" s="84"/>
      <c r="Q130" s="84"/>
      <c r="R130" s="84"/>
      <c r="S130" s="84"/>
    </row>
    <row r="131" spans="1:19">
      <c r="A131" s="84" t="s">
        <v>450</v>
      </c>
      <c r="B131" s="85">
        <v>946103000000</v>
      </c>
      <c r="C131" s="84"/>
      <c r="D131" s="84"/>
      <c r="E131" s="84"/>
      <c r="F131" s="84"/>
      <c r="G131" s="84"/>
      <c r="H131" s="84"/>
      <c r="I131" s="84"/>
      <c r="J131" s="84"/>
      <c r="K131" s="84">
        <v>0</v>
      </c>
      <c r="L131" s="84">
        <v>0</v>
      </c>
      <c r="M131" s="84">
        <v>0</v>
      </c>
      <c r="N131" s="84">
        <v>0</v>
      </c>
      <c r="O131" s="84">
        <v>0</v>
      </c>
      <c r="P131" s="84">
        <v>0</v>
      </c>
      <c r="Q131" s="84">
        <v>0</v>
      </c>
      <c r="R131" s="84">
        <v>0</v>
      </c>
      <c r="S131" s="84">
        <v>0</v>
      </c>
    </row>
    <row r="132" spans="1:19">
      <c r="A132" s="84" t="s">
        <v>451</v>
      </c>
      <c r="B132" s="85">
        <v>59737700000</v>
      </c>
      <c r="C132" s="84">
        <v>49980.678999999996</v>
      </c>
      <c r="D132" s="84"/>
      <c r="E132" s="84">
        <v>34382.154999999999</v>
      </c>
      <c r="F132" s="84">
        <v>10771.038</v>
      </c>
      <c r="G132" s="84">
        <v>1413.386</v>
      </c>
      <c r="H132" s="84">
        <v>0</v>
      </c>
      <c r="I132" s="84">
        <v>246.815</v>
      </c>
      <c r="J132" s="84">
        <v>0</v>
      </c>
      <c r="K132" s="84">
        <v>0</v>
      </c>
      <c r="L132" s="84">
        <v>0</v>
      </c>
      <c r="M132" s="84">
        <v>0</v>
      </c>
      <c r="N132" s="84">
        <v>0</v>
      </c>
      <c r="O132" s="84">
        <v>0</v>
      </c>
      <c r="P132" s="84">
        <v>0</v>
      </c>
      <c r="Q132" s="84">
        <v>0</v>
      </c>
      <c r="R132" s="84">
        <v>0</v>
      </c>
      <c r="S132" s="84">
        <v>0</v>
      </c>
    </row>
    <row r="133" spans="1:19">
      <c r="A133" s="84" t="s">
        <v>452</v>
      </c>
      <c r="B133" s="85">
        <v>104446000000</v>
      </c>
      <c r="C133" s="84">
        <v>105050.531</v>
      </c>
      <c r="D133" s="84"/>
      <c r="E133" s="84">
        <v>34382.154999999999</v>
      </c>
      <c r="F133" s="84">
        <v>10771.038</v>
      </c>
      <c r="G133" s="84">
        <v>15482.019</v>
      </c>
      <c r="H133" s="84">
        <v>0</v>
      </c>
      <c r="I133" s="84">
        <v>44415.319000000003</v>
      </c>
      <c r="J133" s="84">
        <v>3167.2840000000001</v>
      </c>
      <c r="K133" s="84">
        <v>0</v>
      </c>
      <c r="L133" s="84">
        <v>0</v>
      </c>
      <c r="M133" s="84">
        <v>0</v>
      </c>
      <c r="N133" s="84">
        <v>0</v>
      </c>
      <c r="O133" s="84">
        <v>0</v>
      </c>
      <c r="P133" s="84">
        <v>0</v>
      </c>
      <c r="Q133" s="84">
        <v>0</v>
      </c>
      <c r="R133" s="84">
        <v>0</v>
      </c>
      <c r="S133" s="84">
        <v>0</v>
      </c>
    </row>
    <row r="135" spans="1:19">
      <c r="A135" s="80"/>
      <c r="B135" s="84" t="s">
        <v>483</v>
      </c>
      <c r="C135" s="84" t="s">
        <v>484</v>
      </c>
      <c r="D135" s="84" t="s">
        <v>485</v>
      </c>
      <c r="E135" s="84" t="s">
        <v>245</v>
      </c>
    </row>
    <row r="136" spans="1:19">
      <c r="A136" s="84" t="s">
        <v>486</v>
      </c>
      <c r="B136" s="84">
        <v>26572.48</v>
      </c>
      <c r="C136" s="84">
        <v>986.39</v>
      </c>
      <c r="D136" s="84">
        <v>0</v>
      </c>
      <c r="E136" s="84">
        <v>27558.87</v>
      </c>
    </row>
    <row r="137" spans="1:19">
      <c r="A137" s="84" t="s">
        <v>487</v>
      </c>
      <c r="B137" s="84">
        <v>11.58</v>
      </c>
      <c r="C137" s="84">
        <v>0.43</v>
      </c>
      <c r="D137" s="84">
        <v>0</v>
      </c>
      <c r="E137" s="84">
        <v>12.01</v>
      </c>
    </row>
    <row r="138" spans="1:19">
      <c r="A138" s="84" t="s">
        <v>488</v>
      </c>
      <c r="B138" s="84">
        <v>11.58</v>
      </c>
      <c r="C138" s="84">
        <v>0.43</v>
      </c>
      <c r="D138" s="84">
        <v>0</v>
      </c>
      <c r="E138" s="84">
        <v>12.01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6" baseType="variant">
      <vt:variant>
        <vt:lpstr>Worksheets</vt:lpstr>
      </vt:variant>
      <vt:variant>
        <vt:i4>6</vt:i4>
      </vt:variant>
      <vt:variant>
        <vt:lpstr>Charts</vt:lpstr>
      </vt:variant>
      <vt:variant>
        <vt:i4>10</vt:i4>
      </vt:variant>
      <vt:variant>
        <vt:lpstr>Named Ranges</vt:lpstr>
      </vt:variant>
      <vt:variant>
        <vt:i4>20</vt:i4>
      </vt:variant>
    </vt:vector>
  </HeadingPairs>
  <TitlesOfParts>
    <vt:vector size="36" baseType="lpstr">
      <vt:lpstr>BuildingSummary</vt:lpstr>
      <vt:lpstr>ZoneSummary</vt:lpstr>
      <vt:lpstr>LocationSummary</vt:lpstr>
      <vt:lpstr>Miami</vt:lpstr>
      <vt:lpstr>Picture</vt:lpstr>
      <vt:lpstr>Schedules</vt:lpstr>
      <vt:lpstr>Electricity</vt:lpstr>
      <vt:lpstr>Gas</vt:lpstr>
      <vt:lpstr>EUI</vt:lpstr>
      <vt:lpstr>Water</vt:lpstr>
      <vt:lpstr>Carbon</vt:lpstr>
      <vt:lpstr>LghtSch</vt:lpstr>
      <vt:lpstr>EqpSch</vt:lpstr>
      <vt:lpstr>OccSch</vt:lpstr>
      <vt:lpstr>HeatSch</vt:lpstr>
      <vt:lpstr>CoolSch</vt:lpstr>
      <vt:lpstr>Schedules!Print_Area</vt:lpstr>
      <vt:lpstr>BuildingSummary!Print_Titles</vt:lpstr>
      <vt:lpstr>LocationSummary!Print_Titles</vt:lpstr>
      <vt:lpstr>Schedules!Print_Titles</vt:lpstr>
      <vt:lpstr>Miami!retail01miami</vt:lpstr>
      <vt:lpstr>Houston!retail02houston</vt:lpstr>
      <vt:lpstr>Phoenix!retail03phoenix</vt:lpstr>
      <vt:lpstr>Atlanta!retail04atlanta</vt:lpstr>
      <vt:lpstr>LosAngeles!retail05losangeles</vt:lpstr>
      <vt:lpstr>LasVegas!retail06lasvegas</vt:lpstr>
      <vt:lpstr>SanFrancisco!retail07sanfrancisco</vt:lpstr>
      <vt:lpstr>Baltimore!retail08baltimore</vt:lpstr>
      <vt:lpstr>Albuquerque!retail09albuquerque</vt:lpstr>
      <vt:lpstr>Seattle!retail10seattle</vt:lpstr>
      <vt:lpstr>Chicago!retail11chicago</vt:lpstr>
      <vt:lpstr>Boulder!retail12boulder</vt:lpstr>
      <vt:lpstr>Minneapolis!retail13minneapolis</vt:lpstr>
      <vt:lpstr>Helena!retail14helena</vt:lpstr>
      <vt:lpstr>Duluth!retail15duluth</vt:lpstr>
      <vt:lpstr>Fairbanks!retail16fairbanks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mderu</cp:lastModifiedBy>
  <cp:lastPrinted>2008-11-04T19:32:18Z</cp:lastPrinted>
  <dcterms:created xsi:type="dcterms:W3CDTF">2007-11-14T19:26:56Z</dcterms:created>
  <dcterms:modified xsi:type="dcterms:W3CDTF">2009-05-06T22:43:59Z</dcterms:modified>
</cp:coreProperties>
</file>