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53" firstSheet="1" activeTab="2"/>
  </bookViews>
  <sheets>
    <sheet name="BuildingSummary" sheetId="8" r:id="rId1"/>
    <sheet name="ZoneSummary" sheetId="10" r:id="rId2"/>
    <sheet name="LocationSummary" sheetId="7" r:id="rId3"/>
    <sheet name="Miami" sheetId="40" state="veryHidden" r:id="rId4"/>
    <sheet name="Houston" sheetId="39" state="veryHidden" r:id="rId5"/>
    <sheet name="Phoenix" sheetId="38" state="veryHidden" r:id="rId6"/>
    <sheet name="Atlanta" sheetId="37" state="veryHidden" r:id="rId7"/>
    <sheet name="LosAngeles" sheetId="36" state="veryHidden" r:id="rId8"/>
    <sheet name="LasVegas" sheetId="35" state="veryHidden" r:id="rId9"/>
    <sheet name="SanFrancisco" sheetId="34" state="veryHidden" r:id="rId10"/>
    <sheet name="Baltimore" sheetId="33" state="veryHidden" r:id="rId11"/>
    <sheet name="Albuquerque" sheetId="32" state="veryHidden" r:id="rId12"/>
    <sheet name="Seattle" sheetId="31" state="veryHidden" r:id="rId13"/>
    <sheet name="Chicago" sheetId="30" state="veryHidden" r:id="rId14"/>
    <sheet name="Boulder" sheetId="29" state="veryHidden" r:id="rId15"/>
    <sheet name="Minneapolis" sheetId="28" state="veryHidden" r:id="rId16"/>
    <sheet name="Helena" sheetId="27" state="veryHidden" r:id="rId17"/>
    <sheet name="Duluth" sheetId="26" state="veryHidden" r:id="rId18"/>
    <sheet name="Fairbanks" sheetId="25" state="veryHidden" r:id="rId19"/>
    <sheet name="Picture" sheetId="3" r:id="rId20"/>
    <sheet name="Electricity" sheetId="4" r:id="rId21"/>
    <sheet name="Gas" sheetId="11" r:id="rId22"/>
    <sheet name="EUI" sheetId="17" r:id="rId23"/>
    <sheet name="Water" sheetId="42" r:id="rId24"/>
    <sheet name="Carbon" sheetId="41" r:id="rId25"/>
    <sheet name="Schedules" sheetId="19" r:id="rId26"/>
    <sheet name="LtgSch" sheetId="20" r:id="rId27"/>
    <sheet name="EqpSch" sheetId="21" r:id="rId28"/>
    <sheet name="OccSch" sheetId="22" r:id="rId29"/>
    <sheet name="HeatSch" sheetId="23" r:id="rId30"/>
    <sheet name="CoolSch" sheetId="24" r:id="rId31"/>
  </sheets>
  <definedNames>
    <definedName name="stmall01miami" localSheetId="3">Miami!$A$1:$K$218</definedName>
    <definedName name="stmall01miami_1" localSheetId="3">Miami!$A$1:$S$214</definedName>
    <definedName name="stmall01miami_2" localSheetId="3">Miami!$A$1:$S$214</definedName>
    <definedName name="stmall01miami_3" localSheetId="3">Miami!$A$1:$S$214</definedName>
    <definedName name="stmall01miami_4" localSheetId="3">Miami!$A$1:$S$214</definedName>
    <definedName name="stmall01miami_5" localSheetId="3">Miami!$A$1:$S$214</definedName>
    <definedName name="stmall01miami_6" localSheetId="3">Miami!$A$1:$S$214</definedName>
    <definedName name="stmall02houston" localSheetId="4">Houston!$A$1:$K$218</definedName>
    <definedName name="stmall02houston_1" localSheetId="4">Houston!$A$1:$S$214</definedName>
    <definedName name="stmall02houston_2" localSheetId="4">Houston!$A$1:$S$214</definedName>
    <definedName name="stmall02houston_3" localSheetId="4">Houston!$A$1:$S$214</definedName>
    <definedName name="stmall02houston_4" localSheetId="4">Houston!$A$1:$S$214</definedName>
    <definedName name="stmall02houston_5" localSheetId="4">Houston!$A$1:$S$214</definedName>
    <definedName name="stmall02houston_6" localSheetId="4">Houston!$A$1:$S$214</definedName>
    <definedName name="stmall03phoenix" localSheetId="5">Phoenix!$A$1:$K$218</definedName>
    <definedName name="stmall03phoenix_1" localSheetId="5">Phoenix!$A$1:$S$214</definedName>
    <definedName name="stmall03phoenix_2" localSheetId="5">Phoenix!$A$1:$S$214</definedName>
    <definedName name="stmall03phoenix_3" localSheetId="5">Phoenix!$A$1:$S$214</definedName>
    <definedName name="stmall03phoenix_4" localSheetId="5">Phoenix!$A$1:$S$214</definedName>
    <definedName name="stmall03phoenix_5" localSheetId="5">Phoenix!$A$1:$S$214</definedName>
    <definedName name="stmall03phoenix_6" localSheetId="5">Phoenix!$A$1:$S$214</definedName>
    <definedName name="stmall04atlanta" localSheetId="6">Atlanta!$A$1:$K$218</definedName>
    <definedName name="stmall04atlanta_1" localSheetId="6">Atlanta!$A$1:$S$214</definedName>
    <definedName name="stmall04atlanta_2" localSheetId="6">Atlanta!$A$1:$S$214</definedName>
    <definedName name="stmall04atlanta_3" localSheetId="6">Atlanta!$A$1:$S$214</definedName>
    <definedName name="stmall04atlanta_4" localSheetId="6">Atlanta!$A$1:$S$214</definedName>
    <definedName name="stmall04atlanta_5" localSheetId="6">Atlanta!$A$1:$S$214</definedName>
    <definedName name="stmall04atlanta_6" localSheetId="6">Atlanta!$A$1:$S$214</definedName>
    <definedName name="stmall05losangeles" localSheetId="7">LosAngeles!$A$1:$K$218</definedName>
    <definedName name="stmall05losangeles_1" localSheetId="7">LosAngeles!$A$1:$S$214</definedName>
    <definedName name="stmall05losangeles_2" localSheetId="7">LosAngeles!$A$1:$S$214</definedName>
    <definedName name="stmall05losangeles_3" localSheetId="7">LosAngeles!$A$1:$S$214</definedName>
    <definedName name="stmall05losangeles_4" localSheetId="7">LosAngeles!$A$1:$S$214</definedName>
    <definedName name="stmall05losangeles_5" localSheetId="7">LosAngeles!$A$1:$S$214</definedName>
    <definedName name="stmall05losangeles_6" localSheetId="7">LosAngeles!$A$1:$S$214</definedName>
    <definedName name="stmall06lasvegas" localSheetId="8">LasVegas!$A$1:$K$218</definedName>
    <definedName name="stmall06lasvegas_1" localSheetId="8">LasVegas!$A$1:$S$214</definedName>
    <definedName name="stmall06lasvegas_2" localSheetId="8">LasVegas!$A$1:$S$214</definedName>
    <definedName name="stmall06lasvegas_3" localSheetId="8">LasVegas!$A$1:$S$214</definedName>
    <definedName name="stmall06lasvegas_4" localSheetId="8">LasVegas!$A$1:$S$214</definedName>
    <definedName name="stmall06lasvegas_5" localSheetId="8">LasVegas!$A$1:$S$214</definedName>
    <definedName name="stmall06lasvegas_6" localSheetId="8">LasVegas!$A$1:$S$214</definedName>
    <definedName name="stmall07sanfrancisco" localSheetId="9">SanFrancisco!$A$1:$K$218</definedName>
    <definedName name="stmall07sanfrancisco_1" localSheetId="9">SanFrancisco!$A$1:$S$214</definedName>
    <definedName name="stmall07sanfrancisco_2" localSheetId="9">SanFrancisco!$A$1:$S$214</definedName>
    <definedName name="stmall07sanfrancisco_3" localSheetId="9">SanFrancisco!$A$1:$S$214</definedName>
    <definedName name="stmall07sanfrancisco_4" localSheetId="9">SanFrancisco!$A$1:$S$214</definedName>
    <definedName name="stmall07sanfrancisco_5" localSheetId="9">SanFrancisco!$A$1:$S$214</definedName>
    <definedName name="stmall07sanfrancisco_6" localSheetId="9">SanFrancisco!$A$1:$S$214</definedName>
    <definedName name="stmall08baltimore" localSheetId="10">Baltimore!$A$1:$K$218</definedName>
    <definedName name="stmall08baltimore_1" localSheetId="10">Baltimore!$A$1:$S$214</definedName>
    <definedName name="stmall08baltimore_2" localSheetId="10">Baltimore!$A$1:$S$214</definedName>
    <definedName name="stmall08baltimore_3" localSheetId="10">Baltimore!$A$1:$S$214</definedName>
    <definedName name="stmall08baltimore_4" localSheetId="10">Baltimore!$A$1:$S$214</definedName>
    <definedName name="stmall08baltimore_5" localSheetId="10">Baltimore!$A$1:$S$214</definedName>
    <definedName name="stmall08baltimore_6" localSheetId="10">Baltimore!$A$1:$S$214</definedName>
    <definedName name="stmall09albuquerque" localSheetId="11">Albuquerque!$A$1:$K$218</definedName>
    <definedName name="stmall09albuquerque_1" localSheetId="11">Albuquerque!$A$1:$S$214</definedName>
    <definedName name="stmall09albuquerque_2" localSheetId="11">Albuquerque!$A$1:$S$214</definedName>
    <definedName name="stmall09albuquerque_3" localSheetId="11">Albuquerque!$A$1:$S$214</definedName>
    <definedName name="stmall09albuquerque_4" localSheetId="11">Albuquerque!$A$1:$S$214</definedName>
    <definedName name="stmall09albuquerque_5" localSheetId="11">Albuquerque!$A$1:$S$214</definedName>
    <definedName name="stmall09albuquerque_6" localSheetId="11">Albuquerque!$A$1:$S$214</definedName>
    <definedName name="stmall10seattle" localSheetId="12">Seattle!$A$1:$K$218</definedName>
    <definedName name="stmall10seattle_1" localSheetId="12">Seattle!$A$1:$S$214</definedName>
    <definedName name="stmall10seattle_2" localSheetId="12">Seattle!$A$1:$S$214</definedName>
    <definedName name="stmall10seattle_3" localSheetId="12">Seattle!$A$1:$S$214</definedName>
    <definedName name="stmall10seattle_4" localSheetId="12">Seattle!$A$1:$S$214</definedName>
    <definedName name="stmall10seattle_5" localSheetId="12">Seattle!$A$1:$S$214</definedName>
    <definedName name="stmall10seattle_6" localSheetId="12">Seattle!$A$1:$S$214</definedName>
    <definedName name="stmall11chicago" localSheetId="13">Chicago!$A$1:$K$218</definedName>
    <definedName name="stmall11chicago_1" localSheetId="13">Chicago!$A$1:$S$214</definedName>
    <definedName name="stmall11chicago_2" localSheetId="13">Chicago!$A$1:$S$214</definedName>
    <definedName name="stmall11chicago_3" localSheetId="13">Chicago!$A$1:$S$214</definedName>
    <definedName name="stmall11chicago_4" localSheetId="13">Chicago!$A$1:$S$214</definedName>
    <definedName name="stmall11chicago_5" localSheetId="13">Chicago!$A$1:$S$214</definedName>
    <definedName name="stmall11chicago_6" localSheetId="13">Chicago!$A$1:$S$214</definedName>
    <definedName name="stmall12boulder" localSheetId="14">Boulder!$A$1:$K$218</definedName>
    <definedName name="stmall12boulder_1" localSheetId="14">Boulder!$A$1:$S$214</definedName>
    <definedName name="stmall12boulder_2" localSheetId="14">Boulder!$A$1:$S$214</definedName>
    <definedName name="stmall12boulder_3" localSheetId="14">Boulder!$A$1:$S$214</definedName>
    <definedName name="stmall12boulder_4" localSheetId="14">Boulder!$A$1:$S$214</definedName>
    <definedName name="stmall12boulder_5" localSheetId="14">Boulder!$A$1:$S$214</definedName>
    <definedName name="stmall12boulder_6" localSheetId="14">Boulder!$A$1:$S$214</definedName>
    <definedName name="stmall13minneapolis" localSheetId="15">Minneapolis!$A$1:$K$218</definedName>
    <definedName name="stmall13minneapolis_1" localSheetId="15">Minneapolis!$A$1:$S$214</definedName>
    <definedName name="stmall13minneapolis_2" localSheetId="15">Minneapolis!$A$1:$S$214</definedName>
    <definedName name="stmall13minneapolis_3" localSheetId="15">Minneapolis!$A$1:$S$214</definedName>
    <definedName name="stmall13minneapolis_4" localSheetId="15">Minneapolis!$A$1:$S$214</definedName>
    <definedName name="stmall13minneapolis_5" localSheetId="15">Minneapolis!$A$1:$S$214</definedName>
    <definedName name="stmall13minneapolis_6" localSheetId="15">Minneapolis!$A$1:$S$214</definedName>
    <definedName name="stmall14helena" localSheetId="16">Helena!$A$1:$K$218</definedName>
    <definedName name="stmall14helena_1" localSheetId="16">Helena!$A$1:$S$214</definedName>
    <definedName name="stmall14helena_2" localSheetId="16">Helena!$A$1:$S$214</definedName>
    <definedName name="stmall14helena_3" localSheetId="16">Helena!$A$1:$S$214</definedName>
    <definedName name="stmall14helena_4" localSheetId="16">Helena!$A$1:$S$214</definedName>
    <definedName name="stmall14helena_5" localSheetId="16">Helena!$A$1:$S$214</definedName>
    <definedName name="stmall14helena_6" localSheetId="16">Helena!$A$1:$S$214</definedName>
    <definedName name="stmall15duluth" localSheetId="17">Duluth!$A$1:$K$218</definedName>
    <definedName name="stmall15duluth_1" localSheetId="17">Duluth!$A$1:$S$214</definedName>
    <definedName name="stmall15duluth_2" localSheetId="17">Duluth!$A$1:$S$214</definedName>
    <definedName name="stmall15duluth_3" localSheetId="17">Duluth!$A$1:$S$214</definedName>
    <definedName name="stmall15duluth_4" localSheetId="17">Duluth!$A$1:$S$214</definedName>
    <definedName name="stmall15duluth_5" localSheetId="17">Duluth!$A$1:$S$214</definedName>
    <definedName name="stmall15duluth_6" localSheetId="17">Duluth!$A$1:$S$214</definedName>
    <definedName name="stmall16fairbanks" localSheetId="18">Fairbanks!$A$1:$K$218</definedName>
    <definedName name="stmall16fairbanks_1" localSheetId="18">Fairbanks!$A$1:$S$214</definedName>
    <definedName name="stmall16fairbanks_2" localSheetId="18">Fairbanks!$A$1:$S$214</definedName>
    <definedName name="stmall16fairbanks_3" localSheetId="18">Fairbanks!$A$1:$S$214</definedName>
    <definedName name="stmall16fairbanks_4" localSheetId="18">Fairbanks!$A$1:$S$214</definedName>
    <definedName name="stmall16fairbanks_5" localSheetId="18">Fairbanks!$A$1:$S$214</definedName>
    <definedName name="stmall16fairbanks_6" localSheetId="18">Fairbanks!$A$1:$S$214</definedName>
  </definedNames>
  <calcPr calcId="125725"/>
</workbook>
</file>

<file path=xl/calcChain.xml><?xml version="1.0" encoding="utf-8"?>
<calcChain xmlns="http://schemas.openxmlformats.org/spreadsheetml/2006/main">
  <c r="R265" i="7"/>
  <c r="Q265"/>
  <c r="P265"/>
  <c r="O265"/>
  <c r="N265"/>
  <c r="M265"/>
  <c r="L265"/>
  <c r="K265"/>
  <c r="J265"/>
  <c r="I265"/>
  <c r="H265"/>
  <c r="G265"/>
  <c r="F265"/>
  <c r="E265"/>
  <c r="D265"/>
  <c r="C265"/>
  <c r="R264"/>
  <c r="Q264"/>
  <c r="P264"/>
  <c r="O264"/>
  <c r="N264"/>
  <c r="M264"/>
  <c r="L264"/>
  <c r="K264"/>
  <c r="J264"/>
  <c r="I264"/>
  <c r="H264"/>
  <c r="G264"/>
  <c r="F264"/>
  <c r="E264"/>
  <c r="D264"/>
  <c r="C264"/>
  <c r="B75"/>
  <c r="B76"/>
  <c r="B77"/>
  <c r="B78"/>
  <c r="B79"/>
  <c r="B80"/>
  <c r="B81"/>
  <c r="B82"/>
  <c r="B83"/>
  <c r="B74"/>
  <c r="R262"/>
  <c r="Q262"/>
  <c r="P262"/>
  <c r="O262"/>
  <c r="N262"/>
  <c r="M262"/>
  <c r="L262"/>
  <c r="K262"/>
  <c r="J262"/>
  <c r="I262"/>
  <c r="H262"/>
  <c r="G262"/>
  <c r="F262"/>
  <c r="E262"/>
  <c r="D262"/>
  <c r="C262"/>
  <c r="R261"/>
  <c r="Q261"/>
  <c r="P261"/>
  <c r="O261"/>
  <c r="N261"/>
  <c r="M261"/>
  <c r="L261"/>
  <c r="K261"/>
  <c r="J261"/>
  <c r="I261"/>
  <c r="H261"/>
  <c r="G261"/>
  <c r="F261"/>
  <c r="E261"/>
  <c r="D261"/>
  <c r="C261"/>
  <c r="R260"/>
  <c r="Q260"/>
  <c r="P260"/>
  <c r="O260"/>
  <c r="N260"/>
  <c r="M260"/>
  <c r="L260"/>
  <c r="K260"/>
  <c r="J260"/>
  <c r="I260"/>
  <c r="H260"/>
  <c r="G260"/>
  <c r="F260"/>
  <c r="E260"/>
  <c r="D260"/>
  <c r="C260"/>
  <c r="R259"/>
  <c r="Q259"/>
  <c r="P259"/>
  <c r="O259"/>
  <c r="N259"/>
  <c r="M259"/>
  <c r="L259"/>
  <c r="K259"/>
  <c r="J259"/>
  <c r="I259"/>
  <c r="H259"/>
  <c r="G259"/>
  <c r="F259"/>
  <c r="E259"/>
  <c r="D259"/>
  <c r="C259"/>
  <c r="R258"/>
  <c r="Q258"/>
  <c r="P258"/>
  <c r="O258"/>
  <c r="N258"/>
  <c r="M258"/>
  <c r="L258"/>
  <c r="K258"/>
  <c r="J258"/>
  <c r="I258"/>
  <c r="H258"/>
  <c r="G258"/>
  <c r="F258"/>
  <c r="E258"/>
  <c r="D258"/>
  <c r="C258"/>
  <c r="R257"/>
  <c r="Q257"/>
  <c r="P257"/>
  <c r="O257"/>
  <c r="N257"/>
  <c r="M257"/>
  <c r="L257"/>
  <c r="K257"/>
  <c r="J257"/>
  <c r="I257"/>
  <c r="H257"/>
  <c r="G257"/>
  <c r="F257"/>
  <c r="E257"/>
  <c r="D257"/>
  <c r="C257"/>
  <c r="R256"/>
  <c r="Q256"/>
  <c r="P256"/>
  <c r="O256"/>
  <c r="N256"/>
  <c r="M256"/>
  <c r="L256"/>
  <c r="K256"/>
  <c r="J256"/>
  <c r="I256"/>
  <c r="H256"/>
  <c r="G256"/>
  <c r="F256"/>
  <c r="E256"/>
  <c r="D256"/>
  <c r="C256"/>
  <c r="R255"/>
  <c r="Q255"/>
  <c r="P255"/>
  <c r="O255"/>
  <c r="N255"/>
  <c r="M255"/>
  <c r="L255"/>
  <c r="K255"/>
  <c r="J255"/>
  <c r="I255"/>
  <c r="H255"/>
  <c r="G255"/>
  <c r="F255"/>
  <c r="E255"/>
  <c r="D255"/>
  <c r="C255"/>
  <c r="R254"/>
  <c r="Q254"/>
  <c r="P254"/>
  <c r="O254"/>
  <c r="N254"/>
  <c r="M254"/>
  <c r="L254"/>
  <c r="K254"/>
  <c r="J254"/>
  <c r="I254"/>
  <c r="H254"/>
  <c r="G254"/>
  <c r="F254"/>
  <c r="E254"/>
  <c r="D254"/>
  <c r="C254"/>
  <c r="R253"/>
  <c r="Q253"/>
  <c r="P253"/>
  <c r="O253"/>
  <c r="N253"/>
  <c r="M253"/>
  <c r="L253"/>
  <c r="K253"/>
  <c r="J253"/>
  <c r="I253"/>
  <c r="H253"/>
  <c r="G253"/>
  <c r="F253"/>
  <c r="E253"/>
  <c r="D253"/>
  <c r="C253"/>
  <c r="R252"/>
  <c r="Q252"/>
  <c r="P252"/>
  <c r="O252"/>
  <c r="N252"/>
  <c r="M252"/>
  <c r="L252"/>
  <c r="K252"/>
  <c r="J252"/>
  <c r="I252"/>
  <c r="H252"/>
  <c r="G252"/>
  <c r="F252"/>
  <c r="E252"/>
  <c r="D252"/>
  <c r="C252"/>
  <c r="R249"/>
  <c r="Q249"/>
  <c r="P249"/>
  <c r="O249"/>
  <c r="N249"/>
  <c r="M249"/>
  <c r="L249"/>
  <c r="K249"/>
  <c r="J249"/>
  <c r="I249"/>
  <c r="H249"/>
  <c r="G249"/>
  <c r="F249"/>
  <c r="E249"/>
  <c r="D249"/>
  <c r="C249"/>
  <c r="R248"/>
  <c r="Q248"/>
  <c r="P248"/>
  <c r="O248"/>
  <c r="N248"/>
  <c r="M248"/>
  <c r="L248"/>
  <c r="K248"/>
  <c r="J248"/>
  <c r="I248"/>
  <c r="H248"/>
  <c r="G248"/>
  <c r="F248"/>
  <c r="E248"/>
  <c r="D248"/>
  <c r="C248"/>
  <c r="R247"/>
  <c r="Q247"/>
  <c r="P247"/>
  <c r="O247"/>
  <c r="N247"/>
  <c r="M247"/>
  <c r="L247"/>
  <c r="K247"/>
  <c r="J247"/>
  <c r="I247"/>
  <c r="H247"/>
  <c r="G247"/>
  <c r="F247"/>
  <c r="E247"/>
  <c r="D247"/>
  <c r="C247"/>
  <c r="R246"/>
  <c r="Q246"/>
  <c r="P246"/>
  <c r="O246"/>
  <c r="N246"/>
  <c r="M246"/>
  <c r="L246"/>
  <c r="K246"/>
  <c r="J246"/>
  <c r="I246"/>
  <c r="H246"/>
  <c r="G246"/>
  <c r="F246"/>
  <c r="E246"/>
  <c r="D246"/>
  <c r="C246"/>
  <c r="R245"/>
  <c r="Q245"/>
  <c r="P245"/>
  <c r="O245"/>
  <c r="N245"/>
  <c r="M245"/>
  <c r="L245"/>
  <c r="K245"/>
  <c r="J245"/>
  <c r="I245"/>
  <c r="H245"/>
  <c r="G245"/>
  <c r="F245"/>
  <c r="E245"/>
  <c r="D245"/>
  <c r="C245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42"/>
  <c r="Q242"/>
  <c r="P242"/>
  <c r="O242"/>
  <c r="N242"/>
  <c r="M242"/>
  <c r="L242"/>
  <c r="K242"/>
  <c r="J242"/>
  <c r="I242"/>
  <c r="H242"/>
  <c r="G242"/>
  <c r="F242"/>
  <c r="E242"/>
  <c r="D242"/>
  <c r="C242"/>
  <c r="R241"/>
  <c r="Q241"/>
  <c r="P241"/>
  <c r="O241"/>
  <c r="N241"/>
  <c r="M241"/>
  <c r="L241"/>
  <c r="K241"/>
  <c r="J241"/>
  <c r="I241"/>
  <c r="H241"/>
  <c r="G241"/>
  <c r="F241"/>
  <c r="E241"/>
  <c r="D241"/>
  <c r="C241"/>
  <c r="R240"/>
  <c r="Q240"/>
  <c r="P240"/>
  <c r="O240"/>
  <c r="N240"/>
  <c r="M240"/>
  <c r="L240"/>
  <c r="K240"/>
  <c r="J240"/>
  <c r="I240"/>
  <c r="H240"/>
  <c r="G240"/>
  <c r="F240"/>
  <c r="E240"/>
  <c r="D240"/>
  <c r="C240"/>
  <c r="R239"/>
  <c r="Q239"/>
  <c r="P239"/>
  <c r="O239"/>
  <c r="N239"/>
  <c r="M239"/>
  <c r="L239"/>
  <c r="K239"/>
  <c r="J239"/>
  <c r="I239"/>
  <c r="H239"/>
  <c r="G239"/>
  <c r="F239"/>
  <c r="E239"/>
  <c r="D239"/>
  <c r="C239"/>
  <c r="R272"/>
  <c r="Q272"/>
  <c r="P272"/>
  <c r="O272"/>
  <c r="N272"/>
  <c r="M272"/>
  <c r="L272"/>
  <c r="K272"/>
  <c r="J272"/>
  <c r="I272"/>
  <c r="H272"/>
  <c r="G272"/>
  <c r="F272"/>
  <c r="E272"/>
  <c r="D272"/>
  <c r="C272"/>
  <c r="R278"/>
  <c r="Q278"/>
  <c r="P278"/>
  <c r="O278"/>
  <c r="N278"/>
  <c r="M278"/>
  <c r="L278"/>
  <c r="K278"/>
  <c r="J278"/>
  <c r="I278"/>
  <c r="H278"/>
  <c r="G278"/>
  <c r="F278"/>
  <c r="E278"/>
  <c r="D278"/>
  <c r="C278"/>
  <c r="R277"/>
  <c r="Q277"/>
  <c r="P277"/>
  <c r="O277"/>
  <c r="N277"/>
  <c r="M277"/>
  <c r="L277"/>
  <c r="K277"/>
  <c r="J277"/>
  <c r="I277"/>
  <c r="H277"/>
  <c r="G277"/>
  <c r="F277"/>
  <c r="E277"/>
  <c r="D277"/>
  <c r="C277"/>
  <c r="R276"/>
  <c r="Q276"/>
  <c r="P276"/>
  <c r="O276"/>
  <c r="N276"/>
  <c r="M276"/>
  <c r="L276"/>
  <c r="K276"/>
  <c r="J276"/>
  <c r="I276"/>
  <c r="H276"/>
  <c r="G276"/>
  <c r="F276"/>
  <c r="E276"/>
  <c r="D276"/>
  <c r="C276"/>
  <c r="R275"/>
  <c r="Q275"/>
  <c r="P275"/>
  <c r="O275"/>
  <c r="N275"/>
  <c r="M275"/>
  <c r="L275"/>
  <c r="K275"/>
  <c r="J275"/>
  <c r="I275"/>
  <c r="H275"/>
  <c r="G275"/>
  <c r="F275"/>
  <c r="E275"/>
  <c r="D275"/>
  <c r="C275"/>
  <c r="R274"/>
  <c r="Q274"/>
  <c r="P274"/>
  <c r="O274"/>
  <c r="N274"/>
  <c r="M274"/>
  <c r="L274"/>
  <c r="K274"/>
  <c r="J274"/>
  <c r="I274"/>
  <c r="H274"/>
  <c r="G274"/>
  <c r="F274"/>
  <c r="E274"/>
  <c r="D274"/>
  <c r="C274"/>
  <c r="R273"/>
  <c r="Q273"/>
  <c r="P273"/>
  <c r="O273"/>
  <c r="N273"/>
  <c r="M273"/>
  <c r="L273"/>
  <c r="K273"/>
  <c r="J273"/>
  <c r="I273"/>
  <c r="H273"/>
  <c r="G273"/>
  <c r="F273"/>
  <c r="E273"/>
  <c r="D273"/>
  <c r="C273"/>
  <c r="R251"/>
  <c r="Q251"/>
  <c r="P251"/>
  <c r="O251"/>
  <c r="N251"/>
  <c r="M251"/>
  <c r="L251"/>
  <c r="K251"/>
  <c r="J251"/>
  <c r="I251"/>
  <c r="H251"/>
  <c r="G251"/>
  <c r="F251"/>
  <c r="E251"/>
  <c r="D251"/>
  <c r="C251"/>
  <c r="R238"/>
  <c r="Q238"/>
  <c r="P238"/>
  <c r="O238"/>
  <c r="N238"/>
  <c r="M238"/>
  <c r="L238"/>
  <c r="K238"/>
  <c r="J238"/>
  <c r="I238"/>
  <c r="H238"/>
  <c r="G238"/>
  <c r="F238"/>
  <c r="E238"/>
  <c r="D238"/>
  <c r="C238"/>
  <c r="R98"/>
  <c r="Q98"/>
  <c r="P98"/>
  <c r="O98"/>
  <c r="N98"/>
  <c r="M98"/>
  <c r="L98"/>
  <c r="K98"/>
  <c r="J98"/>
  <c r="I98"/>
  <c r="H98"/>
  <c r="G98"/>
  <c r="F98"/>
  <c r="E98"/>
  <c r="D98"/>
  <c r="C98"/>
  <c r="R103"/>
  <c r="Q103"/>
  <c r="P103"/>
  <c r="O103"/>
  <c r="N103"/>
  <c r="M103"/>
  <c r="L103"/>
  <c r="K103"/>
  <c r="J103"/>
  <c r="I103"/>
  <c r="H103"/>
  <c r="G103"/>
  <c r="F103"/>
  <c r="E103"/>
  <c r="D103"/>
  <c r="C103"/>
  <c r="R101"/>
  <c r="Q101"/>
  <c r="P101"/>
  <c r="O101"/>
  <c r="N101"/>
  <c r="M101"/>
  <c r="L101"/>
  <c r="K101"/>
  <c r="J101"/>
  <c r="I101"/>
  <c r="H101"/>
  <c r="G101"/>
  <c r="F101"/>
  <c r="E101"/>
  <c r="D101"/>
  <c r="C101"/>
  <c r="R100"/>
  <c r="Q100"/>
  <c r="P100"/>
  <c r="O100"/>
  <c r="N100"/>
  <c r="M100"/>
  <c r="L100"/>
  <c r="K100"/>
  <c r="J100"/>
  <c r="I100"/>
  <c r="H100"/>
  <c r="G100"/>
  <c r="F100"/>
  <c r="E100"/>
  <c r="D100"/>
  <c r="C100"/>
  <c r="R97"/>
  <c r="Q97"/>
  <c r="P97"/>
  <c r="O97"/>
  <c r="N97"/>
  <c r="M97"/>
  <c r="L97"/>
  <c r="K97"/>
  <c r="J97"/>
  <c r="I97"/>
  <c r="H97"/>
  <c r="G97"/>
  <c r="F97"/>
  <c r="E97"/>
  <c r="D97"/>
  <c r="C97"/>
  <c r="R270"/>
  <c r="R269"/>
  <c r="R268"/>
  <c r="R267"/>
  <c r="R235"/>
  <c r="R234"/>
  <c r="R233"/>
  <c r="R232"/>
  <c r="R231"/>
  <c r="R230"/>
  <c r="R229"/>
  <c r="R228"/>
  <c r="R227"/>
  <c r="R226"/>
  <c r="R225"/>
  <c r="R224"/>
  <c r="R223"/>
  <c r="R222"/>
  <c r="R221"/>
  <c r="R220"/>
  <c r="R218"/>
  <c r="R217"/>
  <c r="R216"/>
  <c r="R215"/>
  <c r="R214"/>
  <c r="R213"/>
  <c r="R212"/>
  <c r="R211"/>
  <c r="R210"/>
  <c r="R209"/>
  <c r="R208"/>
  <c r="R207"/>
  <c r="R206"/>
  <c r="R205"/>
  <c r="R204"/>
  <c r="R202"/>
  <c r="R201"/>
  <c r="R200"/>
  <c r="R199"/>
  <c r="R198"/>
  <c r="R197"/>
  <c r="R196"/>
  <c r="R195"/>
  <c r="R194"/>
  <c r="R193"/>
  <c r="R192"/>
  <c r="R191"/>
  <c r="R190"/>
  <c r="R189"/>
  <c r="R188"/>
  <c r="R186"/>
  <c r="R185"/>
  <c r="R184"/>
  <c r="R183"/>
  <c r="R182"/>
  <c r="R181"/>
  <c r="R180"/>
  <c r="R179"/>
  <c r="R178"/>
  <c r="R177"/>
  <c r="R176"/>
  <c r="R175"/>
  <c r="R174"/>
  <c r="R173"/>
  <c r="R172"/>
  <c r="R169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20"/>
  <c r="R119"/>
  <c r="R118"/>
  <c r="R117"/>
  <c r="R116"/>
  <c r="R115"/>
  <c r="R114"/>
  <c r="R113"/>
  <c r="R112"/>
  <c r="R111"/>
  <c r="R110"/>
  <c r="R109"/>
  <c r="R108"/>
  <c r="R107"/>
  <c r="R106"/>
  <c r="R94"/>
  <c r="R93"/>
  <c r="R92"/>
  <c r="R91"/>
  <c r="R90"/>
  <c r="R89"/>
  <c r="R88"/>
  <c r="R87"/>
  <c r="R86"/>
  <c r="R85"/>
  <c r="R72"/>
  <c r="R71"/>
  <c r="R70"/>
  <c r="R69"/>
  <c r="R68"/>
  <c r="R67"/>
  <c r="R66"/>
  <c r="R65"/>
  <c r="R64"/>
  <c r="R63"/>
  <c r="R61"/>
  <c r="R60"/>
  <c r="R59"/>
  <c r="R58"/>
  <c r="R57"/>
  <c r="R56"/>
  <c r="R55"/>
  <c r="R54"/>
  <c r="R53"/>
  <c r="R52"/>
  <c r="R49"/>
  <c r="R48"/>
  <c r="R47"/>
  <c r="R46"/>
  <c r="R45"/>
  <c r="R44"/>
  <c r="R43"/>
  <c r="R42"/>
  <c r="R41"/>
  <c r="R40"/>
  <c r="R38"/>
  <c r="R83" s="1"/>
  <c r="R37"/>
  <c r="R82" s="1"/>
  <c r="R36"/>
  <c r="R81" s="1"/>
  <c r="R35"/>
  <c r="R80" s="1"/>
  <c r="R34"/>
  <c r="R79" s="1"/>
  <c r="R33"/>
  <c r="R78" s="1"/>
  <c r="R32"/>
  <c r="R77" s="1"/>
  <c r="R31"/>
  <c r="R76" s="1"/>
  <c r="R30"/>
  <c r="R75" s="1"/>
  <c r="R29"/>
  <c r="R74" s="1"/>
  <c r="R25"/>
  <c r="R17"/>
  <c r="R16"/>
  <c r="R15"/>
  <c r="R13"/>
  <c r="R10"/>
  <c r="Q270"/>
  <c r="Q269"/>
  <c r="Q268"/>
  <c r="Q267"/>
  <c r="Q235"/>
  <c r="Q234"/>
  <c r="Q233"/>
  <c r="Q232"/>
  <c r="Q231"/>
  <c r="Q230"/>
  <c r="Q229"/>
  <c r="Q228"/>
  <c r="Q227"/>
  <c r="Q226"/>
  <c r="Q225"/>
  <c r="Q224"/>
  <c r="Q223"/>
  <c r="Q222"/>
  <c r="Q221"/>
  <c r="Q220"/>
  <c r="Q218"/>
  <c r="Q217"/>
  <c r="Q216"/>
  <c r="Q215"/>
  <c r="Q214"/>
  <c r="Q213"/>
  <c r="Q212"/>
  <c r="Q211"/>
  <c r="Q210"/>
  <c r="Q209"/>
  <c r="Q208"/>
  <c r="Q207"/>
  <c r="Q206"/>
  <c r="Q205"/>
  <c r="Q204"/>
  <c r="Q202"/>
  <c r="Q201"/>
  <c r="Q200"/>
  <c r="Q199"/>
  <c r="Q198"/>
  <c r="Q197"/>
  <c r="Q196"/>
  <c r="Q195"/>
  <c r="Q194"/>
  <c r="Q193"/>
  <c r="Q192"/>
  <c r="Q191"/>
  <c r="Q190"/>
  <c r="Q189"/>
  <c r="Q188"/>
  <c r="Q186"/>
  <c r="Q185"/>
  <c r="Q184"/>
  <c r="Q183"/>
  <c r="Q182"/>
  <c r="Q181"/>
  <c r="Q180"/>
  <c r="Q179"/>
  <c r="Q178"/>
  <c r="Q177"/>
  <c r="Q176"/>
  <c r="Q175"/>
  <c r="Q174"/>
  <c r="Q173"/>
  <c r="Q172"/>
  <c r="Q169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20"/>
  <c r="Q119"/>
  <c r="Q118"/>
  <c r="Q117"/>
  <c r="Q116"/>
  <c r="Q115"/>
  <c r="Q114"/>
  <c r="Q113"/>
  <c r="Q112"/>
  <c r="Q111"/>
  <c r="Q110"/>
  <c r="Q109"/>
  <c r="Q108"/>
  <c r="Q107"/>
  <c r="Q106"/>
  <c r="Q94"/>
  <c r="Q93"/>
  <c r="Q92"/>
  <c r="Q91"/>
  <c r="Q90"/>
  <c r="Q89"/>
  <c r="Q88"/>
  <c r="Q87"/>
  <c r="Q86"/>
  <c r="Q85"/>
  <c r="Q72"/>
  <c r="Q71"/>
  <c r="Q70"/>
  <c r="Q69"/>
  <c r="Q68"/>
  <c r="Q67"/>
  <c r="Q66"/>
  <c r="Q65"/>
  <c r="Q64"/>
  <c r="Q63"/>
  <c r="Q61"/>
  <c r="Q60"/>
  <c r="Q59"/>
  <c r="Q58"/>
  <c r="Q57"/>
  <c r="Q56"/>
  <c r="Q55"/>
  <c r="Q54"/>
  <c r="Q53"/>
  <c r="Q52"/>
  <c r="Q49"/>
  <c r="Q48"/>
  <c r="Q47"/>
  <c r="Q46"/>
  <c r="Q45"/>
  <c r="Q44"/>
  <c r="Q43"/>
  <c r="Q42"/>
  <c r="Q41"/>
  <c r="Q40"/>
  <c r="Q38"/>
  <c r="Q83" s="1"/>
  <c r="Q37"/>
  <c r="Q82" s="1"/>
  <c r="Q36"/>
  <c r="Q81" s="1"/>
  <c r="Q35"/>
  <c r="Q80" s="1"/>
  <c r="Q34"/>
  <c r="Q79" s="1"/>
  <c r="Q33"/>
  <c r="Q78" s="1"/>
  <c r="Q32"/>
  <c r="Q77" s="1"/>
  <c r="Q31"/>
  <c r="Q76" s="1"/>
  <c r="Q30"/>
  <c r="Q75" s="1"/>
  <c r="Q29"/>
  <c r="Q74" s="1"/>
  <c r="Q25"/>
  <c r="Q17"/>
  <c r="Q16"/>
  <c r="Q15"/>
  <c r="Q13"/>
  <c r="Q10"/>
  <c r="P270"/>
  <c r="P269"/>
  <c r="P268"/>
  <c r="P267"/>
  <c r="P235"/>
  <c r="P234"/>
  <c r="P233"/>
  <c r="P232"/>
  <c r="P231"/>
  <c r="P230"/>
  <c r="P229"/>
  <c r="P228"/>
  <c r="P227"/>
  <c r="P226"/>
  <c r="P225"/>
  <c r="P224"/>
  <c r="P223"/>
  <c r="P222"/>
  <c r="P221"/>
  <c r="P220"/>
  <c r="P218"/>
  <c r="P217"/>
  <c r="P216"/>
  <c r="P215"/>
  <c r="P214"/>
  <c r="P213"/>
  <c r="P212"/>
  <c r="P211"/>
  <c r="P210"/>
  <c r="P209"/>
  <c r="P208"/>
  <c r="P207"/>
  <c r="P206"/>
  <c r="P205"/>
  <c r="P204"/>
  <c r="P202"/>
  <c r="P201"/>
  <c r="P200"/>
  <c r="P199"/>
  <c r="P198"/>
  <c r="P197"/>
  <c r="P196"/>
  <c r="P195"/>
  <c r="P194"/>
  <c r="P193"/>
  <c r="P192"/>
  <c r="P191"/>
  <c r="P190"/>
  <c r="P189"/>
  <c r="P188"/>
  <c r="P186"/>
  <c r="P185"/>
  <c r="P184"/>
  <c r="P183"/>
  <c r="P182"/>
  <c r="P181"/>
  <c r="P180"/>
  <c r="P179"/>
  <c r="P178"/>
  <c r="P177"/>
  <c r="P176"/>
  <c r="P175"/>
  <c r="P174"/>
  <c r="P173"/>
  <c r="P172"/>
  <c r="P169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20"/>
  <c r="P119"/>
  <c r="P118"/>
  <c r="P117"/>
  <c r="P116"/>
  <c r="P115"/>
  <c r="P114"/>
  <c r="P113"/>
  <c r="P112"/>
  <c r="P111"/>
  <c r="P110"/>
  <c r="P109"/>
  <c r="P108"/>
  <c r="P107"/>
  <c r="P106"/>
  <c r="P94"/>
  <c r="P93"/>
  <c r="P92"/>
  <c r="P91"/>
  <c r="P90"/>
  <c r="P89"/>
  <c r="P88"/>
  <c r="P87"/>
  <c r="P86"/>
  <c r="P85"/>
  <c r="P72"/>
  <c r="P71"/>
  <c r="P70"/>
  <c r="P69"/>
  <c r="P68"/>
  <c r="P67"/>
  <c r="P66"/>
  <c r="P65"/>
  <c r="P64"/>
  <c r="P63"/>
  <c r="P61"/>
  <c r="P60"/>
  <c r="P59"/>
  <c r="P58"/>
  <c r="P57"/>
  <c r="P56"/>
  <c r="P55"/>
  <c r="P54"/>
  <c r="P53"/>
  <c r="P52"/>
  <c r="P49"/>
  <c r="P48"/>
  <c r="P47"/>
  <c r="P46"/>
  <c r="P45"/>
  <c r="P44"/>
  <c r="P43"/>
  <c r="P42"/>
  <c r="P41"/>
  <c r="P40"/>
  <c r="P38"/>
  <c r="P83" s="1"/>
  <c r="P37"/>
  <c r="P82" s="1"/>
  <c r="P36"/>
  <c r="P81" s="1"/>
  <c r="P35"/>
  <c r="P80" s="1"/>
  <c r="P34"/>
  <c r="P79" s="1"/>
  <c r="P33"/>
  <c r="P78" s="1"/>
  <c r="P32"/>
  <c r="P77" s="1"/>
  <c r="P31"/>
  <c r="P76" s="1"/>
  <c r="P30"/>
  <c r="P75" s="1"/>
  <c r="P29"/>
  <c r="P74" s="1"/>
  <c r="P25"/>
  <c r="P17"/>
  <c r="P16"/>
  <c r="P15"/>
  <c r="P13"/>
  <c r="P10"/>
  <c r="O270"/>
  <c r="O269"/>
  <c r="O268"/>
  <c r="O267"/>
  <c r="O235"/>
  <c r="O234"/>
  <c r="O233"/>
  <c r="O232"/>
  <c r="O231"/>
  <c r="O230"/>
  <c r="O229"/>
  <c r="O228"/>
  <c r="O227"/>
  <c r="O226"/>
  <c r="O225"/>
  <c r="O224"/>
  <c r="O223"/>
  <c r="O222"/>
  <c r="O221"/>
  <c r="O220"/>
  <c r="O218"/>
  <c r="O217"/>
  <c r="O216"/>
  <c r="O215"/>
  <c r="O214"/>
  <c r="O213"/>
  <c r="O212"/>
  <c r="O211"/>
  <c r="O210"/>
  <c r="O209"/>
  <c r="O208"/>
  <c r="O207"/>
  <c r="O206"/>
  <c r="O205"/>
  <c r="O204"/>
  <c r="O202"/>
  <c r="O201"/>
  <c r="O200"/>
  <c r="O199"/>
  <c r="O198"/>
  <c r="O197"/>
  <c r="O196"/>
  <c r="O195"/>
  <c r="O194"/>
  <c r="O193"/>
  <c r="O192"/>
  <c r="O191"/>
  <c r="O190"/>
  <c r="O189"/>
  <c r="O188"/>
  <c r="O186"/>
  <c r="O185"/>
  <c r="O184"/>
  <c r="O183"/>
  <c r="O182"/>
  <c r="O181"/>
  <c r="O180"/>
  <c r="O179"/>
  <c r="O178"/>
  <c r="O177"/>
  <c r="O176"/>
  <c r="O175"/>
  <c r="O174"/>
  <c r="O173"/>
  <c r="O172"/>
  <c r="O169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20"/>
  <c r="O119"/>
  <c r="O118"/>
  <c r="O117"/>
  <c r="O116"/>
  <c r="O115"/>
  <c r="O114"/>
  <c r="O113"/>
  <c r="O112"/>
  <c r="O111"/>
  <c r="O110"/>
  <c r="O109"/>
  <c r="O108"/>
  <c r="O107"/>
  <c r="O106"/>
  <c r="O94"/>
  <c r="O93"/>
  <c r="O92"/>
  <c r="O91"/>
  <c r="O90"/>
  <c r="O89"/>
  <c r="O88"/>
  <c r="O87"/>
  <c r="O86"/>
  <c r="O85"/>
  <c r="O72"/>
  <c r="O71"/>
  <c r="O70"/>
  <c r="O69"/>
  <c r="O68"/>
  <c r="O67"/>
  <c r="O66"/>
  <c r="O65"/>
  <c r="O64"/>
  <c r="O63"/>
  <c r="O61"/>
  <c r="O60"/>
  <c r="O59"/>
  <c r="O58"/>
  <c r="O57"/>
  <c r="O56"/>
  <c r="O55"/>
  <c r="O54"/>
  <c r="O53"/>
  <c r="O52"/>
  <c r="O49"/>
  <c r="O48"/>
  <c r="O47"/>
  <c r="O46"/>
  <c r="O45"/>
  <c r="O44"/>
  <c r="O43"/>
  <c r="O42"/>
  <c r="O41"/>
  <c r="O40"/>
  <c r="O38"/>
  <c r="O83" s="1"/>
  <c r="O37"/>
  <c r="O82" s="1"/>
  <c r="O36"/>
  <c r="O81" s="1"/>
  <c r="O35"/>
  <c r="O80" s="1"/>
  <c r="O34"/>
  <c r="O79" s="1"/>
  <c r="O33"/>
  <c r="O78" s="1"/>
  <c r="O32"/>
  <c r="O77" s="1"/>
  <c r="O31"/>
  <c r="O76" s="1"/>
  <c r="O30"/>
  <c r="O75" s="1"/>
  <c r="O29"/>
  <c r="O74" s="1"/>
  <c r="O25"/>
  <c r="O17"/>
  <c r="O16"/>
  <c r="O15"/>
  <c r="O13"/>
  <c r="O10"/>
  <c r="N270"/>
  <c r="N269"/>
  <c r="N268"/>
  <c r="N267"/>
  <c r="N235"/>
  <c r="N234"/>
  <c r="N233"/>
  <c r="N232"/>
  <c r="N231"/>
  <c r="N230"/>
  <c r="N229"/>
  <c r="N228"/>
  <c r="N227"/>
  <c r="N226"/>
  <c r="N225"/>
  <c r="N224"/>
  <c r="N223"/>
  <c r="N222"/>
  <c r="N221"/>
  <c r="N220"/>
  <c r="N218"/>
  <c r="N217"/>
  <c r="N216"/>
  <c r="N215"/>
  <c r="N214"/>
  <c r="N213"/>
  <c r="N212"/>
  <c r="N211"/>
  <c r="N210"/>
  <c r="N209"/>
  <c r="N208"/>
  <c r="N207"/>
  <c r="N206"/>
  <c r="N205"/>
  <c r="N204"/>
  <c r="N202"/>
  <c r="N201"/>
  <c r="N200"/>
  <c r="N199"/>
  <c r="N198"/>
  <c r="N197"/>
  <c r="N196"/>
  <c r="N195"/>
  <c r="N194"/>
  <c r="N193"/>
  <c r="N192"/>
  <c r="N191"/>
  <c r="N190"/>
  <c r="N189"/>
  <c r="N188"/>
  <c r="N186"/>
  <c r="N185"/>
  <c r="N184"/>
  <c r="N183"/>
  <c r="N182"/>
  <c r="N181"/>
  <c r="N180"/>
  <c r="N179"/>
  <c r="N178"/>
  <c r="N177"/>
  <c r="N176"/>
  <c r="N175"/>
  <c r="N174"/>
  <c r="N173"/>
  <c r="N172"/>
  <c r="N169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20"/>
  <c r="N119"/>
  <c r="N118"/>
  <c r="N117"/>
  <c r="N116"/>
  <c r="N115"/>
  <c r="N114"/>
  <c r="N113"/>
  <c r="N112"/>
  <c r="N111"/>
  <c r="N110"/>
  <c r="N109"/>
  <c r="N108"/>
  <c r="N107"/>
  <c r="N106"/>
  <c r="N94"/>
  <c r="N93"/>
  <c r="N92"/>
  <c r="N91"/>
  <c r="N90"/>
  <c r="N89"/>
  <c r="N88"/>
  <c r="N87"/>
  <c r="N86"/>
  <c r="N85"/>
  <c r="N72"/>
  <c r="N71"/>
  <c r="N70"/>
  <c r="N69"/>
  <c r="N68"/>
  <c r="N67"/>
  <c r="N66"/>
  <c r="N65"/>
  <c r="N64"/>
  <c r="N63"/>
  <c r="N61"/>
  <c r="N60"/>
  <c r="N59"/>
  <c r="N58"/>
  <c r="N57"/>
  <c r="N56"/>
  <c r="N55"/>
  <c r="N54"/>
  <c r="N53"/>
  <c r="N52"/>
  <c r="N49"/>
  <c r="N48"/>
  <c r="N47"/>
  <c r="N46"/>
  <c r="N45"/>
  <c r="N44"/>
  <c r="N43"/>
  <c r="N42"/>
  <c r="N41"/>
  <c r="N40"/>
  <c r="N38"/>
  <c r="N83" s="1"/>
  <c r="N37"/>
  <c r="N82" s="1"/>
  <c r="N36"/>
  <c r="N81" s="1"/>
  <c r="N35"/>
  <c r="N80" s="1"/>
  <c r="N34"/>
  <c r="N79" s="1"/>
  <c r="N33"/>
  <c r="N78" s="1"/>
  <c r="N32"/>
  <c r="N77" s="1"/>
  <c r="N31"/>
  <c r="N76" s="1"/>
  <c r="N30"/>
  <c r="N75" s="1"/>
  <c r="N29"/>
  <c r="N74" s="1"/>
  <c r="N25"/>
  <c r="N17"/>
  <c r="N16"/>
  <c r="N15"/>
  <c r="N13"/>
  <c r="N10"/>
  <c r="M270"/>
  <c r="M269"/>
  <c r="M268"/>
  <c r="M267"/>
  <c r="M235"/>
  <c r="M234"/>
  <c r="M233"/>
  <c r="M232"/>
  <c r="M231"/>
  <c r="M230"/>
  <c r="M229"/>
  <c r="M228"/>
  <c r="M227"/>
  <c r="M226"/>
  <c r="M225"/>
  <c r="M224"/>
  <c r="M223"/>
  <c r="M222"/>
  <c r="M221"/>
  <c r="M220"/>
  <c r="M218"/>
  <c r="M217"/>
  <c r="M216"/>
  <c r="M215"/>
  <c r="M214"/>
  <c r="M213"/>
  <c r="M212"/>
  <c r="M211"/>
  <c r="M210"/>
  <c r="M209"/>
  <c r="M208"/>
  <c r="M207"/>
  <c r="M206"/>
  <c r="M205"/>
  <c r="M204"/>
  <c r="M202"/>
  <c r="M201"/>
  <c r="M200"/>
  <c r="M199"/>
  <c r="M198"/>
  <c r="M197"/>
  <c r="M196"/>
  <c r="M195"/>
  <c r="M194"/>
  <c r="M193"/>
  <c r="M192"/>
  <c r="M191"/>
  <c r="M190"/>
  <c r="M189"/>
  <c r="M188"/>
  <c r="M186"/>
  <c r="M185"/>
  <c r="M184"/>
  <c r="M183"/>
  <c r="M182"/>
  <c r="M181"/>
  <c r="M180"/>
  <c r="M179"/>
  <c r="M178"/>
  <c r="M177"/>
  <c r="M176"/>
  <c r="M175"/>
  <c r="M174"/>
  <c r="M173"/>
  <c r="M172"/>
  <c r="M169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20"/>
  <c r="M119"/>
  <c r="M118"/>
  <c r="M117"/>
  <c r="M116"/>
  <c r="M115"/>
  <c r="M114"/>
  <c r="M113"/>
  <c r="M112"/>
  <c r="M111"/>
  <c r="M110"/>
  <c r="M109"/>
  <c r="M108"/>
  <c r="M107"/>
  <c r="M106"/>
  <c r="M94"/>
  <c r="M93"/>
  <c r="M92"/>
  <c r="M91"/>
  <c r="M90"/>
  <c r="M89"/>
  <c r="M88"/>
  <c r="M87"/>
  <c r="M86"/>
  <c r="M85"/>
  <c r="M72"/>
  <c r="M71"/>
  <c r="M70"/>
  <c r="M69"/>
  <c r="M68"/>
  <c r="M67"/>
  <c r="M66"/>
  <c r="M65"/>
  <c r="M64"/>
  <c r="M63"/>
  <c r="M61"/>
  <c r="M60"/>
  <c r="M59"/>
  <c r="M58"/>
  <c r="M57"/>
  <c r="M56"/>
  <c r="M55"/>
  <c r="M54"/>
  <c r="M53"/>
  <c r="M52"/>
  <c r="M49"/>
  <c r="M48"/>
  <c r="M47"/>
  <c r="M46"/>
  <c r="M45"/>
  <c r="M44"/>
  <c r="M43"/>
  <c r="M42"/>
  <c r="M41"/>
  <c r="M40"/>
  <c r="M38"/>
  <c r="M83" s="1"/>
  <c r="M37"/>
  <c r="M82" s="1"/>
  <c r="M36"/>
  <c r="M81" s="1"/>
  <c r="M35"/>
  <c r="M80" s="1"/>
  <c r="M34"/>
  <c r="M79" s="1"/>
  <c r="M33"/>
  <c r="M78" s="1"/>
  <c r="M32"/>
  <c r="M77" s="1"/>
  <c r="M31"/>
  <c r="M76" s="1"/>
  <c r="M30"/>
  <c r="M75" s="1"/>
  <c r="M29"/>
  <c r="M74" s="1"/>
  <c r="M25"/>
  <c r="M17"/>
  <c r="M16"/>
  <c r="M15"/>
  <c r="M13"/>
  <c r="M10"/>
  <c r="L270"/>
  <c r="L269"/>
  <c r="L268"/>
  <c r="L267"/>
  <c r="L235"/>
  <c r="L234"/>
  <c r="L233"/>
  <c r="L232"/>
  <c r="L231"/>
  <c r="L230"/>
  <c r="L229"/>
  <c r="L228"/>
  <c r="L227"/>
  <c r="L226"/>
  <c r="L225"/>
  <c r="L224"/>
  <c r="L223"/>
  <c r="L222"/>
  <c r="L221"/>
  <c r="L220"/>
  <c r="L218"/>
  <c r="L217"/>
  <c r="L216"/>
  <c r="L215"/>
  <c r="L214"/>
  <c r="L213"/>
  <c r="L212"/>
  <c r="L211"/>
  <c r="L210"/>
  <c r="L209"/>
  <c r="L208"/>
  <c r="L207"/>
  <c r="L206"/>
  <c r="L205"/>
  <c r="L204"/>
  <c r="L202"/>
  <c r="L201"/>
  <c r="L200"/>
  <c r="L199"/>
  <c r="L198"/>
  <c r="L197"/>
  <c r="L196"/>
  <c r="L195"/>
  <c r="L194"/>
  <c r="L193"/>
  <c r="L192"/>
  <c r="L191"/>
  <c r="L190"/>
  <c r="L189"/>
  <c r="L188"/>
  <c r="L186"/>
  <c r="L185"/>
  <c r="L184"/>
  <c r="L183"/>
  <c r="L182"/>
  <c r="L181"/>
  <c r="L180"/>
  <c r="L179"/>
  <c r="L178"/>
  <c r="L177"/>
  <c r="L176"/>
  <c r="L175"/>
  <c r="L174"/>
  <c r="L173"/>
  <c r="L172"/>
  <c r="L169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20"/>
  <c r="L119"/>
  <c r="L118"/>
  <c r="L117"/>
  <c r="L116"/>
  <c r="L115"/>
  <c r="L114"/>
  <c r="L113"/>
  <c r="L112"/>
  <c r="L111"/>
  <c r="L110"/>
  <c r="L109"/>
  <c r="L108"/>
  <c r="L107"/>
  <c r="L106"/>
  <c r="L94"/>
  <c r="L93"/>
  <c r="L92"/>
  <c r="L91"/>
  <c r="L90"/>
  <c r="L89"/>
  <c r="L88"/>
  <c r="L87"/>
  <c r="L86"/>
  <c r="L85"/>
  <c r="L72"/>
  <c r="L71"/>
  <c r="L70"/>
  <c r="L69"/>
  <c r="L68"/>
  <c r="L67"/>
  <c r="L66"/>
  <c r="L65"/>
  <c r="L64"/>
  <c r="L63"/>
  <c r="L61"/>
  <c r="L60"/>
  <c r="L59"/>
  <c r="L58"/>
  <c r="L57"/>
  <c r="L56"/>
  <c r="L55"/>
  <c r="L54"/>
  <c r="L53"/>
  <c r="L52"/>
  <c r="L49"/>
  <c r="L48"/>
  <c r="L47"/>
  <c r="L46"/>
  <c r="L45"/>
  <c r="L44"/>
  <c r="L43"/>
  <c r="L42"/>
  <c r="L41"/>
  <c r="L40"/>
  <c r="L38"/>
  <c r="L83" s="1"/>
  <c r="L37"/>
  <c r="L82" s="1"/>
  <c r="L36"/>
  <c r="L81" s="1"/>
  <c r="L35"/>
  <c r="L80" s="1"/>
  <c r="L34"/>
  <c r="L79" s="1"/>
  <c r="L33"/>
  <c r="L78" s="1"/>
  <c r="L32"/>
  <c r="L77" s="1"/>
  <c r="L31"/>
  <c r="L76" s="1"/>
  <c r="L30"/>
  <c r="L75" s="1"/>
  <c r="L29"/>
  <c r="L74" s="1"/>
  <c r="L25"/>
  <c r="L17"/>
  <c r="L16"/>
  <c r="L15"/>
  <c r="L13"/>
  <c r="L10"/>
  <c r="K270"/>
  <c r="K269"/>
  <c r="K268"/>
  <c r="K267"/>
  <c r="K235"/>
  <c r="K234"/>
  <c r="K233"/>
  <c r="K232"/>
  <c r="K231"/>
  <c r="K230"/>
  <c r="K229"/>
  <c r="K228"/>
  <c r="K227"/>
  <c r="K226"/>
  <c r="K225"/>
  <c r="K224"/>
  <c r="K223"/>
  <c r="K222"/>
  <c r="K221"/>
  <c r="K220"/>
  <c r="K218"/>
  <c r="K217"/>
  <c r="K216"/>
  <c r="K215"/>
  <c r="K214"/>
  <c r="K213"/>
  <c r="K212"/>
  <c r="K211"/>
  <c r="K210"/>
  <c r="K209"/>
  <c r="K208"/>
  <c r="K207"/>
  <c r="K206"/>
  <c r="K205"/>
  <c r="K204"/>
  <c r="K202"/>
  <c r="K201"/>
  <c r="K200"/>
  <c r="K199"/>
  <c r="K198"/>
  <c r="K197"/>
  <c r="K196"/>
  <c r="K195"/>
  <c r="K194"/>
  <c r="K193"/>
  <c r="K192"/>
  <c r="K191"/>
  <c r="K190"/>
  <c r="K189"/>
  <c r="K188"/>
  <c r="K186"/>
  <c r="K185"/>
  <c r="K184"/>
  <c r="K183"/>
  <c r="K182"/>
  <c r="K181"/>
  <c r="K180"/>
  <c r="K179"/>
  <c r="K178"/>
  <c r="K177"/>
  <c r="K176"/>
  <c r="K175"/>
  <c r="K174"/>
  <c r="K173"/>
  <c r="K172"/>
  <c r="K169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20"/>
  <c r="K119"/>
  <c r="K118"/>
  <c r="K117"/>
  <c r="K116"/>
  <c r="K115"/>
  <c r="K114"/>
  <c r="K113"/>
  <c r="K112"/>
  <c r="K111"/>
  <c r="K110"/>
  <c r="K109"/>
  <c r="K108"/>
  <c r="K107"/>
  <c r="K106"/>
  <c r="K94"/>
  <c r="K93"/>
  <c r="K92"/>
  <c r="K91"/>
  <c r="K90"/>
  <c r="K89"/>
  <c r="K88"/>
  <c r="K87"/>
  <c r="K86"/>
  <c r="K85"/>
  <c r="K72"/>
  <c r="K71"/>
  <c r="K70"/>
  <c r="K69"/>
  <c r="K68"/>
  <c r="K67"/>
  <c r="K66"/>
  <c r="K65"/>
  <c r="K64"/>
  <c r="K63"/>
  <c r="K61"/>
  <c r="K60"/>
  <c r="K59"/>
  <c r="K58"/>
  <c r="K57"/>
  <c r="K56"/>
  <c r="K55"/>
  <c r="K54"/>
  <c r="K53"/>
  <c r="K52"/>
  <c r="K49"/>
  <c r="K48"/>
  <c r="K47"/>
  <c r="K46"/>
  <c r="K45"/>
  <c r="K44"/>
  <c r="K43"/>
  <c r="K42"/>
  <c r="K41"/>
  <c r="K40"/>
  <c r="K38"/>
  <c r="K83" s="1"/>
  <c r="K37"/>
  <c r="K82" s="1"/>
  <c r="K36"/>
  <c r="K81" s="1"/>
  <c r="K35"/>
  <c r="K80" s="1"/>
  <c r="K34"/>
  <c r="K79" s="1"/>
  <c r="K33"/>
  <c r="K78" s="1"/>
  <c r="K32"/>
  <c r="K77" s="1"/>
  <c r="K31"/>
  <c r="K76" s="1"/>
  <c r="K30"/>
  <c r="K75" s="1"/>
  <c r="K29"/>
  <c r="K74" s="1"/>
  <c r="K25"/>
  <c r="K17"/>
  <c r="K16"/>
  <c r="K15"/>
  <c r="K13"/>
  <c r="K10"/>
  <c r="J270"/>
  <c r="J269"/>
  <c r="J268"/>
  <c r="J267"/>
  <c r="J235"/>
  <c r="J234"/>
  <c r="J233"/>
  <c r="J232"/>
  <c r="J231"/>
  <c r="J230"/>
  <c r="J229"/>
  <c r="J228"/>
  <c r="J227"/>
  <c r="J226"/>
  <c r="J225"/>
  <c r="J224"/>
  <c r="J223"/>
  <c r="J222"/>
  <c r="J221"/>
  <c r="J220"/>
  <c r="J218"/>
  <c r="J217"/>
  <c r="J216"/>
  <c r="J215"/>
  <c r="J214"/>
  <c r="J213"/>
  <c r="J212"/>
  <c r="J211"/>
  <c r="J210"/>
  <c r="J209"/>
  <c r="J208"/>
  <c r="J207"/>
  <c r="J206"/>
  <c r="J205"/>
  <c r="J204"/>
  <c r="J202"/>
  <c r="J201"/>
  <c r="J200"/>
  <c r="J199"/>
  <c r="J198"/>
  <c r="J197"/>
  <c r="J196"/>
  <c r="J195"/>
  <c r="J194"/>
  <c r="J193"/>
  <c r="J192"/>
  <c r="J191"/>
  <c r="J190"/>
  <c r="J189"/>
  <c r="J188"/>
  <c r="J186"/>
  <c r="J185"/>
  <c r="J184"/>
  <c r="J183"/>
  <c r="J182"/>
  <c r="J181"/>
  <c r="J180"/>
  <c r="J179"/>
  <c r="J178"/>
  <c r="J177"/>
  <c r="J176"/>
  <c r="J175"/>
  <c r="J174"/>
  <c r="J173"/>
  <c r="J172"/>
  <c r="J169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20"/>
  <c r="J119"/>
  <c r="J118"/>
  <c r="J117"/>
  <c r="J116"/>
  <c r="J115"/>
  <c r="J114"/>
  <c r="J113"/>
  <c r="J112"/>
  <c r="J111"/>
  <c r="J110"/>
  <c r="J109"/>
  <c r="J108"/>
  <c r="J107"/>
  <c r="J106"/>
  <c r="J94"/>
  <c r="J93"/>
  <c r="J92"/>
  <c r="J91"/>
  <c r="J90"/>
  <c r="J89"/>
  <c r="J88"/>
  <c r="J87"/>
  <c r="J86"/>
  <c r="J85"/>
  <c r="J72"/>
  <c r="J71"/>
  <c r="J70"/>
  <c r="J69"/>
  <c r="J68"/>
  <c r="J67"/>
  <c r="J66"/>
  <c r="J65"/>
  <c r="J64"/>
  <c r="J63"/>
  <c r="J61"/>
  <c r="J60"/>
  <c r="J59"/>
  <c r="J58"/>
  <c r="J57"/>
  <c r="J56"/>
  <c r="J55"/>
  <c r="J54"/>
  <c r="J53"/>
  <c r="J52"/>
  <c r="J49"/>
  <c r="J48"/>
  <c r="J47"/>
  <c r="J46"/>
  <c r="J45"/>
  <c r="J44"/>
  <c r="J43"/>
  <c r="J42"/>
  <c r="J41"/>
  <c r="J40"/>
  <c r="J38"/>
  <c r="J37"/>
  <c r="J36"/>
  <c r="J35"/>
  <c r="J34"/>
  <c r="J33"/>
  <c r="J32"/>
  <c r="J31"/>
  <c r="J30"/>
  <c r="J29"/>
  <c r="J25"/>
  <c r="J17"/>
  <c r="J16"/>
  <c r="J15"/>
  <c r="J13"/>
  <c r="J10"/>
  <c r="I270"/>
  <c r="I269"/>
  <c r="I268"/>
  <c r="I267"/>
  <c r="I235"/>
  <c r="I234"/>
  <c r="I233"/>
  <c r="I232"/>
  <c r="I231"/>
  <c r="I230"/>
  <c r="I229"/>
  <c r="I228"/>
  <c r="I227"/>
  <c r="I226"/>
  <c r="I225"/>
  <c r="I224"/>
  <c r="I223"/>
  <c r="I222"/>
  <c r="I221"/>
  <c r="I220"/>
  <c r="I218"/>
  <c r="I217"/>
  <c r="I216"/>
  <c r="I215"/>
  <c r="I214"/>
  <c r="I213"/>
  <c r="I212"/>
  <c r="I211"/>
  <c r="I210"/>
  <c r="I209"/>
  <c r="I208"/>
  <c r="I207"/>
  <c r="I206"/>
  <c r="I205"/>
  <c r="I204"/>
  <c r="I202"/>
  <c r="I201"/>
  <c r="I200"/>
  <c r="I199"/>
  <c r="I198"/>
  <c r="I197"/>
  <c r="I196"/>
  <c r="I195"/>
  <c r="I194"/>
  <c r="I193"/>
  <c r="I192"/>
  <c r="I191"/>
  <c r="I190"/>
  <c r="I189"/>
  <c r="I188"/>
  <c r="I186"/>
  <c r="I185"/>
  <c r="I184"/>
  <c r="I183"/>
  <c r="I182"/>
  <c r="I181"/>
  <c r="I180"/>
  <c r="I179"/>
  <c r="I178"/>
  <c r="I177"/>
  <c r="I176"/>
  <c r="I175"/>
  <c r="I174"/>
  <c r="I173"/>
  <c r="I172"/>
  <c r="I169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20"/>
  <c r="I119"/>
  <c r="I118"/>
  <c r="I117"/>
  <c r="I116"/>
  <c r="I115"/>
  <c r="I114"/>
  <c r="I113"/>
  <c r="I112"/>
  <c r="I111"/>
  <c r="I110"/>
  <c r="I109"/>
  <c r="I108"/>
  <c r="I107"/>
  <c r="I106"/>
  <c r="I94"/>
  <c r="I93"/>
  <c r="I92"/>
  <c r="I91"/>
  <c r="I90"/>
  <c r="I89"/>
  <c r="I88"/>
  <c r="I87"/>
  <c r="I86"/>
  <c r="I85"/>
  <c r="I72"/>
  <c r="I71"/>
  <c r="I70"/>
  <c r="I69"/>
  <c r="I68"/>
  <c r="I67"/>
  <c r="I66"/>
  <c r="I65"/>
  <c r="I64"/>
  <c r="I63"/>
  <c r="I61"/>
  <c r="I60"/>
  <c r="I59"/>
  <c r="I58"/>
  <c r="I57"/>
  <c r="I56"/>
  <c r="I55"/>
  <c r="I54"/>
  <c r="I53"/>
  <c r="I52"/>
  <c r="I49"/>
  <c r="I48"/>
  <c r="I47"/>
  <c r="I46"/>
  <c r="I45"/>
  <c r="I44"/>
  <c r="I43"/>
  <c r="I42"/>
  <c r="I41"/>
  <c r="I40"/>
  <c r="I38"/>
  <c r="I83" s="1"/>
  <c r="I37"/>
  <c r="I82" s="1"/>
  <c r="I36"/>
  <c r="I81" s="1"/>
  <c r="I35"/>
  <c r="I80" s="1"/>
  <c r="I34"/>
  <c r="I79" s="1"/>
  <c r="I33"/>
  <c r="I78" s="1"/>
  <c r="I32"/>
  <c r="I77" s="1"/>
  <c r="I31"/>
  <c r="I76" s="1"/>
  <c r="I30"/>
  <c r="I75" s="1"/>
  <c r="I29"/>
  <c r="I74" s="1"/>
  <c r="I25"/>
  <c r="I17"/>
  <c r="I16"/>
  <c r="I15"/>
  <c r="I13"/>
  <c r="I10"/>
  <c r="H270"/>
  <c r="H269"/>
  <c r="H268"/>
  <c r="H267"/>
  <c r="H235"/>
  <c r="H234"/>
  <c r="H233"/>
  <c r="H232"/>
  <c r="H231"/>
  <c r="H230"/>
  <c r="H229"/>
  <c r="H228"/>
  <c r="H227"/>
  <c r="H226"/>
  <c r="H225"/>
  <c r="H224"/>
  <c r="H223"/>
  <c r="H222"/>
  <c r="H221"/>
  <c r="H220"/>
  <c r="H218"/>
  <c r="H217"/>
  <c r="H216"/>
  <c r="H215"/>
  <c r="H214"/>
  <c r="H213"/>
  <c r="H212"/>
  <c r="H211"/>
  <c r="H210"/>
  <c r="H209"/>
  <c r="H208"/>
  <c r="H207"/>
  <c r="H206"/>
  <c r="H205"/>
  <c r="H204"/>
  <c r="H202"/>
  <c r="H201"/>
  <c r="H200"/>
  <c r="H199"/>
  <c r="H198"/>
  <c r="H197"/>
  <c r="H196"/>
  <c r="H195"/>
  <c r="H194"/>
  <c r="H193"/>
  <c r="H192"/>
  <c r="H191"/>
  <c r="H190"/>
  <c r="H189"/>
  <c r="H188"/>
  <c r="H186"/>
  <c r="H185"/>
  <c r="H184"/>
  <c r="H183"/>
  <c r="H182"/>
  <c r="H181"/>
  <c r="H180"/>
  <c r="H179"/>
  <c r="H178"/>
  <c r="H177"/>
  <c r="H176"/>
  <c r="H175"/>
  <c r="H174"/>
  <c r="H173"/>
  <c r="H172"/>
  <c r="H169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20"/>
  <c r="H119"/>
  <c r="H118"/>
  <c r="H117"/>
  <c r="H116"/>
  <c r="H115"/>
  <c r="H114"/>
  <c r="H113"/>
  <c r="H112"/>
  <c r="H111"/>
  <c r="H110"/>
  <c r="H109"/>
  <c r="H108"/>
  <c r="H107"/>
  <c r="H106"/>
  <c r="H94"/>
  <c r="H93"/>
  <c r="H92"/>
  <c r="H91"/>
  <c r="H90"/>
  <c r="H89"/>
  <c r="H88"/>
  <c r="H87"/>
  <c r="H86"/>
  <c r="H85"/>
  <c r="H72"/>
  <c r="H71"/>
  <c r="H70"/>
  <c r="H69"/>
  <c r="H68"/>
  <c r="H67"/>
  <c r="H66"/>
  <c r="H65"/>
  <c r="H64"/>
  <c r="H63"/>
  <c r="H61"/>
  <c r="H60"/>
  <c r="H59"/>
  <c r="H58"/>
  <c r="H57"/>
  <c r="H56"/>
  <c r="H55"/>
  <c r="H54"/>
  <c r="H53"/>
  <c r="H52"/>
  <c r="H49"/>
  <c r="H48"/>
  <c r="H47"/>
  <c r="H46"/>
  <c r="H45"/>
  <c r="H44"/>
  <c r="H43"/>
  <c r="H42"/>
  <c r="H41"/>
  <c r="H40"/>
  <c r="H38"/>
  <c r="H83" s="1"/>
  <c r="H37"/>
  <c r="H82" s="1"/>
  <c r="H36"/>
  <c r="H81" s="1"/>
  <c r="H35"/>
  <c r="H80" s="1"/>
  <c r="H34"/>
  <c r="H79" s="1"/>
  <c r="H33"/>
  <c r="H78" s="1"/>
  <c r="H32"/>
  <c r="H77" s="1"/>
  <c r="H31"/>
  <c r="H76" s="1"/>
  <c r="H30"/>
  <c r="H75" s="1"/>
  <c r="H29"/>
  <c r="H74" s="1"/>
  <c r="H25"/>
  <c r="H17"/>
  <c r="H16"/>
  <c r="H15"/>
  <c r="H13"/>
  <c r="H10"/>
  <c r="G270"/>
  <c r="G269"/>
  <c r="G268"/>
  <c r="G267"/>
  <c r="G235"/>
  <c r="G234"/>
  <c r="G233"/>
  <c r="G232"/>
  <c r="G231"/>
  <c r="G230"/>
  <c r="G229"/>
  <c r="G228"/>
  <c r="G227"/>
  <c r="G226"/>
  <c r="G225"/>
  <c r="G224"/>
  <c r="G223"/>
  <c r="G222"/>
  <c r="G221"/>
  <c r="G220"/>
  <c r="G218"/>
  <c r="G217"/>
  <c r="G216"/>
  <c r="G215"/>
  <c r="G214"/>
  <c r="G213"/>
  <c r="G212"/>
  <c r="G211"/>
  <c r="G210"/>
  <c r="G209"/>
  <c r="G208"/>
  <c r="G207"/>
  <c r="G206"/>
  <c r="G205"/>
  <c r="G204"/>
  <c r="G202"/>
  <c r="G201"/>
  <c r="G200"/>
  <c r="G199"/>
  <c r="G198"/>
  <c r="G197"/>
  <c r="G196"/>
  <c r="G195"/>
  <c r="G194"/>
  <c r="G193"/>
  <c r="G192"/>
  <c r="G191"/>
  <c r="G190"/>
  <c r="G189"/>
  <c r="G188"/>
  <c r="G186"/>
  <c r="G185"/>
  <c r="G184"/>
  <c r="G183"/>
  <c r="G182"/>
  <c r="G181"/>
  <c r="G180"/>
  <c r="G179"/>
  <c r="G178"/>
  <c r="G177"/>
  <c r="G176"/>
  <c r="G175"/>
  <c r="G174"/>
  <c r="G173"/>
  <c r="G172"/>
  <c r="G169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20"/>
  <c r="G119"/>
  <c r="G118"/>
  <c r="G117"/>
  <c r="G116"/>
  <c r="G115"/>
  <c r="G114"/>
  <c r="G113"/>
  <c r="G112"/>
  <c r="G111"/>
  <c r="G110"/>
  <c r="G109"/>
  <c r="G108"/>
  <c r="G107"/>
  <c r="G106"/>
  <c r="G94"/>
  <c r="G93"/>
  <c r="G92"/>
  <c r="G91"/>
  <c r="G90"/>
  <c r="G89"/>
  <c r="G88"/>
  <c r="G87"/>
  <c r="G86"/>
  <c r="G85"/>
  <c r="G72"/>
  <c r="G71"/>
  <c r="G70"/>
  <c r="G69"/>
  <c r="G68"/>
  <c r="G67"/>
  <c r="G66"/>
  <c r="G65"/>
  <c r="G64"/>
  <c r="G63"/>
  <c r="G61"/>
  <c r="G60"/>
  <c r="G59"/>
  <c r="G58"/>
  <c r="G57"/>
  <c r="G56"/>
  <c r="G55"/>
  <c r="G54"/>
  <c r="G53"/>
  <c r="G52"/>
  <c r="G49"/>
  <c r="G48"/>
  <c r="G47"/>
  <c r="G46"/>
  <c r="G45"/>
  <c r="G44"/>
  <c r="G43"/>
  <c r="G42"/>
  <c r="G41"/>
  <c r="G40"/>
  <c r="G38"/>
  <c r="G83" s="1"/>
  <c r="G37"/>
  <c r="G82" s="1"/>
  <c r="G36"/>
  <c r="G81" s="1"/>
  <c r="G35"/>
  <c r="G80" s="1"/>
  <c r="G34"/>
  <c r="G79" s="1"/>
  <c r="G33"/>
  <c r="G78" s="1"/>
  <c r="G32"/>
  <c r="G77" s="1"/>
  <c r="G31"/>
  <c r="G76" s="1"/>
  <c r="G30"/>
  <c r="G75" s="1"/>
  <c r="G29"/>
  <c r="G74" s="1"/>
  <c r="G25"/>
  <c r="G17"/>
  <c r="G16"/>
  <c r="G15"/>
  <c r="G13"/>
  <c r="G10"/>
  <c r="F270"/>
  <c r="F269"/>
  <c r="F268"/>
  <c r="F267"/>
  <c r="F235"/>
  <c r="F234"/>
  <c r="F233"/>
  <c r="F232"/>
  <c r="F231"/>
  <c r="F230"/>
  <c r="F229"/>
  <c r="F228"/>
  <c r="F227"/>
  <c r="F226"/>
  <c r="F225"/>
  <c r="F224"/>
  <c r="F223"/>
  <c r="F222"/>
  <c r="F221"/>
  <c r="F220"/>
  <c r="F218"/>
  <c r="F217"/>
  <c r="F216"/>
  <c r="F215"/>
  <c r="F214"/>
  <c r="F213"/>
  <c r="F212"/>
  <c r="F211"/>
  <c r="F210"/>
  <c r="F209"/>
  <c r="F208"/>
  <c r="F207"/>
  <c r="F206"/>
  <c r="F205"/>
  <c r="F204"/>
  <c r="F202"/>
  <c r="F201"/>
  <c r="F200"/>
  <c r="F199"/>
  <c r="F198"/>
  <c r="F197"/>
  <c r="F196"/>
  <c r="F195"/>
  <c r="F194"/>
  <c r="F193"/>
  <c r="F192"/>
  <c r="F191"/>
  <c r="F190"/>
  <c r="F189"/>
  <c r="F188"/>
  <c r="F186"/>
  <c r="F185"/>
  <c r="F184"/>
  <c r="F183"/>
  <c r="F182"/>
  <c r="F181"/>
  <c r="F180"/>
  <c r="F179"/>
  <c r="F178"/>
  <c r="F177"/>
  <c r="F176"/>
  <c r="F175"/>
  <c r="F174"/>
  <c r="F173"/>
  <c r="F172"/>
  <c r="F169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0"/>
  <c r="F119"/>
  <c r="F118"/>
  <c r="F117"/>
  <c r="F116"/>
  <c r="F115"/>
  <c r="F114"/>
  <c r="F113"/>
  <c r="F112"/>
  <c r="F111"/>
  <c r="F110"/>
  <c r="F109"/>
  <c r="F108"/>
  <c r="F107"/>
  <c r="F106"/>
  <c r="F94"/>
  <c r="F93"/>
  <c r="F92"/>
  <c r="F91"/>
  <c r="F90"/>
  <c r="F89"/>
  <c r="F88"/>
  <c r="F87"/>
  <c r="F86"/>
  <c r="F85"/>
  <c r="F72"/>
  <c r="F71"/>
  <c r="F70"/>
  <c r="F69"/>
  <c r="F68"/>
  <c r="F67"/>
  <c r="F66"/>
  <c r="F65"/>
  <c r="F64"/>
  <c r="F63"/>
  <c r="F61"/>
  <c r="F60"/>
  <c r="F59"/>
  <c r="F58"/>
  <c r="F57"/>
  <c r="F56"/>
  <c r="F55"/>
  <c r="F54"/>
  <c r="F53"/>
  <c r="F52"/>
  <c r="F49"/>
  <c r="F48"/>
  <c r="F47"/>
  <c r="F46"/>
  <c r="F45"/>
  <c r="F44"/>
  <c r="F43"/>
  <c r="F42"/>
  <c r="F41"/>
  <c r="F40"/>
  <c r="F38"/>
  <c r="F37"/>
  <c r="F36"/>
  <c r="F35"/>
  <c r="F34"/>
  <c r="F33"/>
  <c r="F32"/>
  <c r="F31"/>
  <c r="F30"/>
  <c r="F29"/>
  <c r="F25"/>
  <c r="F17"/>
  <c r="F16"/>
  <c r="F15"/>
  <c r="F13"/>
  <c r="F10"/>
  <c r="E270"/>
  <c r="E269"/>
  <c r="E268"/>
  <c r="E267"/>
  <c r="E235"/>
  <c r="E234"/>
  <c r="E233"/>
  <c r="E232"/>
  <c r="E231"/>
  <c r="E230"/>
  <c r="E229"/>
  <c r="E228"/>
  <c r="E227"/>
  <c r="E226"/>
  <c r="E225"/>
  <c r="E224"/>
  <c r="E223"/>
  <c r="E222"/>
  <c r="E221"/>
  <c r="E220"/>
  <c r="E218"/>
  <c r="E217"/>
  <c r="E216"/>
  <c r="E215"/>
  <c r="E214"/>
  <c r="E213"/>
  <c r="E212"/>
  <c r="E211"/>
  <c r="E210"/>
  <c r="E209"/>
  <c r="E208"/>
  <c r="E207"/>
  <c r="E206"/>
  <c r="E205"/>
  <c r="E204"/>
  <c r="E202"/>
  <c r="E201"/>
  <c r="E200"/>
  <c r="E199"/>
  <c r="E198"/>
  <c r="E197"/>
  <c r="E196"/>
  <c r="E195"/>
  <c r="E194"/>
  <c r="E193"/>
  <c r="E192"/>
  <c r="E191"/>
  <c r="E190"/>
  <c r="E189"/>
  <c r="E188"/>
  <c r="E186"/>
  <c r="E185"/>
  <c r="E184"/>
  <c r="E183"/>
  <c r="E182"/>
  <c r="E181"/>
  <c r="E180"/>
  <c r="E179"/>
  <c r="E178"/>
  <c r="E177"/>
  <c r="E176"/>
  <c r="E175"/>
  <c r="E174"/>
  <c r="E173"/>
  <c r="E172"/>
  <c r="E169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20"/>
  <c r="E119"/>
  <c r="E118"/>
  <c r="E117"/>
  <c r="E116"/>
  <c r="E115"/>
  <c r="E114"/>
  <c r="E113"/>
  <c r="E112"/>
  <c r="E111"/>
  <c r="E110"/>
  <c r="E109"/>
  <c r="E108"/>
  <c r="E107"/>
  <c r="E106"/>
  <c r="E94"/>
  <c r="E93"/>
  <c r="E92"/>
  <c r="E91"/>
  <c r="E90"/>
  <c r="E89"/>
  <c r="E88"/>
  <c r="E87"/>
  <c r="E86"/>
  <c r="E85"/>
  <c r="E72"/>
  <c r="E71"/>
  <c r="E70"/>
  <c r="E69"/>
  <c r="E68"/>
  <c r="E67"/>
  <c r="E66"/>
  <c r="E65"/>
  <c r="E64"/>
  <c r="E63"/>
  <c r="E61"/>
  <c r="E60"/>
  <c r="E59"/>
  <c r="E58"/>
  <c r="E57"/>
  <c r="E56"/>
  <c r="E55"/>
  <c r="E54"/>
  <c r="E53"/>
  <c r="E52"/>
  <c r="E49"/>
  <c r="E48"/>
  <c r="E47"/>
  <c r="E46"/>
  <c r="E45"/>
  <c r="E44"/>
  <c r="E43"/>
  <c r="E42"/>
  <c r="E41"/>
  <c r="E40"/>
  <c r="E38"/>
  <c r="E83" s="1"/>
  <c r="E37"/>
  <c r="E82" s="1"/>
  <c r="E36"/>
  <c r="E81" s="1"/>
  <c r="E35"/>
  <c r="E80" s="1"/>
  <c r="E34"/>
  <c r="E79" s="1"/>
  <c r="E33"/>
  <c r="E78" s="1"/>
  <c r="E32"/>
  <c r="E77" s="1"/>
  <c r="E31"/>
  <c r="E76" s="1"/>
  <c r="E30"/>
  <c r="E75" s="1"/>
  <c r="E29"/>
  <c r="E74" s="1"/>
  <c r="E25"/>
  <c r="E17"/>
  <c r="E16"/>
  <c r="E15"/>
  <c r="E13"/>
  <c r="E10"/>
  <c r="D270"/>
  <c r="D269"/>
  <c r="D268"/>
  <c r="D267"/>
  <c r="D235"/>
  <c r="D234"/>
  <c r="D233"/>
  <c r="D232"/>
  <c r="D231"/>
  <c r="D230"/>
  <c r="D229"/>
  <c r="D228"/>
  <c r="D227"/>
  <c r="D226"/>
  <c r="D225"/>
  <c r="D224"/>
  <c r="D223"/>
  <c r="D222"/>
  <c r="D221"/>
  <c r="D220"/>
  <c r="D218"/>
  <c r="D217"/>
  <c r="D216"/>
  <c r="D215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6"/>
  <c r="D195"/>
  <c r="D194"/>
  <c r="D193"/>
  <c r="D192"/>
  <c r="D191"/>
  <c r="D190"/>
  <c r="D189"/>
  <c r="D188"/>
  <c r="D186"/>
  <c r="D185"/>
  <c r="D184"/>
  <c r="D183"/>
  <c r="D182"/>
  <c r="D181"/>
  <c r="D180"/>
  <c r="D179"/>
  <c r="D178"/>
  <c r="D177"/>
  <c r="D176"/>
  <c r="D175"/>
  <c r="D174"/>
  <c r="D173"/>
  <c r="D172"/>
  <c r="D169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20"/>
  <c r="D119"/>
  <c r="D118"/>
  <c r="D117"/>
  <c r="D116"/>
  <c r="D115"/>
  <c r="D114"/>
  <c r="D113"/>
  <c r="D112"/>
  <c r="D111"/>
  <c r="D110"/>
  <c r="D109"/>
  <c r="D108"/>
  <c r="D107"/>
  <c r="D106"/>
  <c r="D94"/>
  <c r="D93"/>
  <c r="D92"/>
  <c r="D91"/>
  <c r="D90"/>
  <c r="D89"/>
  <c r="D88"/>
  <c r="D87"/>
  <c r="D86"/>
  <c r="D85"/>
  <c r="D72"/>
  <c r="D71"/>
  <c r="D70"/>
  <c r="D69"/>
  <c r="D68"/>
  <c r="D67"/>
  <c r="D66"/>
  <c r="D65"/>
  <c r="D64"/>
  <c r="D63"/>
  <c r="D61"/>
  <c r="D60"/>
  <c r="D59"/>
  <c r="D58"/>
  <c r="D57"/>
  <c r="D56"/>
  <c r="D55"/>
  <c r="D54"/>
  <c r="D53"/>
  <c r="D52"/>
  <c r="D49"/>
  <c r="D48"/>
  <c r="D47"/>
  <c r="D46"/>
  <c r="D45"/>
  <c r="D44"/>
  <c r="D43"/>
  <c r="D42"/>
  <c r="D41"/>
  <c r="D40"/>
  <c r="D38"/>
  <c r="D37"/>
  <c r="D36"/>
  <c r="D35"/>
  <c r="D34"/>
  <c r="D33"/>
  <c r="D32"/>
  <c r="D31"/>
  <c r="D30"/>
  <c r="D29"/>
  <c r="D25"/>
  <c r="D17"/>
  <c r="D16"/>
  <c r="D15"/>
  <c r="D13"/>
  <c r="D10"/>
  <c r="C270"/>
  <c r="C269"/>
  <c r="C268"/>
  <c r="C267"/>
  <c r="C235"/>
  <c r="C234"/>
  <c r="C233"/>
  <c r="C232"/>
  <c r="C231"/>
  <c r="C230"/>
  <c r="C229"/>
  <c r="C228"/>
  <c r="C227"/>
  <c r="C226"/>
  <c r="C225"/>
  <c r="C224"/>
  <c r="C223"/>
  <c r="C222"/>
  <c r="C221"/>
  <c r="C220"/>
  <c r="C218"/>
  <c r="C217"/>
  <c r="C216"/>
  <c r="C215"/>
  <c r="C214"/>
  <c r="C213"/>
  <c r="C212"/>
  <c r="C211"/>
  <c r="C210"/>
  <c r="C209"/>
  <c r="C208"/>
  <c r="C207"/>
  <c r="C206"/>
  <c r="C205"/>
  <c r="C204"/>
  <c r="C202"/>
  <c r="C201"/>
  <c r="C200"/>
  <c r="C199"/>
  <c r="C198"/>
  <c r="C197"/>
  <c r="C196"/>
  <c r="C195"/>
  <c r="C194"/>
  <c r="C193"/>
  <c r="C192"/>
  <c r="C191"/>
  <c r="C190"/>
  <c r="C189"/>
  <c r="C188"/>
  <c r="C186"/>
  <c r="C185"/>
  <c r="C184"/>
  <c r="C183"/>
  <c r="C182"/>
  <c r="C181"/>
  <c r="C180"/>
  <c r="C179"/>
  <c r="C178"/>
  <c r="C177"/>
  <c r="C176"/>
  <c r="C175"/>
  <c r="C174"/>
  <c r="C173"/>
  <c r="C172"/>
  <c r="C169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20"/>
  <c r="C119"/>
  <c r="C118"/>
  <c r="C117"/>
  <c r="C116"/>
  <c r="C115"/>
  <c r="C114"/>
  <c r="C113"/>
  <c r="C112"/>
  <c r="C111"/>
  <c r="C110"/>
  <c r="C109"/>
  <c r="C108"/>
  <c r="C107"/>
  <c r="C106"/>
  <c r="C86"/>
  <c r="C87"/>
  <c r="C88"/>
  <c r="C89"/>
  <c r="C90"/>
  <c r="C91"/>
  <c r="C92"/>
  <c r="C93"/>
  <c r="C94"/>
  <c r="C85"/>
  <c r="B86"/>
  <c r="B87"/>
  <c r="B88"/>
  <c r="B89"/>
  <c r="B90"/>
  <c r="B91"/>
  <c r="B92"/>
  <c r="B93"/>
  <c r="B94"/>
  <c r="B85"/>
  <c r="C64"/>
  <c r="C65"/>
  <c r="C66"/>
  <c r="C67"/>
  <c r="C68"/>
  <c r="C69"/>
  <c r="C70"/>
  <c r="C71"/>
  <c r="C72"/>
  <c r="C63"/>
  <c r="C53"/>
  <c r="C54"/>
  <c r="C55"/>
  <c r="C56"/>
  <c r="C57"/>
  <c r="C58"/>
  <c r="C59"/>
  <c r="C60"/>
  <c r="C61"/>
  <c r="C52"/>
  <c r="C30"/>
  <c r="C31"/>
  <c r="C32"/>
  <c r="C33"/>
  <c r="C34"/>
  <c r="C35"/>
  <c r="C36"/>
  <c r="C37"/>
  <c r="C38"/>
  <c r="C29"/>
  <c r="C41"/>
  <c r="C42"/>
  <c r="C43"/>
  <c r="C44"/>
  <c r="C45"/>
  <c r="C46"/>
  <c r="C47"/>
  <c r="C48"/>
  <c r="C49"/>
  <c r="C40"/>
  <c r="B64"/>
  <c r="B65"/>
  <c r="B66"/>
  <c r="B67"/>
  <c r="B68"/>
  <c r="B69"/>
  <c r="B70"/>
  <c r="B71"/>
  <c r="B72"/>
  <c r="B63"/>
  <c r="B53"/>
  <c r="B54"/>
  <c r="B55"/>
  <c r="B56"/>
  <c r="B57"/>
  <c r="B58"/>
  <c r="B59"/>
  <c r="B60"/>
  <c r="B61"/>
  <c r="B52"/>
  <c r="B41"/>
  <c r="B42"/>
  <c r="B43"/>
  <c r="B44"/>
  <c r="B45"/>
  <c r="B46"/>
  <c r="B47"/>
  <c r="B48"/>
  <c r="B49"/>
  <c r="B40"/>
  <c r="B30"/>
  <c r="B31"/>
  <c r="B32"/>
  <c r="B33"/>
  <c r="B34"/>
  <c r="B35"/>
  <c r="B36"/>
  <c r="B37"/>
  <c r="B38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J13" i="10"/>
  <c r="H13"/>
  <c r="G13"/>
  <c r="E13"/>
  <c r="D13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2" name="Connection1" type="4" refreshedVersion="3" background="1" saveData="1">
    <webPr sourceData="1" parsePre="1" consecutive="1" xl2000="1" url="file:///C:/Project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3" name="Connection10" type="4" refreshedVersion="3" background="1" saveData="1">
    <webPr sourceData="1" parsePre="1" consecutive="1" xl2000="1" url="file:///C:/Project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4" name="Connection100" type="4" refreshedVersion="3" background="1" saveData="1">
    <webPr sourceData="1" parsePre="1" consecutive="1" xl2000="1" url="file:///C:/Projects/Benchmarks/branche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" name="Connection101" type="4" refreshedVersion="3" background="1" saveData="1">
    <webPr sourceData="1" parsePre="1" consecutive="1" xl2000="1" url="file:///C:/Projects/Benchmarks/branche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" name="Connection102" type="4" refreshedVersion="3" background="1" saveData="1">
    <webPr sourceData="1" parsePre="1" consecutive="1" xl2000="1" url="file:///C:/Projects/Benchmarks/branche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" name="Connection103" type="4" refreshedVersion="3" background="1" saveData="1">
    <webPr sourceData="1" parsePre="1" consecutive="1" xl2000="1" url="file:///C:/Projects/Benchmarks/branche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" name="Connection104" type="4" refreshedVersion="3" background="1" saveData="1">
    <webPr sourceData="1" parsePre="1" consecutive="1" xl2000="1" url="file:///C:/Projects/Benchmarks/branche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" name="Connection105" type="4" refreshedVersion="3" background="1" saveData="1">
    <webPr sourceData="1" parsePre="1" consecutive="1" xl2000="1" url="file:///C:/Projects/Benchmarks/branche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" name="Connection106" type="4" refreshedVersion="3" background="1" saveData="1">
    <webPr sourceData="1" parsePre="1" consecutive="1" xl2000="1" url="file:///C:/Projects/Benchmarks/branche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1" name="Connection107" type="4" refreshedVersion="3" background="1" saveData="1">
    <webPr sourceData="1" parsePre="1" consecutive="1" xl2000="1" url="file:///C:/Projects/Benchmarks/branche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2" name="Connection108" type="4" refreshedVersion="3" background="1" saveData="1">
    <webPr sourceData="1" parsePre="1" consecutive="1" xl2000="1" url="file:///C:/Projects/Benchmarks/branche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3" name="Connection109" type="4" refreshedVersion="3" background="1" saveData="1">
    <webPr sourceData="1" parsePre="1" consecutive="1" xl2000="1" url="file:///C:/Projects/Benchmarks/branche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4" name="Connection11" type="4" refreshedVersion="3" background="1" saveData="1">
    <webPr sourceData="1" parsePre="1" consecutive="1" xl2000="1" url="file:///C:/Project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15" name="Connection110" type="4" refreshedVersion="3" background="1" saveData="1">
    <webPr sourceData="1" parsePre="1" consecutive="1" xl2000="1" url="file:///C:/Projects/Benchmarks/branche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6" name="Connection111" type="4" refreshedVersion="3" background="1" saveData="1">
    <webPr sourceData="1" parsePre="1" consecutive="1" xl2000="1" url="file:///C:/Projects/Benchmarks/branche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7" name="Connection12" type="4" refreshedVersion="3" background="1" saveData="1">
    <webPr sourceData="1" parsePre="1" consecutive="1" xl2000="1" url="file:///C:/Project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18" name="Connection13" type="4" refreshedVersion="3" background="1" saveData="1">
    <webPr sourceData="1" parsePre="1" consecutive="1" xl2000="1" url="file:///C:/Project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19" name="Connection14" type="4" refreshedVersion="3" background="1" saveData="1">
    <webPr sourceData="1" parsePre="1" consecutive="1" xl2000="1" url="file:///C:/Project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20" name="Connection15" type="4" refreshedVersion="3" background="1" saveData="1">
    <webPr sourceData="1" parsePre="1" consecutive="1" xl2000="1" url="file:///C:/Project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21" name="Connection16" type="4" refreshedVersion="3" background="1" saveData="1">
    <webPr sourceData="1" parsePre="1" consecutive="1" xl2000="1" url="file:///C:/Projects/Benchmarks/branche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2" name="Connection17" type="4" refreshedVersion="3" background="1" saveData="1">
    <webPr sourceData="1" parsePre="1" consecutive="1" xl2000="1" url="file:///C:/Projects/Benchmarks/branche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3" name="Connection18" type="4" refreshedVersion="3" background="1" saveData="1">
    <webPr sourceData="1" parsePre="1" consecutive="1" xl2000="1" url="file:///C:/Projects/Benchmarks/branche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4" name="Connection19" type="4" refreshedVersion="3" background="1" saveData="1">
    <webPr sourceData="1" parsePre="1" consecutive="1" xl2000="1" url="file:///C:/Projects/Benchmarks/branche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5" name="Connection2" type="4" refreshedVersion="3" background="1" saveData="1">
    <webPr sourceData="1" parsePre="1" consecutive="1" xl2000="1" url="file:///C:/Project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26" name="Connection20" type="4" refreshedVersion="3" background="1" saveData="1">
    <webPr sourceData="1" parsePre="1" consecutive="1" xl2000="1" url="file:///C:/Projects/Benchmarks/branche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7" name="Connection21" type="4" refreshedVersion="3" background="1" saveData="1">
    <webPr sourceData="1" parsePre="1" consecutive="1" xl2000="1" url="file:///C:/Projects/Benchmarks/branche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8" name="Connection22" type="4" refreshedVersion="3" background="1" saveData="1">
    <webPr sourceData="1" parsePre="1" consecutive="1" xl2000="1" url="file:///C:/Projects/Benchmarks/branche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9" name="Connection23" type="4" refreshedVersion="3" background="1" saveData="1">
    <webPr sourceData="1" parsePre="1" consecutive="1" xl2000="1" url="file:///C:/Projects/Benchmarks/branche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0" name="Connection24" type="4" refreshedVersion="3" background="1" saveData="1">
    <webPr sourceData="1" parsePre="1" consecutive="1" xl2000="1" url="file:///C:/Projects/Benchmarks/branche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1" name="Connection25" type="4" refreshedVersion="3" background="1" saveData="1">
    <webPr sourceData="1" parsePre="1" consecutive="1" xl2000="1" url="file:///C:/Projects/Benchmarks/branche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2" name="Connection26" type="4" refreshedVersion="3" background="1" saveData="1">
    <webPr sourceData="1" parsePre="1" consecutive="1" xl2000="1" url="file:///C:/Projects/Benchmarks/branche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3" name="Connection27" type="4" refreshedVersion="3" background="1" saveData="1">
    <webPr sourceData="1" parsePre="1" consecutive="1" xl2000="1" url="file:///C:/Projects/Benchmarks/branche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4" name="Connection28" type="4" refreshedVersion="3" background="1" saveData="1">
    <webPr sourceData="1" parsePre="1" consecutive="1" xl2000="1" url="file:///C:/Projects/Benchmarks/branche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5" name="Connection29" type="4" refreshedVersion="3" background="1" saveData="1">
    <webPr sourceData="1" parsePre="1" consecutive="1" xl2000="1" url="file:///C:/Projects/Benchmarks/branche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6" name="Connection3" type="4" refreshedVersion="3" background="1" saveData="1">
    <webPr sourceData="1" parsePre="1" consecutive="1" xl2000="1" url="file:///C:/Project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37" name="Connection30" type="4" refreshedVersion="3" background="1" saveData="1">
    <webPr sourceData="1" parsePre="1" consecutive="1" xl2000="1" url="file:///C:/Projects/Benchmarks/branche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8" name="Connection31" type="4" refreshedVersion="3" background="1" saveData="1">
    <webPr sourceData="1" parsePre="1" consecutive="1" xl2000="1" url="file:///C:/Projects/Benchmarks/branche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9" name="Connection32" type="4" refreshedVersion="3" background="1" saveData="1">
    <webPr sourceData="1" parsePre="1" consecutive="1" xl2000="1" url="file:///C:/Projects/Benchmarks/branche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0" name="Connection33" type="4" refreshedVersion="3" background="1" saveData="1">
    <webPr sourceData="1" parsePre="1" consecutive="1" xl2000="1" url="file:///C:/Projects/Benchmarks/branche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1" name="Connection34" type="4" refreshedVersion="3" background="1" saveData="1">
    <webPr sourceData="1" parsePre="1" consecutive="1" xl2000="1" url="file:///C:/Projects/Benchmarks/branche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2" name="Connection35" type="4" refreshedVersion="3" background="1" saveData="1">
    <webPr sourceData="1" parsePre="1" consecutive="1" xl2000="1" url="file:///C:/Projects/Benchmarks/branche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3" name="Connection36" type="4" refreshedVersion="3" background="1" saveData="1">
    <webPr sourceData="1" parsePre="1" consecutive="1" xl2000="1" url="file:///C:/Projects/Benchmarks/branche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4" name="Connection37" type="4" refreshedVersion="3" background="1" saveData="1">
    <webPr sourceData="1" parsePre="1" consecutive="1" xl2000="1" url="file:///C:/Projects/Benchmarks/branche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5" name="Connection38" type="4" refreshedVersion="3" background="1" saveData="1">
    <webPr sourceData="1" parsePre="1" consecutive="1" xl2000="1" url="file:///C:/Projects/Benchmarks/branche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6" name="Connection39" type="4" refreshedVersion="3" background="1" saveData="1">
    <webPr sourceData="1" parsePre="1" consecutive="1" xl2000="1" url="file:///C:/Projects/Benchmarks/branche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7" name="Connection4" type="4" refreshedVersion="3" background="1" saveData="1">
    <webPr sourceData="1" parsePre="1" consecutive="1" xl2000="1" url="file:///C:/Project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48" name="Connection40" type="4" refreshedVersion="3" background="1" saveData="1">
    <webPr sourceData="1" parsePre="1" consecutive="1" xl2000="1" url="file:///C:/Projects/Benchmarks/branche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9" name="Connection41" type="4" refreshedVersion="3" background="1" saveData="1">
    <webPr sourceData="1" parsePre="1" consecutive="1" xl2000="1" url="file:///C:/Projects/Benchmarks/branche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0" name="Connection42" type="4" refreshedVersion="3" background="1" saveData="1">
    <webPr sourceData="1" parsePre="1" consecutive="1" xl2000="1" url="file:///C:/Projects/Benchmarks/branche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1" name="Connection43" type="4" refreshedVersion="3" background="1" saveData="1">
    <webPr sourceData="1" parsePre="1" consecutive="1" xl2000="1" url="file:///C:/Projects/Benchmarks/branche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2" name="Connection44" type="4" refreshedVersion="3" background="1" saveData="1">
    <webPr sourceData="1" parsePre="1" consecutive="1" xl2000="1" url="file:///C:/Projects/Benchmarks/branche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3" name="Connection45" type="4" refreshedVersion="3" background="1" saveData="1">
    <webPr sourceData="1" parsePre="1" consecutive="1" xl2000="1" url="file:///C:/Projects/Benchmarks/branche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4" name="Connection46" type="4" refreshedVersion="3" background="1" saveData="1">
    <webPr sourceData="1" parsePre="1" consecutive="1" xl2000="1" url="file:///C:/Projects/Benchmarks/branche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5" name="Connection47" type="4" refreshedVersion="3" background="1" saveData="1">
    <webPr sourceData="1" parsePre="1" consecutive="1" xl2000="1" url="file:///C:/Projects/Benchmarks/branche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6" name="Connection48" type="4" refreshedVersion="3" background="1" saveData="1">
    <webPr sourceData="1" parsePre="1" consecutive="1" xl2000="1" url="file:///C:/Projects/Benchmarks/branche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7" name="Connection49" type="4" refreshedVersion="3" background="1" saveData="1">
    <webPr sourceData="1" parsePre="1" consecutive="1" xl2000="1" url="file:///C:/Projects/Benchmarks/branche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8" name="Connection5" type="4" refreshedVersion="3" background="1" saveData="1">
    <webPr sourceData="1" parsePre="1" consecutive="1" xl2000="1" url="file:///C:/Project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59" name="Connection50" type="4" refreshedVersion="3" background="1" saveData="1">
    <webPr sourceData="1" parsePre="1" consecutive="1" xl2000="1" url="file:///C:/Projects/Benchmarks/branche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0" name="Connection51" type="4" refreshedVersion="3" background="1" saveData="1">
    <webPr sourceData="1" parsePre="1" consecutive="1" xl2000="1" url="file:///C:/Projects/Benchmarks/branche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1" name="Connection52" type="4" refreshedVersion="3" background="1" saveData="1">
    <webPr sourceData="1" parsePre="1" consecutive="1" xl2000="1" url="file:///C:/Projects/Benchmarks/branche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2" name="Connection53" type="4" refreshedVersion="3" background="1" saveData="1">
    <webPr sourceData="1" parsePre="1" consecutive="1" xl2000="1" url="file:///C:/Projects/Benchmarks/branche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3" name="Connection54" type="4" refreshedVersion="3" background="1" saveData="1">
    <webPr sourceData="1" parsePre="1" consecutive="1" xl2000="1" url="file:///C:/Projects/Benchmarks/branche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4" name="Connection55" type="4" refreshedVersion="3" background="1" saveData="1">
    <webPr sourceData="1" parsePre="1" consecutive="1" xl2000="1" url="file:///C:/Projects/Benchmarks/branche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5" name="Connection56" type="4" refreshedVersion="3" background="1" saveData="1">
    <webPr sourceData="1" parsePre="1" consecutive="1" xl2000="1" url="file:///C:/Projects/Benchmarks/branche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6" name="Connection57" type="4" refreshedVersion="3" background="1" saveData="1">
    <webPr sourceData="1" parsePre="1" consecutive="1" xl2000="1" url="file:///C:/Projects/Benchmarks/branche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7" name="Connection58" type="4" refreshedVersion="3" background="1" saveData="1">
    <webPr sourceData="1" parsePre="1" consecutive="1" xl2000="1" url="file:///C:/Projects/Benchmarks/branche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8" name="Connection59" type="4" refreshedVersion="3" background="1" saveData="1">
    <webPr sourceData="1" parsePre="1" consecutive="1" xl2000="1" url="file:///C:/Projects/Benchmarks/branche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9" name="Connection6" type="4" refreshedVersion="3" background="1" saveData="1">
    <webPr sourceData="1" parsePre="1" consecutive="1" xl2000="1" url="file:///C:/Project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70" name="Connection60" type="4" refreshedVersion="3" background="1" saveData="1">
    <webPr sourceData="1" parsePre="1" consecutive="1" xl2000="1" url="file:///C:/Projects/Benchmarks/branche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1" name="Connection61" type="4" refreshedVersion="3" background="1" saveData="1">
    <webPr sourceData="1" parsePre="1" consecutive="1" xl2000="1" url="file:///C:/Projects/Benchmarks/branche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2" name="Connection62" type="4" refreshedVersion="3" background="1" saveData="1">
    <webPr sourceData="1" parsePre="1" consecutive="1" xl2000="1" url="file:///C:/Projects/Benchmarks/branche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3" name="Connection63" type="4" refreshedVersion="3" background="1" saveData="1">
    <webPr sourceData="1" parsePre="1" consecutive="1" xl2000="1" url="file:///C:/Projects/Benchmarks/branche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4" name="Connection64" type="4" refreshedVersion="3" background="1" saveData="1">
    <webPr sourceData="1" parsePre="1" consecutive="1" xl2000="1" url="file:///C:/Projects/Benchmarks/branche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5" name="Connection65" type="4" refreshedVersion="3" background="1" saveData="1">
    <webPr sourceData="1" parsePre="1" consecutive="1" xl2000="1" url="file:///C:/Projects/Benchmarks/branche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6" name="Connection66" type="4" refreshedVersion="3" background="1" saveData="1">
    <webPr sourceData="1" parsePre="1" consecutive="1" xl2000="1" url="file:///C:/Projects/Benchmarks/branche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7" name="Connection67" type="4" refreshedVersion="3" background="1" saveData="1">
    <webPr sourceData="1" parsePre="1" consecutive="1" xl2000="1" url="file:///C:/Projects/Benchmarks/branche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8" name="Connection68" type="4" refreshedVersion="3" background="1" saveData="1">
    <webPr sourceData="1" parsePre="1" consecutive="1" xl2000="1" url="file:///C:/Projects/Benchmarks/branche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9" name="Connection69" type="4" refreshedVersion="3" background="1" saveData="1">
    <webPr sourceData="1" parsePre="1" consecutive="1" xl2000="1" url="file:///C:/Projects/Benchmarks/branche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0" name="Connection7" type="4" refreshedVersion="3" background="1" saveData="1">
    <webPr sourceData="1" parsePre="1" consecutive="1" xl2000="1" url="file:///C:/Project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81" name="Connection70" type="4" refreshedVersion="3" background="1" saveData="1">
    <webPr sourceData="1" parsePre="1" consecutive="1" xl2000="1" url="file:///C:/Projects/Benchmarks/branche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2" name="Connection71" type="4" refreshedVersion="3" background="1" saveData="1">
    <webPr sourceData="1" parsePre="1" consecutive="1" xl2000="1" url="file:///C:/Projects/Benchmarks/branche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3" name="Connection72" type="4" refreshedVersion="3" background="1" saveData="1">
    <webPr sourceData="1" parsePre="1" consecutive="1" xl2000="1" url="file:///C:/Projects/Benchmarks/branche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4" name="Connection73" type="4" refreshedVersion="3" background="1" saveData="1">
    <webPr sourceData="1" parsePre="1" consecutive="1" xl2000="1" url="file:///C:/Projects/Benchmarks/branche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5" name="Connection74" type="4" refreshedVersion="3" background="1" saveData="1">
    <webPr sourceData="1" parsePre="1" consecutive="1" xl2000="1" url="file:///C:/Projects/Benchmarks/branche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6" name="Connection75" type="4" refreshedVersion="3" background="1" saveData="1">
    <webPr sourceData="1" parsePre="1" consecutive="1" xl2000="1" url="file:///C:/Projects/Benchmarks/branche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7" name="Connection76" type="4" refreshedVersion="3" background="1" saveData="1">
    <webPr sourceData="1" parsePre="1" consecutive="1" xl2000="1" url="file:///C:/Projects/Benchmarks/branche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8" name="Connection77" type="4" refreshedVersion="3" background="1" saveData="1">
    <webPr sourceData="1" parsePre="1" consecutive="1" xl2000="1" url="file:///C:/Projects/Benchmarks/branche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9" name="Connection78" type="4" refreshedVersion="3" background="1" saveData="1">
    <webPr sourceData="1" parsePre="1" consecutive="1" xl2000="1" url="file:///C:/Projects/Benchmarks/branche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0" name="Connection79" type="4" refreshedVersion="3" background="1" saveData="1">
    <webPr sourceData="1" parsePre="1" consecutive="1" xl2000="1" url="file:///C:/Projects/Benchmarks/branche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1" name="Connection8" type="4" refreshedVersion="3" background="1" saveData="1">
    <webPr sourceData="1" parsePre="1" consecutive="1" xl2000="1" url="file:///C:/Project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92" name="Connection80" type="4" refreshedVersion="3" background="1" saveData="1">
    <webPr sourceData="1" parsePre="1" consecutive="1" xl2000="1" url="file:///C:/Projects/Benchmarks/branche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3" name="Connection81" type="4" refreshedVersion="3" background="1" saveData="1">
    <webPr sourceData="1" parsePre="1" consecutive="1" xl2000="1" url="file:///C:/Projects/Benchmarks/branche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4" name="Connection82" type="4" refreshedVersion="3" background="1" saveData="1">
    <webPr sourceData="1" parsePre="1" consecutive="1" xl2000="1" url="file:///C:/Projects/Benchmarks/branche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5" name="Connection83" type="4" refreshedVersion="3" background="1" saveData="1">
    <webPr sourceData="1" parsePre="1" consecutive="1" xl2000="1" url="file:///C:/Projects/Benchmarks/branche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6" name="Connection84" type="4" refreshedVersion="3" background="1" saveData="1">
    <webPr sourceData="1" parsePre="1" consecutive="1" xl2000="1" url="file:///C:/Projects/Benchmarks/branches/v1.2_4.0/StMal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7" name="Connection85" type="4" refreshedVersion="3" background="1" saveData="1">
    <webPr sourceData="1" parsePre="1" consecutive="1" xl2000="1" url="file:///C:/Projects/Benchmarks/branches/v1.2_4.0/StMal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8" name="Connection86" type="4" refreshedVersion="3" background="1" saveData="1">
    <webPr sourceData="1" parsePre="1" consecutive="1" xl2000="1" url="file:///C:/Projects/Benchmarks/branches/v1.2_4.0/StMal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9" name="Connection87" type="4" refreshedVersion="3" background="1" saveData="1">
    <webPr sourceData="1" parsePre="1" consecutive="1" xl2000="1" url="file:///C:/Projects/Benchmarks/branches/v1.2_4.0/StMal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0" name="Connection88" type="4" refreshedVersion="3" background="1" saveData="1">
    <webPr sourceData="1" parsePre="1" consecutive="1" xl2000="1" url="file:///C:/Projects/Benchmarks/branches/v1.2_4.0/StMal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1" name="Connection89" type="4" refreshedVersion="3" background="1" saveData="1">
    <webPr sourceData="1" parsePre="1" consecutive="1" xl2000="1" url="file:///C:/Projects/Benchmarks/branche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2" name="Connection9" type="4" refreshedVersion="3" background="1" saveData="1">
    <webPr sourceData="1" parsePre="1" consecutive="1" xl2000="1" url="file:///C:/Projects/v1.2_4.0/StMal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3"/>
        <x v="95"/>
        <x v="151"/>
      </tables>
    </webPr>
  </connection>
  <connection id="103" name="Connection90" type="4" refreshedVersion="3" background="1" saveData="1">
    <webPr sourceData="1" parsePre="1" consecutive="1" xl2000="1" url="file:///C:/Projects/Benchmarks/branches/v1.2_4.0/StMal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4" name="Connection91" type="4" refreshedVersion="3" background="1" saveData="1">
    <webPr sourceData="1" parsePre="1" consecutive="1" xl2000="1" url="file:///C:/Projects/Benchmarks/branches/v1.2_4.0/StMal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5" name="Connection92" type="4" refreshedVersion="3" background="1" saveData="1">
    <webPr sourceData="1" parsePre="1" consecutive="1" xl2000="1" url="file:///C:/Projects/Benchmarks/branches/v1.2_4.0/StMal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6" name="Connection93" type="4" refreshedVersion="3" background="1" saveData="1">
    <webPr sourceData="1" parsePre="1" consecutive="1" xl2000="1" url="file:///C:/Projects/Benchmarks/branches/v1.2_4.0/StMal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7" name="Connection94" type="4" refreshedVersion="3" background="1" saveData="1">
    <webPr sourceData="1" parsePre="1" consecutive="1" xl2000="1" url="file:///C:/Projects/Benchmarks/branches/v1.2_4.0/StMal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8" name="Connection95" type="4" refreshedVersion="3" background="1" saveData="1">
    <webPr sourceData="1" parsePre="1" consecutive="1" xl2000="1" url="file:///C:/Projects/Benchmarks/branches/v1.2_4.0/StMal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9" name="Connection96" type="4" refreshedVersion="3" background="1" saveData="1">
    <webPr sourceData="1" parsePre="1" consecutive="1" xl2000="1" url="file:///C:/Projects/Benchmarks/branches/v1.2_4.0/StMal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10" name="Connection97" type="4" refreshedVersion="3" background="1" saveData="1">
    <webPr sourceData="1" parsePre="1" consecutive="1" xl2000="1" url="file:///C:/Projects/Benchmarks/branches/v1.2_4.0/StMal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11" name="Connection98" type="4" refreshedVersion="3" background="1" saveData="1">
    <webPr sourceData="1" parsePre="1" consecutive="1" xl2000="1" url="file:///C:/Projects/Benchmarks/branches/v1.2_4.0/StMal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12" name="Connection99" type="4" refreshedVersion="3" background="1" saveData="1">
    <webPr sourceData="1" parsePre="1" consecutive="1" xl2000="1" url="file:///C:/Projects/Benchmarks/branches/v1.2_4.0/StMal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</connections>
</file>

<file path=xl/sharedStrings.xml><?xml version="1.0" encoding="utf-8"?>
<sst xmlns="http://schemas.openxmlformats.org/spreadsheetml/2006/main" count="9506" uniqueCount="709">
  <si>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</si>
  <si>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</si>
  <si>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</si>
  <si>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</si>
  <si>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</si>
  <si>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</si>
  <si>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</si>
  <si>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</si>
  <si>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</si>
  <si>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</si>
  <si>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</si>
  <si>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</si>
  <si>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</si>
  <si>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</si>
  <si>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</si>
  <si>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</si>
  <si>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</si>
  <si>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</si>
  <si>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</si>
  <si>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</si>
  <si>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</si>
  <si>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</si>
  <si>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</si>
  <si>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</si>
  <si>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</si>
  <si>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</si>
  <si>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</si>
  <si>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</si>
  <si>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</si>
  <si>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</si>
  <si>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</si>
  <si>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</si>
  <si>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</si>
  <si>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</si>
  <si>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</si>
  <si>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</si>
  <si>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</si>
  <si>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</si>
  <si>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</si>
  <si>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</si>
  <si>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</si>
  <si>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</si>
  <si>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</si>
  <si>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</si>
  <si>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</si>
  <si>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</si>
  <si>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</si>
  <si>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</si>
  <si>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</si>
  <si>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</si>
  <si>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</si>
  <si>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</si>
  <si>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</si>
  <si>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</si>
  <si>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</si>
  <si>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</si>
  <si>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</si>
  <si>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</si>
  <si>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</si>
  <si>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</si>
  <si>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</si>
  <si>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</si>
  <si>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</si>
  <si>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</si>
  <si>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</si>
  <si>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</si>
  <si>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</si>
  <si>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</si>
  <si>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</si>
  <si>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</si>
  <si>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</si>
  <si>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</si>
  <si>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</si>
  <si>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</si>
  <si>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</si>
  <si>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</si>
  <si>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</si>
  <si>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</si>
  <si>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</si>
  <si>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</si>
  <si>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</si>
  <si>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</si>
  <si>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</si>
  <si>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</si>
  <si>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</si>
  <si>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</si>
  <si>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</si>
  <si>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</si>
  <si>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</si>
  <si>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</si>
  <si>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</si>
  <si>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</si>
  <si>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</si>
  <si>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</si>
  <si>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</si>
  <si>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</si>
  <si>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</si>
  <si>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</si>
  <si>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</si>
  <si>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</si>
  <si>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</si>
  <si>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</si>
  <si>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</si>
  <si>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</si>
  <si>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</si>
  <si>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</si>
  <si>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</si>
  <si>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</si>
  <si>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</si>
  <si>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</si>
  <si>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</si>
  <si>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</si>
  <si>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</si>
  <si>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</si>
  <si>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</si>
  <si>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</si>
  <si>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</si>
  <si>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</si>
  <si>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</si>
  <si>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</si>
  <si>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</si>
  <si>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</si>
  <si>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</si>
  <si>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</si>
  <si>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</si>
  <si>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</si>
  <si>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</si>
  <si>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</si>
  <si>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</si>
  <si>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</si>
  <si>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</si>
  <si>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</si>
  <si>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</si>
  <si>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</si>
  <si>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</si>
  <si>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</si>
  <si>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</si>
  <si>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</si>
  <si>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</si>
  <si>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</si>
  <si>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</si>
  <si>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</si>
  <si>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</si>
  <si>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</si>
  <si>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</si>
  <si>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</si>
  <si>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</si>
  <si>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</si>
  <si>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</si>
  <si>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</si>
  <si>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</si>
  <si>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</si>
  <si>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</si>
  <si>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</si>
  <si>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</si>
  <si>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</si>
  <si>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</si>
  <si>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</si>
  <si>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</si>
  <si>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</si>
  <si>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</si>
  <si>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</si>
  <si>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</si>
  <si>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</si>
  <si>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</si>
  <si>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</si>
  <si>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</si>
  <si>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</si>
  <si>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</si>
  <si>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</si>
  <si>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</si>
  <si>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</si>
  <si>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</si>
  <si>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</si>
  <si>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</si>
  <si>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</si>
  <si>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</si>
  <si>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</si>
  <si>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</si>
  <si>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</si>
  <si>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</si>
  <si>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</si>
  <si>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</si>
  <si>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</si>
  <si>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</si>
  <si>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</si>
  <si>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</si>
  <si>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</si>
  <si>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</si>
  <si>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</si>
  <si>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</si>
  <si>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</si>
  <si>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</si>
  <si>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</si>
  <si>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</si>
  <si>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</si>
  <si>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</si>
  <si>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</si>
  <si>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</si>
  <si>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</si>
  <si>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</si>
  <si>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</si>
  <si>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</si>
  <si>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</si>
  <si>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</si>
  <si>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[3] ASHRAE Standard 62-1999 Table 6-1, Atlanta, GA:  American Society of Heating, Refrigerating and Air-Conditioning Engineers.</t>
  </si>
  <si>
    <t>[4] DOE Benchmark Report</t>
  </si>
  <si>
    <t xml:space="preserve">Benchmark Strip Mall </t>
  </si>
  <si>
    <t>10 stores</t>
  </si>
  <si>
    <t>Insulation entirely above deck</t>
  </si>
  <si>
    <t>Steel-frame</t>
  </si>
  <si>
    <t>South: 0.26
East: 0.00
North: 0.00
West: 0.00
Total: 0.105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</si>
  <si>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</si>
  <si>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</si>
  <si>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</si>
  <si>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</si>
  <si>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</si>
  <si>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</si>
  <si>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</si>
  <si>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</si>
  <si>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</si>
  <si>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</si>
  <si>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</si>
  <si>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</si>
  <si>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</si>
  <si>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</si>
  <si>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</si>
  <si>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</si>
  <si>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</si>
  <si>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</si>
  <si>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</si>
  <si>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</si>
  <si>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</si>
  <si>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</si>
  <si>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</si>
  <si>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</si>
  <si>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</si>
  <si>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</si>
  <si>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</si>
  <si>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</si>
  <si>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</si>
  <si>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</si>
  <si>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</si>
  <si>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</si>
  <si>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</si>
  <si>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</si>
  <si>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</si>
  <si>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</si>
  <si>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</si>
  <si>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</si>
  <si>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</si>
  <si>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</si>
  <si>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</si>
  <si>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</si>
  <si>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</si>
  <si>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</si>
  <si>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</si>
  <si>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</si>
  <si>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</si>
  <si>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</si>
  <si>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</si>
  <si>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</si>
  <si>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</si>
  <si>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</si>
  <si>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</si>
  <si>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</si>
  <si>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</si>
  <si>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</si>
  <si>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</si>
  <si>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</si>
  <si>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</si>
  <si>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</si>
  <si>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</si>
  <si>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MinRelHumSetSch</t>
  </si>
  <si>
    <t>MaxRelHumSetSch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</si>
  <si>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</si>
  <si>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Strip Mall new construction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</si>
  <si>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</si>
  <si>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</si>
  <si>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</si>
  <si>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</si>
  <si>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</si>
  <si>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</si>
  <si>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</si>
  <si>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</si>
  <si>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</si>
  <si>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</si>
  <si>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</si>
  <si>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</si>
  <si>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</si>
  <si>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</si>
  <si>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</si>
  <si>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</si>
  <si>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</si>
  <si>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</si>
  <si>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</si>
  <si>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</si>
  <si>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</si>
  <si>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</si>
  <si>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</si>
  <si>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</si>
  <si>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</si>
  <si>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</si>
  <si>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</si>
  <si>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</si>
  <si>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</si>
  <si>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</si>
  <si>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</si>
  <si>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</si>
  <si>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</si>
  <si>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</si>
  <si>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</si>
  <si>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</si>
  <si>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</si>
  <si>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</si>
  <si>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</si>
  <si>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</si>
  <si>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</si>
  <si>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</si>
  <si>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</si>
  <si>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</si>
  <si>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</si>
  <si>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</si>
  <si>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</si>
  <si>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</si>
  <si>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</si>
  <si>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LGSTORE1</t>
  </si>
  <si>
    <t>LGSTORE2</t>
  </si>
  <si>
    <t>SMSTORE1</t>
  </si>
  <si>
    <t>SMSTORE2</t>
  </si>
  <si>
    <t>SMSTORE3</t>
  </si>
  <si>
    <t>SMSTORE4</t>
  </si>
  <si>
    <t>SMSTORE5</t>
  </si>
  <si>
    <t>SMSTORE6</t>
  </si>
  <si>
    <t>SMSTORE7</t>
  </si>
  <si>
    <t>SMSTORE8</t>
  </si>
  <si>
    <t>Total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</si>
  <si>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</si>
  <si>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</si>
  <si>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</si>
  <si>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</si>
  <si>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</si>
  <si>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</si>
  <si>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</si>
  <si>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</si>
  <si>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</si>
  <si>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LGSTORE1_WALL_1</t>
  </si>
  <si>
    <t>EXT-WALLS-STEELFRAME-NONRES</t>
  </si>
  <si>
    <t>S</t>
  </si>
  <si>
    <t>LGSTORE1_WALL_2</t>
  </si>
  <si>
    <t>W</t>
  </si>
  <si>
    <t>LGSTORE1_WALL_3</t>
  </si>
  <si>
    <t>N</t>
  </si>
  <si>
    <t>LGSTORE1_FLOOR</t>
  </si>
  <si>
    <t>EXT-SLAB</t>
  </si>
  <si>
    <t>LGSTORE1_ROOF</t>
  </si>
  <si>
    <t>ROOF-IEAD-NONRES</t>
  </si>
  <si>
    <t>LGSTORE2_WALL_1</t>
  </si>
  <si>
    <t>LGSTORE2_WALL_3</t>
  </si>
  <si>
    <t>LGSTORE2_FLOOR</t>
  </si>
  <si>
    <t>LGSTORE2_ROOF</t>
  </si>
  <si>
    <t>SMSTORE1_WALL_1</t>
  </si>
  <si>
    <t>SMSTORE1_WALL_3</t>
  </si>
  <si>
    <t>SMSTORE1_FLOOR</t>
  </si>
  <si>
    <t>SMSTORE1_ROOF</t>
  </si>
  <si>
    <t>SMSTORE2_WALL_1</t>
  </si>
  <si>
    <t>SMSTORE2_WALL_3</t>
  </si>
  <si>
    <t>SMSTORE2_FLOOR</t>
  </si>
  <si>
    <t>SMSTORE2_ROOF</t>
  </si>
  <si>
    <t>SMSTORE3_WALL_1</t>
  </si>
  <si>
    <t>SMSTORE3_WALL_3</t>
  </si>
  <si>
    <t>SMSTORE3_FLOOR</t>
  </si>
  <si>
    <t>SMSTORE3_ROOF</t>
  </si>
  <si>
    <t>SMSTORE4_WALL_1</t>
  </si>
  <si>
    <t>SMSTORE4_WALL_3</t>
  </si>
  <si>
    <t>SMSTORE4_FLOOR</t>
  </si>
  <si>
    <t>SMSTORE4_ROOF</t>
  </si>
  <si>
    <t>SMSTORE5_WALL_1</t>
  </si>
  <si>
    <t>SMSTORE5_WALL_3</t>
  </si>
  <si>
    <t>SMSTORE5_FLOOR</t>
  </si>
  <si>
    <t>SMSTORE5_ROOF</t>
  </si>
  <si>
    <t>SMSTORE6_WALL_1</t>
  </si>
  <si>
    <t>SMSTORE6_WALL_3</t>
  </si>
  <si>
    <t>SMSTORE6_FLOOR</t>
  </si>
  <si>
    <t>SMSTORE6_ROOF</t>
  </si>
  <si>
    <t>SMSTORE7_WALL_1</t>
  </si>
  <si>
    <t>SMSTORE7_WALL_3</t>
  </si>
  <si>
    <t>SMSTORE7_FLOOR</t>
  </si>
  <si>
    <t>SMSTORE7_ROOF</t>
  </si>
  <si>
    <t>SMSTORE8_WALL_1</t>
  </si>
  <si>
    <t>SMSTORE8_WALL_3</t>
  </si>
  <si>
    <t>SMSTORE8_WALL_4</t>
  </si>
  <si>
    <t>E</t>
  </si>
  <si>
    <t>SMSTORE8_FLOOR</t>
  </si>
  <si>
    <t>SMSTORE8_ROOF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</si>
  <si>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</si>
  <si>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</si>
  <si>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</si>
  <si>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</si>
  <si>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</si>
  <si>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</si>
  <si>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LGSTORE1_WALL_1_DOOR_1</t>
  </si>
  <si>
    <t>WINDOW-90.1-2004-NONRES-FIXED</t>
  </si>
  <si>
    <t>No</t>
  </si>
  <si>
    <t>LGSTORE1_WALL_1_DOOR_2</t>
  </si>
  <si>
    <t>LGSTORE1_WALL_1_WINDOW_1</t>
  </si>
  <si>
    <t>LGSTORE1_WALL_1_WINDOW_2</t>
  </si>
  <si>
    <t>LGSTORE1_WALL_1_WINDOW_3</t>
  </si>
  <si>
    <t>LGSTORE1_WALL_1_WINDOW_4</t>
  </si>
  <si>
    <t>LGSTORE2_WALL_1_DOOR_1</t>
  </si>
  <si>
    <t>LGSTORE2_WALL_1_DOOR_2</t>
  </si>
  <si>
    <t>LGSTORE2_WALL_1_WINDOW_1</t>
  </si>
  <si>
    <t>LGSTORE2_WALL_1_WINDOW_2</t>
  </si>
  <si>
    <t>LGSTORE2_WALL_1_WINDOW_3</t>
  </si>
  <si>
    <t>LGSTORE2_WALL_1_WINDOW_4</t>
  </si>
  <si>
    <t>SMSTORE1_WALL_1_DOOR</t>
  </si>
  <si>
    <t>SMSTORE1_WALL_1_WINDOW_1</t>
  </si>
  <si>
    <t>SMSTORE1_WALL_1_WINDOW_2</t>
  </si>
  <si>
    <t>SMSTORE2_WALL_1_DOOR</t>
  </si>
  <si>
    <t>SMSTORE2_WALL_1_WINDOW_1</t>
  </si>
  <si>
    <t>SMSTORE2_WALL_1_WINDOW_2</t>
  </si>
  <si>
    <t>SMSTORE3_WALL_1_DOOR</t>
  </si>
  <si>
    <t>SMSTORE3_WALL_1_WINDOW_1</t>
  </si>
  <si>
    <t>SMSTORE3_WALL_1_WINDOW_2</t>
  </si>
  <si>
    <t>SMSTORE4_WALL_1_DOOR</t>
  </si>
  <si>
    <t>SMSTORE4_WALL_1_WINDOW_1</t>
  </si>
  <si>
    <t>SMSTORE4_WALL_1_WINDOW_2</t>
  </si>
  <si>
    <t>SMSTORE5_WALL_1_DOOR</t>
  </si>
  <si>
    <t>SMSTORE5_WALL_1_WINDOW_1</t>
  </si>
  <si>
    <t>SMSTORE5_WALL_1_WINDOW_2</t>
  </si>
  <si>
    <t>SMSTORE6_WALL_1_DOOR</t>
  </si>
  <si>
    <t>SMSTORE6_WALL_1_WINDOW_1</t>
  </si>
  <si>
    <t>SMSTORE6_WALL_1_WINDOW_2</t>
  </si>
  <si>
    <t>SMSTORE7_WALL_1_DOOR</t>
  </si>
  <si>
    <t>SMSTORE7_WALL_1_WINDOW_1</t>
  </si>
  <si>
    <t>SMSTORE7_WALL_1_WINDOW_2</t>
  </si>
  <si>
    <t>SMSTORE8_WALL_1_DOOR</t>
  </si>
  <si>
    <t>SMSTORE8_WALL_1_WINDOW_1</t>
  </si>
  <si>
    <t>SMSTORE8_WALL_1_WINDOW_2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</si>
  <si>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</si>
  <si>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</si>
  <si>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</si>
  <si>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</si>
  <si>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</si>
  <si>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</si>
  <si>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</si>
  <si>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</si>
  <si>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</si>
  <si>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</si>
  <si>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PSZ-AC_10:10_UNITARY_PACKAGE_COOLCOIL</t>
  </si>
  <si>
    <t>Coil:Cooling:DX:SingleSpeed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</si>
  <si>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</si>
  <si>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</si>
  <si>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</si>
  <si>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</si>
  <si>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</si>
  <si>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</si>
  <si>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</si>
  <si>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</si>
  <si>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</si>
  <si>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</si>
  <si>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Coil:Heating:Gas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</si>
  <si>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</si>
  <si>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</si>
  <si>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</si>
  <si>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</si>
  <si>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</si>
  <si>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</si>
  <si>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</si>
  <si>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</si>
  <si>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</si>
  <si>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</si>
  <si>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</si>
  <si>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</si>
  <si>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</si>
  <si>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</si>
  <si>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</si>
  <si>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PSZ-AC_10:10_UNITARY_PACKAGE_FAN</t>
  </si>
  <si>
    <t>Fan:OnOff</t>
  </si>
  <si>
    <t>Unitary Fans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</si>
  <si>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</si>
  <si>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</si>
  <si>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</si>
  <si>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</si>
  <si>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</si>
  <si>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</si>
  <si>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</si>
  <si>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</si>
  <si>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</si>
  <si>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</si>
  <si>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</si>
  <si>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</si>
  <si>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</si>
  <si>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</si>
  <si>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</si>
  <si>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</si>
  <si>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</si>
  <si>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</si>
  <si>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</si>
  <si>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</si>
  <si>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</si>
  <si>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</si>
  <si>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</si>
  <si>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</si>
  <si>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</si>
  <si>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</si>
  <si>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</si>
  <si>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</si>
  <si>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</si>
  <si>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</si>
  <si>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</si>
  <si>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</si>
  <si>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</si>
  <si>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</si>
  <si>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</si>
  <si>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</si>
  <si>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</si>
  <si>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</si>
  <si>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</si>
  <si>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</si>
  <si>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</si>
  <si>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</si>
  <si>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</si>
  <si>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</si>
  <si>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</si>
  <si>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</si>
  <si>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</si>
  <si>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</si>
  <si>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</si>
  <si>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</si>
  <si>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</si>
  <si>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</si>
  <si>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</si>
  <si>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</si>
  <si>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</si>
  <si>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</si>
  <si>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</si>
  <si>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06-JAN-13:00</t>
  </si>
  <si>
    <t>13-MAR-14:00</t>
  </si>
  <si>
    <t>24-MAY-14:00</t>
  </si>
  <si>
    <t>13-JUL-14:00</t>
  </si>
  <si>
    <t>21-AUG-14:00</t>
  </si>
  <si>
    <t>11-SEP-14:00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</si>
  <si>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</si>
  <si>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</si>
  <si>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</si>
  <si>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</si>
  <si>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</si>
  <si>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</si>
  <si>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</si>
  <si>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25-MAR-12:30</t>
  </si>
  <si>
    <t>13-JUN-14:00</t>
  </si>
  <si>
    <t>06-OCT-15:00</t>
  </si>
  <si>
    <t>03-NOV-14:30</t>
  </si>
  <si>
    <t>02-DEC-12:00</t>
  </si>
  <si>
    <t>28-JAN-14:00</t>
  </si>
  <si>
    <t>28-FEB-15:00</t>
  </si>
  <si>
    <t>17-MAR-14:00</t>
  </si>
  <si>
    <t>01-APR-15:00</t>
  </si>
  <si>
    <t>27-MAY-15:00</t>
  </si>
  <si>
    <t>28-JUN-15:00</t>
  </si>
  <si>
    <t>11-JUL-15:00</t>
  </si>
  <si>
    <t>01-AUG-16:00</t>
  </si>
  <si>
    <t>09-SEP-15:30</t>
  </si>
  <si>
    <t>14-OCT-13:00</t>
  </si>
  <si>
    <t>13-NOV-15:30</t>
  </si>
  <si>
    <t>09-DEC-15:30</t>
  </si>
  <si>
    <t>18-FEB-15:00</t>
  </si>
  <si>
    <t>28-MAR-15:00</t>
  </si>
  <si>
    <t>15-APR-15:00</t>
  </si>
  <si>
    <t>19-JUN-14:00</t>
  </si>
  <si>
    <t>03-JUL-14:00</t>
  </si>
  <si>
    <t>11-SEP-13:00</t>
  </si>
  <si>
    <t>12-OCT-15:00</t>
  </si>
  <si>
    <t>01-DEC-17:30</t>
  </si>
  <si>
    <t>26-JAN-13:00</t>
  </si>
  <si>
    <t>13-FEB-11:00</t>
  </si>
  <si>
    <t>11-APR-15:00</t>
  </si>
  <si>
    <t>30-JUN-14:00</t>
  </si>
  <si>
    <t>10-JUL-14:00</t>
  </si>
  <si>
    <t>08-AUG-14:00</t>
  </si>
  <si>
    <t>25-SEP-14:00</t>
  </si>
  <si>
    <t>20-NOV-12:00</t>
  </si>
  <si>
    <t>19-DEC-12:00</t>
  </si>
  <si>
    <t>31-MAR-15:00</t>
  </si>
  <si>
    <t>21-APR-14:00</t>
  </si>
  <si>
    <t>31-MAY-15:00</t>
  </si>
  <si>
    <t>27-JUN-15:00</t>
  </si>
  <si>
    <t>24-JUL-15:00</t>
  </si>
  <si>
    <t>01-SEP-14:00</t>
  </si>
  <si>
    <t>03-OCT-14:00</t>
  </si>
  <si>
    <t>05-DEC-16:30</t>
  </si>
  <si>
    <t>02-JAN-16:00</t>
  </si>
  <si>
    <t>15-FEB-15:00</t>
  </si>
  <si>
    <t>01-MAR-17:00</t>
  </si>
  <si>
    <t>29-APR-13:00</t>
  </si>
  <si>
    <t>17-MAY-13:00</t>
  </si>
  <si>
    <t>03-JUL-12:00</t>
  </si>
  <si>
    <t>28-SEP-14:00</t>
  </si>
  <si>
    <t>13-OCT-14:00</t>
  </si>
  <si>
    <t>01-DEC-16:00</t>
  </si>
  <si>
    <t>01-FEB-17:30</t>
  </si>
  <si>
    <t>09-MAR-15:00</t>
  </si>
  <si>
    <t>04-APR-15:00</t>
  </si>
  <si>
    <t>25-JUL-12:00</t>
  </si>
  <si>
    <t>09-SEP-14:30</t>
  </si>
  <si>
    <t>20-OCT-14:00</t>
  </si>
  <si>
    <t>29-JUN-14:00</t>
  </si>
  <si>
    <t>31-JUL-14:00</t>
  </si>
  <si>
    <t>01-AUG-14:00</t>
  </si>
  <si>
    <t>02-JAN-16:30</t>
  </si>
  <si>
    <t>28-JUN-14:00</t>
  </si>
  <si>
    <t>24-JUL-14:00</t>
  </si>
  <si>
    <t>07-AUG-14:00</t>
  </si>
  <si>
    <t>02-SEP-15:00</t>
  </si>
  <si>
    <t>01-NOV-16:00</t>
  </si>
  <si>
    <t>01-DEC-16:30</t>
  </si>
  <si>
    <t>01-FEB-16:00</t>
  </si>
  <si>
    <t>07-APR-14:00</t>
  </si>
  <si>
    <t>30-MAY-15:00</t>
  </si>
  <si>
    <t>08-JUN-12:00</t>
  </si>
  <si>
    <t>04-AUG-15:00</t>
  </si>
  <si>
    <t>02-NOV-14:00</t>
  </si>
  <si>
    <t>25-APR-14:00</t>
  </si>
  <si>
    <t>23-MAY-15:00</t>
  </si>
  <si>
    <t>17-JUL-15:00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</si>
  <si>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</si>
  <si>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</si>
  <si>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</si>
  <si>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</si>
  <si>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</si>
  <si>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</si>
  <si>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</si>
  <si>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</si>
  <si>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</si>
  <si>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</si>
  <si>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</si>
  <si>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</si>
  <si>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</si>
  <si>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</si>
  <si>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</si>
  <si>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20-JUN-15:00</t>
  </si>
  <si>
    <t>29-JUL-15:00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</si>
  <si>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</si>
  <si>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</si>
  <si>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</si>
  <si>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</si>
  <si>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</si>
  <si>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01-JUL-15:00</t>
  </si>
  <si>
    <t>15-SEP-14:00</t>
  </si>
  <si>
    <t>17-AUG-14:00</t>
  </si>
  <si>
    <t>30-MAR-15:00</t>
  </si>
  <si>
    <t>06-APR-15:00</t>
  </si>
  <si>
    <t>25-FEB-13:39</t>
  </si>
  <si>
    <t>01-APR-15:39</t>
  </si>
  <si>
    <t>27-JUN-14:00</t>
  </si>
  <si>
    <t>06-OCT-14:39</t>
  </si>
  <si>
    <t>07-NOV-15:09</t>
  </si>
  <si>
    <t>15-DEC-15:30</t>
  </si>
  <si>
    <t>23-FEB-15:09</t>
  </si>
  <si>
    <t>29-APR-14:39</t>
  </si>
  <si>
    <t>26-MAY-14:00</t>
  </si>
  <si>
    <t>31-AUG-14:09</t>
  </si>
  <si>
    <t>23-JAN-17:00</t>
  </si>
  <si>
    <t>15-MAY-14:00</t>
  </si>
  <si>
    <t>17-AUG-14:39</t>
  </si>
  <si>
    <t>22-NOV-15:09</t>
  </si>
  <si>
    <t>31-MAR-14:09</t>
  </si>
  <si>
    <t>30-MAY-14:09</t>
  </si>
  <si>
    <t>05-OCT-14:09</t>
  </si>
  <si>
    <t>02-JAN-16:40</t>
  </si>
  <si>
    <t>08-FEB-17:10</t>
  </si>
  <si>
    <t>04-AUG-14:00</t>
  </si>
  <si>
    <t>10-NOV-16:40</t>
  </si>
  <si>
    <t>16-JUN-14:00</t>
  </si>
  <si>
    <t>26-AUG-12:00</t>
  </si>
  <si>
    <t>06-NOV-17:10</t>
  </si>
  <si>
    <t>01-DEC-16:49</t>
  </si>
  <si>
    <t>02-JAN-16:49</t>
  </si>
  <si>
    <t>04-NOV-13:00</t>
  </si>
  <si>
    <t>01-DEC-16:40</t>
  </si>
  <si>
    <t>02-JAN-17:10</t>
  </si>
  <si>
    <t>14-FEB-17:49</t>
  </si>
  <si>
    <t>02-MAR-15:09</t>
  </si>
  <si>
    <t>22-APR-14:09</t>
  </si>
  <si>
    <t>02-SEP-15:20</t>
  </si>
  <si>
    <t>08-NOV-17:10</t>
  </si>
  <si>
    <t>02-JAN-17:19</t>
  </si>
  <si>
    <t>01-FEB-17:10</t>
  </si>
  <si>
    <t>01-MAR-17:49</t>
  </si>
  <si>
    <t>29-APR-15:09</t>
  </si>
  <si>
    <t>06-MAY-14:00</t>
  </si>
  <si>
    <t>17-OCT-14:00</t>
  </si>
  <si>
    <t>01-NOV-16:49</t>
  </si>
  <si>
    <t>01-DEC-16:19</t>
  </si>
  <si>
    <t>01-MAR-17:40</t>
  </si>
  <si>
    <t>05-SEP-14:00</t>
  </si>
  <si>
    <t>31-OCT-16:49</t>
  </si>
  <si>
    <t>01-FEB-17:19</t>
  </si>
  <si>
    <t>14-APR-15:00</t>
  </si>
  <si>
    <t>01-APR-09:09</t>
  </si>
  <si>
    <t>08-JUL-15:50</t>
  </si>
  <si>
    <t>02-JAN-09:09</t>
  </si>
  <si>
    <t>01-FEB-09:09</t>
  </si>
  <si>
    <t>15-AUG-14:50</t>
  </si>
  <si>
    <t>01-SEP-08:09</t>
  </si>
  <si>
    <t>23-OCT-08:09</t>
  </si>
  <si>
    <t>01-NOV-08:09</t>
  </si>
  <si>
    <t>01-DEC-09:09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</si>
</sst>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0" fontId="15" fillId="0" borderId="0" xfId="5" applyFont="1"/>
    <xf numFmtId="1" fontId="2" fillId="0" borderId="0" xfId="5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3" applyFont="1"/>
    <xf numFmtId="0" fontId="17" fillId="0" borderId="0" xfId="2" applyFont="1"/>
    <xf numFmtId="1" fontId="17" fillId="0" borderId="0" xfId="3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/>
    </xf>
    <xf numFmtId="1" fontId="18" fillId="0" borderId="0" xfId="0" applyNumberFormat="1" applyFont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1" fontId="18" fillId="0" borderId="0" xfId="0" applyNumberFormat="1" applyFont="1" applyAlignment="1">
      <alignment horizontal="center" vertical="top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7" fillId="0" borderId="0" xfId="3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0" fontId="22" fillId="0" borderId="0" xfId="0" applyFont="1" applyAlignment="1">
      <alignment vertical="top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4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1" fontId="18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8" fillId="0" borderId="0" xfId="6" applyNumberFormat="1" applyFont="1" applyAlignment="1">
      <alignment horizontal="center" vertical="top" wrapText="1"/>
    </xf>
    <xf numFmtId="164" fontId="15" fillId="0" borderId="0" xfId="7" applyNumberFormat="1" applyFont="1" applyBorder="1" applyAlignment="1">
      <alignment horizontal="center"/>
    </xf>
    <xf numFmtId="164" fontId="15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3" xfId="6"/>
    <cellStyle name="Normal 5" xfId="7"/>
    <cellStyle name="Normal_Loads-IP_New_SC" xfId="1"/>
    <cellStyle name="Normal_Schedules" xfId="2"/>
    <cellStyle name="Normal_Schedules_Trans" xfId="3"/>
    <cellStyle name="Normal_Sheet1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LocationSummary!$C$107:$R$107</c:f>
              <c:numCache>
                <c:formatCode>#,##0.00</c:formatCode>
                <c:ptCount val="16"/>
                <c:pt idx="0">
                  <c:v>121147.22222222222</c:v>
                </c:pt>
                <c:pt idx="1">
                  <c:v>84047.222222222219</c:v>
                </c:pt>
                <c:pt idx="2">
                  <c:v>81752.777777777781</c:v>
                </c:pt>
                <c:pt idx="3">
                  <c:v>46450</c:v>
                </c:pt>
                <c:pt idx="4">
                  <c:v>16225</c:v>
                </c:pt>
                <c:pt idx="5">
                  <c:v>54227.777777777781</c:v>
                </c:pt>
                <c:pt idx="6">
                  <c:v>3441.6666666666665</c:v>
                </c:pt>
                <c:pt idx="7">
                  <c:v>34394.444444444445</c:v>
                </c:pt>
                <c:pt idx="8">
                  <c:v>24738.888888888891</c:v>
                </c:pt>
                <c:pt idx="9">
                  <c:v>5002.7777777777774</c:v>
                </c:pt>
                <c:pt idx="10">
                  <c:v>23650</c:v>
                </c:pt>
                <c:pt idx="11">
                  <c:v>14211.111111111111</c:v>
                </c:pt>
                <c:pt idx="12">
                  <c:v>20022.222222222223</c:v>
                </c:pt>
                <c:pt idx="13">
                  <c:v>7941.666666666667</c:v>
                </c:pt>
                <c:pt idx="14">
                  <c:v>5855.5555555555557</c:v>
                </c:pt>
                <c:pt idx="15">
                  <c:v>1722.2222222222222</c:v>
                </c:pt>
              </c:numCache>
            </c:numRef>
          </c:val>
        </c:ser>
        <c:ser>
          <c:idx val="4"/>
          <c:order val="1"/>
          <c:tx>
            <c:strRef>
              <c:f>LocationSummary!$B$108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132725</c:v>
                </c:pt>
                <c:pt idx="1">
                  <c:v>132725</c:v>
                </c:pt>
                <c:pt idx="2">
                  <c:v>132725</c:v>
                </c:pt>
                <c:pt idx="3">
                  <c:v>132725</c:v>
                </c:pt>
                <c:pt idx="4">
                  <c:v>132725</c:v>
                </c:pt>
                <c:pt idx="5">
                  <c:v>132725</c:v>
                </c:pt>
                <c:pt idx="6">
                  <c:v>132725</c:v>
                </c:pt>
                <c:pt idx="7">
                  <c:v>132725</c:v>
                </c:pt>
                <c:pt idx="8">
                  <c:v>132725</c:v>
                </c:pt>
                <c:pt idx="9">
                  <c:v>132725</c:v>
                </c:pt>
                <c:pt idx="10">
                  <c:v>132725</c:v>
                </c:pt>
                <c:pt idx="11">
                  <c:v>132725</c:v>
                </c:pt>
                <c:pt idx="12">
                  <c:v>132725</c:v>
                </c:pt>
                <c:pt idx="13">
                  <c:v>132725</c:v>
                </c:pt>
                <c:pt idx="14">
                  <c:v>132725</c:v>
                </c:pt>
                <c:pt idx="15">
                  <c:v>132725</c:v>
                </c:pt>
              </c:numCache>
            </c:numRef>
          </c:val>
        </c:ser>
        <c:ser>
          <c:idx val="6"/>
          <c:order val="2"/>
          <c:tx>
            <c:strRef>
              <c:f>LocationSummary!$B$109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LocationSummary!$C$109:$R$109</c:f>
              <c:numCache>
                <c:formatCode>#,##0.00</c:formatCode>
                <c:ptCount val="16"/>
                <c:pt idx="0">
                  <c:v>22155.555555555555</c:v>
                </c:pt>
                <c:pt idx="1">
                  <c:v>22147.222222222223</c:v>
                </c:pt>
                <c:pt idx="2">
                  <c:v>22144.444444444445</c:v>
                </c:pt>
                <c:pt idx="3">
                  <c:v>22141.666666666668</c:v>
                </c:pt>
                <c:pt idx="4">
                  <c:v>22125</c:v>
                </c:pt>
                <c:pt idx="5">
                  <c:v>22119.444444444445</c:v>
                </c:pt>
                <c:pt idx="6">
                  <c:v>22130.555555555555</c:v>
                </c:pt>
                <c:pt idx="7">
                  <c:v>22116.666666666668</c:v>
                </c:pt>
                <c:pt idx="8">
                  <c:v>22125</c:v>
                </c:pt>
                <c:pt idx="9">
                  <c:v>22080.555555555555</c:v>
                </c:pt>
                <c:pt idx="10">
                  <c:v>22119.444444444445</c:v>
                </c:pt>
                <c:pt idx="11">
                  <c:v>22108.333333333332</c:v>
                </c:pt>
                <c:pt idx="12">
                  <c:v>22105.555555555555</c:v>
                </c:pt>
                <c:pt idx="13">
                  <c:v>22100</c:v>
                </c:pt>
                <c:pt idx="14">
                  <c:v>22088.888888888891</c:v>
                </c:pt>
                <c:pt idx="15">
                  <c:v>21952.777777777777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LocationSummary!$B$110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41477.777777777781</c:v>
                </c:pt>
                <c:pt idx="1">
                  <c:v>41477.777777777781</c:v>
                </c:pt>
                <c:pt idx="2">
                  <c:v>41477.777777777781</c:v>
                </c:pt>
                <c:pt idx="3">
                  <c:v>41477.777777777781</c:v>
                </c:pt>
                <c:pt idx="4">
                  <c:v>41477.777777777781</c:v>
                </c:pt>
                <c:pt idx="5">
                  <c:v>41477.777777777781</c:v>
                </c:pt>
                <c:pt idx="6">
                  <c:v>41477.777777777781</c:v>
                </c:pt>
                <c:pt idx="7">
                  <c:v>41477.777777777781</c:v>
                </c:pt>
                <c:pt idx="8">
                  <c:v>41477.777777777781</c:v>
                </c:pt>
                <c:pt idx="9">
                  <c:v>41477.777777777781</c:v>
                </c:pt>
                <c:pt idx="10">
                  <c:v>41477.777777777781</c:v>
                </c:pt>
                <c:pt idx="11">
                  <c:v>41477.777777777781</c:v>
                </c:pt>
                <c:pt idx="12">
                  <c:v>41477.777777777781</c:v>
                </c:pt>
                <c:pt idx="13">
                  <c:v>41477.777777777781</c:v>
                </c:pt>
                <c:pt idx="14">
                  <c:v>41477.777777777781</c:v>
                </c:pt>
                <c:pt idx="15">
                  <c:v>41477.777777777781</c:v>
                </c:pt>
              </c:numCache>
            </c:numRef>
          </c:val>
        </c:ser>
        <c:ser>
          <c:idx val="3"/>
          <c:order val="4"/>
          <c:tx>
            <c:strRef>
              <c:f>LocationSummary!$B$112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48594.444444444445</c:v>
                </c:pt>
                <c:pt idx="1">
                  <c:v>47747.222222222219</c:v>
                </c:pt>
                <c:pt idx="2">
                  <c:v>46908.333333333336</c:v>
                </c:pt>
                <c:pt idx="3">
                  <c:v>47030.555555555555</c:v>
                </c:pt>
                <c:pt idx="4">
                  <c:v>40355.555555555555</c:v>
                </c:pt>
                <c:pt idx="5">
                  <c:v>43394.444444444445</c:v>
                </c:pt>
                <c:pt idx="6">
                  <c:v>35880.555555555555</c:v>
                </c:pt>
                <c:pt idx="7">
                  <c:v>45552.777777777781</c:v>
                </c:pt>
                <c:pt idx="8">
                  <c:v>44872.222222222219</c:v>
                </c:pt>
                <c:pt idx="9">
                  <c:v>37647.222222222219</c:v>
                </c:pt>
                <c:pt idx="10">
                  <c:v>42241.666666666664</c:v>
                </c:pt>
                <c:pt idx="11">
                  <c:v>41219.444444444445</c:v>
                </c:pt>
                <c:pt idx="12">
                  <c:v>42294.444444444445</c:v>
                </c:pt>
                <c:pt idx="13">
                  <c:v>41794.444444444445</c:v>
                </c:pt>
                <c:pt idx="14">
                  <c:v>39541.666666666664</c:v>
                </c:pt>
                <c:pt idx="15">
                  <c:v>50444.444444444445</c:v>
                </c:pt>
              </c:numCache>
            </c:numRef>
          </c:val>
        </c:ser>
        <c:overlap val="100"/>
        <c:axId val="129518208"/>
        <c:axId val="129532288"/>
      </c:barChart>
      <c:catAx>
        <c:axId val="1295182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32288"/>
        <c:crosses val="autoZero"/>
        <c:auto val="1"/>
        <c:lblAlgn val="ctr"/>
        <c:lblOffset val="50"/>
        <c:tickLblSkip val="1"/>
        <c:tickMarkSkip val="1"/>
      </c:catAx>
      <c:valAx>
        <c:axId val="129532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9249592169657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182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9937106914"/>
          <c:y val="2.1750951604132679E-3"/>
          <c:w val="0.23862375138734748"/>
          <c:h val="0.261011419249593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40864896"/>
        <c:axId val="113841664"/>
      </c:barChart>
      <c:catAx>
        <c:axId val="14086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41664"/>
        <c:crosses val="autoZero"/>
        <c:auto val="1"/>
        <c:lblAlgn val="ctr"/>
        <c:lblOffset val="100"/>
        <c:tickLblSkip val="1"/>
        <c:tickMarkSkip val="1"/>
      </c:catAx>
      <c:valAx>
        <c:axId val="113841664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5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4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90307066222717"/>
          <c:y val="0.11147362697118057"/>
          <c:w val="0.22752497225305066"/>
          <c:h val="0.151712887438826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5.3833605220228696E-2"/>
          <c:w val="0.83018867924528361"/>
          <c:h val="0.7145187601957557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9650</c:v>
                </c:pt>
                <c:pt idx="1">
                  <c:v>205640</c:v>
                </c:pt>
                <c:pt idx="2">
                  <c:v>182980</c:v>
                </c:pt>
                <c:pt idx="3">
                  <c:v>437980</c:v>
                </c:pt>
                <c:pt idx="4">
                  <c:v>144360</c:v>
                </c:pt>
                <c:pt idx="5">
                  <c:v>303340</c:v>
                </c:pt>
                <c:pt idx="6">
                  <c:v>411160</c:v>
                </c:pt>
                <c:pt idx="7">
                  <c:v>773910</c:v>
                </c:pt>
                <c:pt idx="8">
                  <c:v>554560</c:v>
                </c:pt>
                <c:pt idx="9">
                  <c:v>784670</c:v>
                </c:pt>
                <c:pt idx="10">
                  <c:v>1068000</c:v>
                </c:pt>
                <c:pt idx="11">
                  <c:v>807800</c:v>
                </c:pt>
                <c:pt idx="12">
                  <c:v>1414040</c:v>
                </c:pt>
                <c:pt idx="13">
                  <c:v>1230450</c:v>
                </c:pt>
                <c:pt idx="14">
                  <c:v>1766090</c:v>
                </c:pt>
                <c:pt idx="15">
                  <c:v>2817030</c:v>
                </c:pt>
              </c:numCache>
            </c:numRef>
          </c:val>
        </c:ser>
        <c:overlap val="100"/>
        <c:axId val="128467712"/>
        <c:axId val="128469248"/>
      </c:barChart>
      <c:catAx>
        <c:axId val="1284677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69248"/>
        <c:crosses val="autoZero"/>
        <c:auto val="1"/>
        <c:lblAlgn val="ctr"/>
        <c:lblOffset val="50"/>
        <c:tickLblSkip val="1"/>
        <c:tickMarkSkip val="1"/>
      </c:catAx>
      <c:valAx>
        <c:axId val="128469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677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6.4709081022294834E-2"/>
          <c:w val="0.24306326304106604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3246329526916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LocationSummary!$B$173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LocationSummary!$C$173:$R$173</c:f>
              <c:numCache>
                <c:formatCode>0.00</c:formatCode>
                <c:ptCount val="16"/>
                <c:pt idx="0">
                  <c:v>208.64269585518005</c:v>
                </c:pt>
                <c:pt idx="1">
                  <c:v>144.74817252860805</c:v>
                </c:pt>
                <c:pt idx="2">
                  <c:v>140.79662444027707</c:v>
                </c:pt>
                <c:pt idx="3">
                  <c:v>79.997320984346885</c:v>
                </c:pt>
                <c:pt idx="4">
                  <c:v>27.943090053197594</c:v>
                </c:pt>
                <c:pt idx="5">
                  <c:v>93.392399249875609</c:v>
                </c:pt>
                <c:pt idx="6">
                  <c:v>5.9273221324964593</c:v>
                </c:pt>
                <c:pt idx="7">
                  <c:v>59.234949672777368</c:v>
                </c:pt>
                <c:pt idx="8">
                  <c:v>42.605916797428144</c:v>
                </c:pt>
                <c:pt idx="9">
                  <c:v>8.6159056986490103</c:v>
                </c:pt>
                <c:pt idx="10">
                  <c:v>40.730605840254121</c:v>
                </c:pt>
                <c:pt idx="11">
                  <c:v>24.474721573730335</c:v>
                </c:pt>
                <c:pt idx="12">
                  <c:v>34.482758620689651</c:v>
                </c:pt>
                <c:pt idx="13">
                  <c:v>13.677331700409505</c:v>
                </c:pt>
                <c:pt idx="14">
                  <c:v>10.084580351333766</c:v>
                </c:pt>
                <c:pt idx="15">
                  <c:v>2.9660530445099313</c:v>
                </c:pt>
              </c:numCache>
            </c:numRef>
          </c:val>
        </c:ser>
        <c:ser>
          <c:idx val="3"/>
          <c:order val="1"/>
          <c:tx>
            <c:strRef>
              <c:f>LocationSummary!$B$174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228.58222664472424</c:v>
                </c:pt>
                <c:pt idx="1">
                  <c:v>228.58222664472424</c:v>
                </c:pt>
                <c:pt idx="2">
                  <c:v>228.58222664472424</c:v>
                </c:pt>
                <c:pt idx="3">
                  <c:v>228.58222664472424</c:v>
                </c:pt>
                <c:pt idx="4">
                  <c:v>228.58222664472424</c:v>
                </c:pt>
                <c:pt idx="5">
                  <c:v>228.58222664472424</c:v>
                </c:pt>
                <c:pt idx="6">
                  <c:v>228.58222664472424</c:v>
                </c:pt>
                <c:pt idx="7">
                  <c:v>228.58222664472424</c:v>
                </c:pt>
                <c:pt idx="8">
                  <c:v>228.58222664472424</c:v>
                </c:pt>
                <c:pt idx="9">
                  <c:v>228.58222664472424</c:v>
                </c:pt>
                <c:pt idx="10">
                  <c:v>228.58222664472424</c:v>
                </c:pt>
                <c:pt idx="11">
                  <c:v>228.58222664472424</c:v>
                </c:pt>
                <c:pt idx="12">
                  <c:v>228.58222664472424</c:v>
                </c:pt>
                <c:pt idx="13">
                  <c:v>228.58222664472424</c:v>
                </c:pt>
                <c:pt idx="14">
                  <c:v>228.58222664472424</c:v>
                </c:pt>
                <c:pt idx="15">
                  <c:v>228.58222664472424</c:v>
                </c:pt>
              </c:numCache>
            </c:numRef>
          </c:val>
        </c:ser>
        <c:ser>
          <c:idx val="1"/>
          <c:order val="2"/>
          <c:tx>
            <c:strRef>
              <c:f>LocationSummary!$B$175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LocationSummary!$C$175:$R$175</c:f>
              <c:numCache>
                <c:formatCode>0.00</c:formatCode>
                <c:ptCount val="16"/>
                <c:pt idx="0">
                  <c:v>38.156837230663243</c:v>
                </c:pt>
                <c:pt idx="1">
                  <c:v>38.142485361093037</c:v>
                </c:pt>
                <c:pt idx="2">
                  <c:v>38.137701404569633</c:v>
                </c:pt>
                <c:pt idx="3">
                  <c:v>38.132917448046229</c:v>
                </c:pt>
                <c:pt idx="4">
                  <c:v>38.10421370890581</c:v>
                </c:pt>
                <c:pt idx="5">
                  <c:v>38.094645795859002</c:v>
                </c:pt>
                <c:pt idx="6">
                  <c:v>38.113781621952619</c:v>
                </c:pt>
                <c:pt idx="7">
                  <c:v>38.089861839335605</c:v>
                </c:pt>
                <c:pt idx="8">
                  <c:v>38.10421370890581</c:v>
                </c:pt>
                <c:pt idx="9">
                  <c:v>38.027670404531364</c:v>
                </c:pt>
                <c:pt idx="10">
                  <c:v>38.094645795859002</c:v>
                </c:pt>
                <c:pt idx="11">
                  <c:v>38.075509969765392</c:v>
                </c:pt>
                <c:pt idx="12">
                  <c:v>38.070726013241988</c:v>
                </c:pt>
                <c:pt idx="13">
                  <c:v>38.061158100195179</c:v>
                </c:pt>
                <c:pt idx="14">
                  <c:v>38.042022274101569</c:v>
                </c:pt>
                <c:pt idx="15">
                  <c:v>37.807608404454818</c:v>
                </c:pt>
              </c:numCache>
            </c:numRef>
          </c:val>
        </c:ser>
        <c:ser>
          <c:idx val="7"/>
          <c:order val="3"/>
          <c:tx>
            <c:strRef>
              <c:f>LocationSummary!$B$176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71.434038807455309</c:v>
                </c:pt>
                <c:pt idx="1">
                  <c:v>71.434038807455309</c:v>
                </c:pt>
                <c:pt idx="2">
                  <c:v>71.434038807455309</c:v>
                </c:pt>
                <c:pt idx="3">
                  <c:v>71.434038807455309</c:v>
                </c:pt>
                <c:pt idx="4">
                  <c:v>71.434038807455309</c:v>
                </c:pt>
                <c:pt idx="5">
                  <c:v>71.434038807455309</c:v>
                </c:pt>
                <c:pt idx="6">
                  <c:v>71.434038807455309</c:v>
                </c:pt>
                <c:pt idx="7">
                  <c:v>71.434038807455309</c:v>
                </c:pt>
                <c:pt idx="8">
                  <c:v>71.434038807455309</c:v>
                </c:pt>
                <c:pt idx="9">
                  <c:v>71.434038807455309</c:v>
                </c:pt>
                <c:pt idx="10">
                  <c:v>71.434038807455309</c:v>
                </c:pt>
                <c:pt idx="11">
                  <c:v>71.434038807455309</c:v>
                </c:pt>
                <c:pt idx="12">
                  <c:v>71.434038807455309</c:v>
                </c:pt>
                <c:pt idx="13">
                  <c:v>71.434038807455309</c:v>
                </c:pt>
                <c:pt idx="14">
                  <c:v>71.434038807455309</c:v>
                </c:pt>
                <c:pt idx="15">
                  <c:v>71.434038807455309</c:v>
                </c:pt>
              </c:numCache>
            </c:numRef>
          </c:val>
        </c:ser>
        <c:ser>
          <c:idx val="6"/>
          <c:order val="4"/>
          <c:tx>
            <c:strRef>
              <c:f>LocationSummary!$B$178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83.690535420414093</c:v>
                </c:pt>
                <c:pt idx="1">
                  <c:v>82.231428680776148</c:v>
                </c:pt>
                <c:pt idx="2">
                  <c:v>80.786673810708407</c:v>
                </c:pt>
                <c:pt idx="3">
                  <c:v>80.997167897738137</c:v>
                </c:pt>
                <c:pt idx="4">
                  <c:v>69.50132037200045</c:v>
                </c:pt>
                <c:pt idx="5">
                  <c:v>74.734968808603455</c:v>
                </c:pt>
                <c:pt idx="6">
                  <c:v>61.794366412798027</c:v>
                </c:pt>
                <c:pt idx="7">
                  <c:v>78.452103027287677</c:v>
                </c:pt>
                <c:pt idx="8">
                  <c:v>77.280033679053915</c:v>
                </c:pt>
                <c:pt idx="9">
                  <c:v>64.836962761682415</c:v>
                </c:pt>
                <c:pt idx="10">
                  <c:v>72.74962685139117</c:v>
                </c:pt>
                <c:pt idx="11">
                  <c:v>70.989130850778821</c:v>
                </c:pt>
                <c:pt idx="12">
                  <c:v>72.840522025335829</c:v>
                </c:pt>
                <c:pt idx="13">
                  <c:v>71.979409851123265</c:v>
                </c:pt>
                <c:pt idx="14">
                  <c:v>68.099621110643341</c:v>
                </c:pt>
                <c:pt idx="15">
                  <c:v>86.876650465000566</c:v>
                </c:pt>
              </c:numCache>
            </c:numRef>
          </c:val>
        </c:ser>
        <c:ser>
          <c:idx val="9"/>
          <c:order val="5"/>
          <c:tx>
            <c:strRef>
              <c:f>LocationSummary!$B$188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LocationSummary!$C$188:$R$188</c:f>
              <c:numCache>
                <c:formatCode>0.00</c:formatCode>
                <c:ptCount val="16"/>
                <c:pt idx="0">
                  <c:v>4.616518045084006</c:v>
                </c:pt>
                <c:pt idx="1">
                  <c:v>98.37728194726165</c:v>
                </c:pt>
                <c:pt idx="2">
                  <c:v>87.536836465230195</c:v>
                </c:pt>
                <c:pt idx="3">
                  <c:v>209.52772781200963</c:v>
                </c:pt>
                <c:pt idx="4">
                  <c:v>69.061196371847373</c:v>
                </c:pt>
                <c:pt idx="5">
                  <c:v>145.11653718091009</c:v>
                </c:pt>
                <c:pt idx="6">
                  <c:v>196.69715641624248</c:v>
                </c:pt>
                <c:pt idx="7">
                  <c:v>370.23517930269048</c:v>
                </c:pt>
                <c:pt idx="8">
                  <c:v>265.29909296184314</c:v>
                </c:pt>
                <c:pt idx="9">
                  <c:v>375.38271652187223</c:v>
                </c:pt>
                <c:pt idx="10">
                  <c:v>510.9265566994527</c:v>
                </c:pt>
                <c:pt idx="11">
                  <c:v>386.44800796050362</c:v>
                </c:pt>
                <c:pt idx="12">
                  <c:v>676.47058823529403</c:v>
                </c:pt>
                <c:pt idx="13">
                  <c:v>588.64193042213628</c:v>
                </c:pt>
                <c:pt idx="14">
                  <c:v>844.88977764170068</c:v>
                </c:pt>
                <c:pt idx="15">
                  <c:v>1347.6549045122276</c:v>
                </c:pt>
              </c:numCache>
            </c:numRef>
          </c:val>
        </c:ser>
        <c:overlap val="100"/>
        <c:axId val="131246720"/>
        <c:axId val="130355584"/>
      </c:barChart>
      <c:catAx>
        <c:axId val="1312467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55584"/>
        <c:crosses val="autoZero"/>
        <c:auto val="1"/>
        <c:lblAlgn val="ctr"/>
        <c:lblOffset val="50"/>
        <c:tickLblSkip val="1"/>
        <c:tickMarkSkip val="1"/>
      </c:catAx>
      <c:valAx>
        <c:axId val="130355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19249592169657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46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491"/>
          <c:y val="5.6008700380641714E-2"/>
          <c:w val="0.31076581576026813"/>
          <c:h val="0.3588907014681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541620421753621"/>
          <c:y val="5.3833605220228717E-2"/>
          <c:w val="0.8168701442841287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LocationSummary!$C$270:$R$270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LocationSummary!$B$278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LocationSummary!$C$278:$R$278</c:f>
              <c:numCache>
                <c:formatCode>#,##0.00</c:formatCode>
                <c:ptCount val="16"/>
                <c:pt idx="0">
                  <c:v>193.94475210000002</c:v>
                </c:pt>
                <c:pt idx="1">
                  <c:v>533.93207050000001</c:v>
                </c:pt>
                <c:pt idx="2">
                  <c:v>9654.16</c:v>
                </c:pt>
                <c:pt idx="3">
                  <c:v>1809.53</c:v>
                </c:pt>
                <c:pt idx="4">
                  <c:v>4440.47</c:v>
                </c:pt>
                <c:pt idx="5">
                  <c:v>8064.04</c:v>
                </c:pt>
                <c:pt idx="6">
                  <c:v>4137.57</c:v>
                </c:pt>
                <c:pt idx="7">
                  <c:v>62.722935499999998</c:v>
                </c:pt>
                <c:pt idx="8">
                  <c:v>1207.58</c:v>
                </c:pt>
                <c:pt idx="9">
                  <c:v>2441.13</c:v>
                </c:pt>
                <c:pt idx="10">
                  <c:v>406.80816900000002</c:v>
                </c:pt>
                <c:pt idx="11">
                  <c:v>1143.1100000000001</c:v>
                </c:pt>
                <c:pt idx="12">
                  <c:v>401.23947369999996</c:v>
                </c:pt>
                <c:pt idx="13">
                  <c:v>15585.1</c:v>
                </c:pt>
                <c:pt idx="14">
                  <c:v>374.96497820000002</c:v>
                </c:pt>
                <c:pt idx="15">
                  <c:v>253.7063058</c:v>
                </c:pt>
              </c:numCache>
            </c:numRef>
          </c:val>
        </c:ser>
        <c:overlap val="100"/>
        <c:axId val="134349952"/>
        <c:axId val="134351488"/>
      </c:barChart>
      <c:catAx>
        <c:axId val="1343499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51488"/>
        <c:crosses val="autoZero"/>
        <c:auto val="1"/>
        <c:lblAlgn val="ctr"/>
        <c:lblOffset val="50"/>
        <c:tickLblSkip val="1"/>
        <c:tickMarkSkip val="1"/>
      </c:catAx>
      <c:valAx>
        <c:axId val="134351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49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8.4284937466014134E-2"/>
          <c:w val="0.25244100314319723"/>
          <c:h val="0.119321952618891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837587865334743"/>
          <c:y val="5.3833605220228717E-2"/>
          <c:w val="0.8139104698483165"/>
          <c:h val="0.7145187601957556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LocationSummary!$C$272:$R$272</c:f>
              <c:numCache>
                <c:formatCode>#,##0.00</c:formatCode>
                <c:ptCount val="16"/>
                <c:pt idx="0">
                  <c:v>100577.0099</c:v>
                </c:pt>
                <c:pt idx="1">
                  <c:v>113164.9779</c:v>
                </c:pt>
                <c:pt idx="2">
                  <c:v>101411.50260000001</c:v>
                </c:pt>
                <c:pt idx="3">
                  <c:v>97173.81</c:v>
                </c:pt>
                <c:pt idx="4">
                  <c:v>32159.3289</c:v>
                </c:pt>
                <c:pt idx="5">
                  <c:v>104609.787</c:v>
                </c:pt>
                <c:pt idx="6">
                  <c:v>34954.282899999998</c:v>
                </c:pt>
                <c:pt idx="7">
                  <c:v>88507.869900000005</c:v>
                </c:pt>
                <c:pt idx="8">
                  <c:v>118636.18030000001</c:v>
                </c:pt>
                <c:pt idx="9">
                  <c:v>31552.205600000001</c:v>
                </c:pt>
                <c:pt idx="10">
                  <c:v>159057.7782</c:v>
                </c:pt>
                <c:pt idx="11">
                  <c:v>117403.05190000001</c:v>
                </c:pt>
                <c:pt idx="12">
                  <c:v>114024.1629</c:v>
                </c:pt>
                <c:pt idx="13">
                  <c:v>112099.9431</c:v>
                </c:pt>
                <c:pt idx="14">
                  <c:v>114575.5895</c:v>
                </c:pt>
                <c:pt idx="15">
                  <c:v>120673.5252</c:v>
                </c:pt>
              </c:numCache>
            </c:numRef>
          </c:val>
        </c:ser>
        <c:overlap val="100"/>
        <c:axId val="134368256"/>
        <c:axId val="134398720"/>
      </c:barChart>
      <c:catAx>
        <c:axId val="1343682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98720"/>
        <c:crosses val="autoZero"/>
        <c:auto val="1"/>
        <c:lblAlgn val="ctr"/>
        <c:lblOffset val="50"/>
        <c:tickLblSkip val="1"/>
        <c:tickMarkSkip val="1"/>
      </c:catAx>
      <c:valAx>
        <c:axId val="13439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682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2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35650688"/>
        <c:axId val="135665152"/>
      </c:barChart>
      <c:catAx>
        <c:axId val="13565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65152"/>
        <c:crosses val="autoZero"/>
        <c:auto val="1"/>
        <c:lblAlgn val="ctr"/>
        <c:lblOffset val="100"/>
        <c:tickLblSkip val="1"/>
        <c:tickMarkSkip val="1"/>
      </c:catAx>
      <c:valAx>
        <c:axId val="13566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04E-3"/>
              <c:y val="0.41924959216965907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50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09"/>
          <c:y val="0.15497553017944629"/>
          <c:w val="0.17425083240843584"/>
          <c:h val="0.133768352365416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37305472"/>
        <c:axId val="137340416"/>
      </c:barChart>
      <c:catAx>
        <c:axId val="13730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40416"/>
        <c:crosses val="autoZero"/>
        <c:auto val="1"/>
        <c:lblAlgn val="ctr"/>
        <c:lblOffset val="100"/>
        <c:tickLblSkip val="1"/>
        <c:tickMarkSkip val="1"/>
      </c:catAx>
      <c:valAx>
        <c:axId val="137340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054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26"/>
          <c:y val="0.16476345840130618"/>
          <c:w val="0.17425083240843717"/>
          <c:h val="0.133768352365415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5806336"/>
        <c:axId val="135820800"/>
      </c:barChart>
      <c:catAx>
        <c:axId val="13580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20800"/>
        <c:crosses val="autoZero"/>
        <c:auto val="1"/>
        <c:lblAlgn val="ctr"/>
        <c:lblOffset val="100"/>
        <c:tickLblSkip val="1"/>
        <c:tickMarkSkip val="1"/>
      </c:catAx>
      <c:valAx>
        <c:axId val="135820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06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93"/>
          <c:w val="0.17425083240843522"/>
          <c:h val="0.133768352365415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38251648"/>
        <c:axId val="138262016"/>
      </c:barChart>
      <c:catAx>
        <c:axId val="13825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2016"/>
        <c:crosses val="autoZero"/>
        <c:auto val="1"/>
        <c:lblAlgn val="ctr"/>
        <c:lblOffset val="100"/>
        <c:tickLblSkip val="1"/>
        <c:tickMarkSkip val="1"/>
      </c:catAx>
      <c:valAx>
        <c:axId val="13826201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51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1.3050570962479609E-2"/>
          <c:w val="0.20754716981132201"/>
          <c:h val="0.13376835236541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-8738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mall01miami_3" preserveFormatting="0" connectionId="5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tmall02houston_2" preserveFormatting="0" connectionId="4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stmall15duluth_5" preserveFormatting="0" connectionId="10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stmall15duluth_2" preserveFormatting="0" connectionId="5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stmall15duluth_6" preserveFormatting="0" connectionId="1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stmall15duluth_4" preserveFormatting="0" connectionId="8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stmall15duluth_1" preserveFormatting="0" connectionId="3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stmall15duluth" preserveFormatting="0" connectionId="1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stmall16fairbanks_3" preserveFormatting="0" connectionId="7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stmall16fairbanks_5" preserveFormatting="0" connectionId="10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stmall16fairbanks_2" preserveFormatting="0" connectionId="5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stmall16fairbanks_6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tmall02houston_6" preserveFormatting="0" connectionId="11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stmall16fairbanks_4" preserveFormatting="0" connectionId="9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stmall16fairbanks_1" preserveFormatting="0" connectionId="3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stmall16fairbanks" preserveFormatting="0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tmall02houston_4" preserveFormatting="0" connectionId="7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tmall02houston_1" preserveFormatting="0" connectionId="2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tmall02houston" preserveFormatting="0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tmall03phoenix_3" preserveFormatting="0" connectionId="5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tmall03phoenix_5" preserveFormatting="0" connectionId="9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tmall03phoenix_2" preserveFormatting="0" connectionId="4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tmall03phoenix_6" preserveFormatting="0" connectionId="1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tmall03phoenix_4" preserveFormatting="0" connectionId="7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mall01miami_5" preserveFormatting="0" connectionId="9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tmall03phoenix_1" preserveFormatting="0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tmall03phoenix" preserveFormatting="0" connectionId="2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tmall04atlanta_3" preserveFormatting="0" connectionId="6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tmall04atlanta_5" preserveFormatting="0" connectionId="9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tmall04atlanta_2" preserveFormatting="0" connectionId="4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tmall04atlanta_6" preserveFormatting="0" connectionId="1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tmall04atlanta_4" preserveFormatting="0" connectionId="7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tmall04atlanta_1" preserveFormatting="0" connectionId="2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tmall04atlanta" preserveFormatting="0" connectionId="3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tmall05losangeles_3" preserveFormatting="0" connectionId="6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mall01miami_2" preserveFormatting="0" connectionId="3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tmall05losangeles_5" preserveFormatting="0" connectionId="9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tmall05losangeles_2" preserveFormatting="0" connectionId="4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stmall05losangeles_6" preserveFormatting="0" connectionId="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stmall05losangeles_4" preserveFormatting="0" connectionId="7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tmall05losangeles_1" preserveFormatting="0" connectionId="2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tmall05losangeles" preserveFormatting="0" connectionId="4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tmall06lasvegas_3" preserveFormatting="0" connectionId="6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stmall06lasvegas_5" preserveFormatting="0" connectionId="9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stmall06lasvegas_2" preserveFormatting="0" connectionId="4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stmall06lasvegas_6" preserveFormatting="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mall01miami_6" preserveFormatting="0" connectionId="10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tmall06lasvegas_4" preserveFormatting="0" connectionId="7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stmall06lasvegas_1" preserveFormatting="0" connectionId="2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stmall06lasvegas" preserveFormatting="0" connectionId="5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stmall07sanfrancisco_3" preserveFormatting="0" connectionId="6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stmall07sanfrancisco_5" preserveFormatting="0" connectionId="9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stmall07sanfrancisco_2" preserveFormatting="0" connectionId="4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stmall07sanfrancisco_6" preserveFormatting="0" connectionId="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stmall07sanfrancisco_4" preserveFormatting="0" connectionId="8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stmall07sanfrancisco_1" preserveFormatting="0" connectionId="2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tmall07sanfrancisco" preserveFormatting="0" connectionId="6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mall01miami_4" preserveFormatting="0" connectionId="7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tmall08baltimore_3" preserveFormatting="0" connectionId="6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tmall08baltimore_5" preserveFormatting="0" connectionId="9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tmall08baltimore_2" preserveFormatting="0" connectionId="4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tmall08baltimore_6" preserveFormatting="0" connectionId="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tmall08baltimore_4" preserveFormatting="0" connectionId="8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tmall08baltimore_1" preserveFormatting="0" connectionId="2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tmall08baltimore" preserveFormatting="0" connectionId="8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tmall09albuquerque_3" preserveFormatting="0" connectionId="6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tmall09albuquerque_5" preserveFormatting="0" connectionId="10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tmall09albuquerque_2" preserveFormatting="0" connectionId="4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mall01miami_1" preserveFormatting="0" connectionId="2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tmall09albuquerque_6" preserveFormatting="0" connectionId="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stmall09albuquerque_4" preserveFormatting="0" connectionId="8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stmall09albuquerque_1" preserveFormatting="0" connectionId="3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stmall09albuquerque" preserveFormatting="0" connectionId="9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stmall10seattle_3" preserveFormatting="0" connectionId="6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stmall10seattle_5" preserveFormatting="0" connectionId="10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stmall10seattle_2" preserveFormatting="0" connectionId="4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stmall10seattle_6" preserveFormatting="0" connectionId="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stmall10seattle_4" preserveFormatting="0" connectionId="8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stmall10seattle_1" preserveFormatting="0" connectionId="3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mall01miami" preserveFormatting="0" connectionId="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stmall10seattle" preserveFormatting="0" connectionId="10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stmall11chicago_3" preserveFormatting="0" connectionId="6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stmall11chicago_5" preserveFormatting="0" connectionId="10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stmall11chicago_2" preserveFormatting="0" connectionId="5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stmall11chicago_6" preserveFormatting="0" connectionId="1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stmall11chicago_4" preserveFormatting="0" connectionId="8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stmall11chicago_1" preserveFormatting="0" connectionId="3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stmall11chicago" preserveFormatting="0" connectionId="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stmall12boulder_3" preserveFormatting="0" connectionId="6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stmall12boulder_5" preserveFormatting="0" connectionId="10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mall02houston_3" preserveFormatting="0" connectionId="5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stmall12boulder_2" preserveFormatting="0" connectionId="5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stmall12boulder_6" preserveFormatting="0" connectionId="1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stmall12boulder_4" preserveFormatting="0" connectionId="8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stmall12boulder_1" preserveFormatting="0" connectionId="3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stmall12boulder" preserveFormatting="0" connectionId="1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stmall13minneapolis_3" preserveFormatting="0" connectionId="7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stmall13minneapolis_5" preserveFormatting="0" connectionId="10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stmall13minneapolis_2" preserveFormatting="0" connectionId="5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stmall13minneapolis_6" preserveFormatting="0" connectionId="1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stmall13minneapolis_4" preserveFormatting="0" connectionId="8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mall02houston_5" preserveFormatting="0" connectionId="9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stmall13minneapolis_1" preserveFormatting="0" connectionId="3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stmall13minneapolis" preserveFormatting="0" connectionId="1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stmall14helena_3" preserveFormatting="0" connectionId="7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stmall14helena_5" preserveFormatting="0" connectionId="10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stmall14helena_2" preserveFormatting="0" connectionId="5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stmall14helena_6" preserveFormatting="0" connectionId="1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stmall14helena_4" preserveFormatting="0" connectionId="8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stmall14helena_1" preserveFormatting="0" connectionId="3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stmall14helena" preserveFormatting="0" connectionId="1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stmall15duluth_3" preserveFormatting="0" connectionId="7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7" Type="http://schemas.openxmlformats.org/officeDocument/2006/relationships/queryTable" Target="../queryTables/queryTable49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6" Type="http://schemas.openxmlformats.org/officeDocument/2006/relationships/queryTable" Target="../queryTables/queryTable48.xml"/><Relationship Id="rId5" Type="http://schemas.openxmlformats.org/officeDocument/2006/relationships/queryTable" Target="../queryTables/queryTable47.xml"/><Relationship Id="rId4" Type="http://schemas.openxmlformats.org/officeDocument/2006/relationships/queryTable" Target="../queryTables/queryTable4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2.xml"/><Relationship Id="rId7" Type="http://schemas.openxmlformats.org/officeDocument/2006/relationships/queryTable" Target="../queryTables/queryTable56.xml"/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Relationship Id="rId6" Type="http://schemas.openxmlformats.org/officeDocument/2006/relationships/queryTable" Target="../queryTables/queryTable55.xml"/><Relationship Id="rId5" Type="http://schemas.openxmlformats.org/officeDocument/2006/relationships/queryTable" Target="../queryTables/queryTable54.xml"/><Relationship Id="rId4" Type="http://schemas.openxmlformats.org/officeDocument/2006/relationships/queryTable" Target="../queryTables/queryTable5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9.xml"/><Relationship Id="rId7" Type="http://schemas.openxmlformats.org/officeDocument/2006/relationships/queryTable" Target="../queryTables/queryTable63.xml"/><Relationship Id="rId2" Type="http://schemas.openxmlformats.org/officeDocument/2006/relationships/queryTable" Target="../queryTables/queryTable58.xml"/><Relationship Id="rId1" Type="http://schemas.openxmlformats.org/officeDocument/2006/relationships/queryTable" Target="../queryTables/queryTable57.xml"/><Relationship Id="rId6" Type="http://schemas.openxmlformats.org/officeDocument/2006/relationships/queryTable" Target="../queryTables/queryTable62.xml"/><Relationship Id="rId5" Type="http://schemas.openxmlformats.org/officeDocument/2006/relationships/queryTable" Target="../queryTables/queryTable61.xml"/><Relationship Id="rId4" Type="http://schemas.openxmlformats.org/officeDocument/2006/relationships/queryTable" Target="../queryTables/queryTable6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7" Type="http://schemas.openxmlformats.org/officeDocument/2006/relationships/queryTable" Target="../queryTables/queryTable70.xml"/><Relationship Id="rId2" Type="http://schemas.openxmlformats.org/officeDocument/2006/relationships/queryTable" Target="../queryTables/queryTable65.xml"/><Relationship Id="rId1" Type="http://schemas.openxmlformats.org/officeDocument/2006/relationships/queryTable" Target="../queryTables/queryTable64.xml"/><Relationship Id="rId6" Type="http://schemas.openxmlformats.org/officeDocument/2006/relationships/queryTable" Target="../queryTables/queryTable69.xml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3.xml"/><Relationship Id="rId7" Type="http://schemas.openxmlformats.org/officeDocument/2006/relationships/queryTable" Target="../queryTables/queryTable77.xml"/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Relationship Id="rId6" Type="http://schemas.openxmlformats.org/officeDocument/2006/relationships/queryTable" Target="../queryTables/queryTable76.xml"/><Relationship Id="rId5" Type="http://schemas.openxmlformats.org/officeDocument/2006/relationships/queryTable" Target="../queryTables/queryTable75.xml"/><Relationship Id="rId4" Type="http://schemas.openxmlformats.org/officeDocument/2006/relationships/queryTable" Target="../queryTables/queryTable7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0.xml"/><Relationship Id="rId7" Type="http://schemas.openxmlformats.org/officeDocument/2006/relationships/queryTable" Target="../queryTables/queryTable84.xml"/><Relationship Id="rId2" Type="http://schemas.openxmlformats.org/officeDocument/2006/relationships/queryTable" Target="../queryTables/queryTable79.xml"/><Relationship Id="rId1" Type="http://schemas.openxmlformats.org/officeDocument/2006/relationships/queryTable" Target="../queryTables/queryTable78.xml"/><Relationship Id="rId6" Type="http://schemas.openxmlformats.org/officeDocument/2006/relationships/queryTable" Target="../queryTables/queryTable83.xml"/><Relationship Id="rId5" Type="http://schemas.openxmlformats.org/officeDocument/2006/relationships/queryTable" Target="../queryTables/queryTable82.xml"/><Relationship Id="rId4" Type="http://schemas.openxmlformats.org/officeDocument/2006/relationships/queryTable" Target="../queryTables/queryTable8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7.xml"/><Relationship Id="rId7" Type="http://schemas.openxmlformats.org/officeDocument/2006/relationships/queryTable" Target="../queryTables/queryTable91.xml"/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Relationship Id="rId6" Type="http://schemas.openxmlformats.org/officeDocument/2006/relationships/queryTable" Target="../queryTables/queryTable90.xml"/><Relationship Id="rId5" Type="http://schemas.openxmlformats.org/officeDocument/2006/relationships/queryTable" Target="../queryTables/queryTable89.xml"/><Relationship Id="rId4" Type="http://schemas.openxmlformats.org/officeDocument/2006/relationships/queryTable" Target="../queryTables/queryTable8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7" Type="http://schemas.openxmlformats.org/officeDocument/2006/relationships/queryTable" Target="../queryTables/queryTable98.xml"/><Relationship Id="rId2" Type="http://schemas.openxmlformats.org/officeDocument/2006/relationships/queryTable" Target="../queryTables/queryTable93.xml"/><Relationship Id="rId1" Type="http://schemas.openxmlformats.org/officeDocument/2006/relationships/queryTable" Target="../queryTables/queryTable92.xml"/><Relationship Id="rId6" Type="http://schemas.openxmlformats.org/officeDocument/2006/relationships/queryTable" Target="../queryTables/queryTable97.xml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1.xml"/><Relationship Id="rId7" Type="http://schemas.openxmlformats.org/officeDocument/2006/relationships/queryTable" Target="../queryTables/queryTable105.xml"/><Relationship Id="rId2" Type="http://schemas.openxmlformats.org/officeDocument/2006/relationships/queryTable" Target="../queryTables/queryTable100.xml"/><Relationship Id="rId1" Type="http://schemas.openxmlformats.org/officeDocument/2006/relationships/queryTable" Target="../queryTables/queryTable99.xml"/><Relationship Id="rId6" Type="http://schemas.openxmlformats.org/officeDocument/2006/relationships/queryTable" Target="../queryTables/queryTable104.xml"/><Relationship Id="rId5" Type="http://schemas.openxmlformats.org/officeDocument/2006/relationships/queryTable" Target="../queryTables/queryTable103.xml"/><Relationship Id="rId4" Type="http://schemas.openxmlformats.org/officeDocument/2006/relationships/queryTable" Target="../queryTables/queryTable10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8.xml"/><Relationship Id="rId7" Type="http://schemas.openxmlformats.org/officeDocument/2006/relationships/queryTable" Target="../queryTables/queryTable112.xml"/><Relationship Id="rId2" Type="http://schemas.openxmlformats.org/officeDocument/2006/relationships/queryTable" Target="../queryTables/queryTable107.xml"/><Relationship Id="rId1" Type="http://schemas.openxmlformats.org/officeDocument/2006/relationships/queryTable" Target="../queryTables/queryTable106.xml"/><Relationship Id="rId6" Type="http://schemas.openxmlformats.org/officeDocument/2006/relationships/queryTable" Target="../queryTables/queryTable111.xml"/><Relationship Id="rId5" Type="http://schemas.openxmlformats.org/officeDocument/2006/relationships/queryTable" Target="../queryTables/queryTable110.xml"/><Relationship Id="rId4" Type="http://schemas.openxmlformats.org/officeDocument/2006/relationships/queryTable" Target="../queryTables/queryTable10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7" Type="http://schemas.openxmlformats.org/officeDocument/2006/relationships/queryTable" Target="../queryTables/queryTable28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Relationship Id="rId6" Type="http://schemas.openxmlformats.org/officeDocument/2006/relationships/queryTable" Target="../queryTables/queryTable27.xml"/><Relationship Id="rId5" Type="http://schemas.openxmlformats.org/officeDocument/2006/relationships/queryTable" Target="../queryTables/queryTable26.xml"/><Relationship Id="rId4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5" Type="http://schemas.openxmlformats.org/officeDocument/2006/relationships/queryTable" Target="../queryTables/queryTable33.xml"/><Relationship Id="rId4" Type="http://schemas.openxmlformats.org/officeDocument/2006/relationships/queryTable" Target="../queryTables/query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7" Type="http://schemas.openxmlformats.org/officeDocument/2006/relationships/queryTable" Target="../queryTables/queryTable42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6" Type="http://schemas.openxmlformats.org/officeDocument/2006/relationships/queryTable" Target="../queryTables/queryTable41.xml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11" customWidth="1"/>
    <col min="2" max="2" width="44.83203125" style="17" customWidth="1"/>
    <col min="3" max="3" width="37" style="24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6" t="s">
        <v>276</v>
      </c>
      <c r="C1" s="35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6"/>
      <c r="C2" s="36" t="s">
        <v>1</v>
      </c>
      <c r="D2" s="22" t="s">
        <v>155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8" t="s">
        <v>7</v>
      </c>
    </row>
    <row r="4" spans="1:18">
      <c r="B4" s="19" t="s">
        <v>8</v>
      </c>
      <c r="C4" s="24" t="s">
        <v>207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9" t="s">
        <v>23</v>
      </c>
      <c r="C5" s="24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9" t="s">
        <v>25</v>
      </c>
      <c r="C6" s="24" t="s">
        <v>225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8" t="s">
        <v>27</v>
      </c>
    </row>
    <row r="8" spans="1:18" ht="14.25">
      <c r="B8" s="19" t="s">
        <v>285</v>
      </c>
      <c r="C8" s="24">
        <v>2090</v>
      </c>
      <c r="D8" s="7" t="s">
        <v>157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9" t="s">
        <v>28</v>
      </c>
      <c r="C9" s="24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9" t="s">
        <v>29</v>
      </c>
      <c r="C10" s="4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9" t="s">
        <v>30</v>
      </c>
      <c r="C11" s="24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63.75">
      <c r="B12" s="19" t="s">
        <v>31</v>
      </c>
      <c r="C12" s="24" t="s">
        <v>211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19" t="s">
        <v>32</v>
      </c>
      <c r="C13" s="24" t="s">
        <v>147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19" t="s">
        <v>33</v>
      </c>
      <c r="C14" s="24" t="s">
        <v>34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19" t="s">
        <v>35</v>
      </c>
      <c r="C15" s="24"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>
      <c r="B16" s="19" t="s">
        <v>36</v>
      </c>
      <c r="C16" s="24" t="s">
        <v>208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19" t="s">
        <v>277</v>
      </c>
      <c r="C17" s="76">
        <v>5.1816000000000004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9" t="s">
        <v>150</v>
      </c>
      <c r="C18" s="24" t="s">
        <v>209</v>
      </c>
      <c r="D18" s="7" t="s">
        <v>157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8" t="s">
        <v>37</v>
      </c>
    </row>
    <row r="20" spans="1:18">
      <c r="B20" s="18" t="s">
        <v>38</v>
      </c>
    </row>
    <row r="21" spans="1:18">
      <c r="B21" s="19" t="s">
        <v>39</v>
      </c>
      <c r="C21" s="24" t="s">
        <v>210</v>
      </c>
      <c r="D21" s="7" t="s">
        <v>157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4.25">
      <c r="B22" s="19" t="s">
        <v>278</v>
      </c>
      <c r="C22" s="42">
        <v>1184.1300000000001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.25">
      <c r="B23" s="19" t="s">
        <v>279</v>
      </c>
      <c r="C23" s="42">
        <v>1059.67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9" t="s">
        <v>40</v>
      </c>
      <c r="C24" s="43">
        <v>0.36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>
      <c r="B25" s="18" t="s">
        <v>41</v>
      </c>
    </row>
    <row r="26" spans="1:18">
      <c r="B26" s="19" t="s">
        <v>39</v>
      </c>
      <c r="C26" s="24" t="s">
        <v>209</v>
      </c>
      <c r="D26" s="7" t="s">
        <v>157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9" t="s">
        <v>278</v>
      </c>
      <c r="C27" s="24">
        <v>2090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9" t="s">
        <v>279</v>
      </c>
      <c r="C28" s="24">
        <v>2090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9" t="s">
        <v>42</v>
      </c>
      <c r="C29" s="8">
        <v>0.64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8" t="s">
        <v>43</v>
      </c>
    </row>
    <row r="31" spans="1:18" ht="63.75">
      <c r="B31" s="19" t="s">
        <v>280</v>
      </c>
      <c r="C31" s="85" t="s">
        <v>301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9" t="s">
        <v>281</v>
      </c>
      <c r="C32" s="24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B33" s="18" t="s">
        <v>46</v>
      </c>
    </row>
    <row r="34" spans="1:18" ht="14.25">
      <c r="B34" s="19" t="s">
        <v>280</v>
      </c>
      <c r="C34" s="24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B35" s="19" t="s">
        <v>281</v>
      </c>
      <c r="C35" s="24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B36" s="18" t="s">
        <v>47</v>
      </c>
    </row>
    <row r="37" spans="1:18">
      <c r="B37" s="19" t="s">
        <v>48</v>
      </c>
      <c r="C37" s="24" t="s">
        <v>49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B38" s="19" t="s">
        <v>50</v>
      </c>
      <c r="C38" s="37" t="s">
        <v>224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B39" s="19" t="s">
        <v>280</v>
      </c>
      <c r="C39" s="24">
        <v>2090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B40" s="18" t="s">
        <v>51</v>
      </c>
    </row>
    <row r="41" spans="1:18">
      <c r="B41" s="19" t="s">
        <v>50</v>
      </c>
      <c r="C41" s="24" t="s">
        <v>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B42" s="18" t="s">
        <v>53</v>
      </c>
    </row>
    <row r="43" spans="1:18">
      <c r="B43" s="19" t="s">
        <v>50</v>
      </c>
      <c r="C43" s="1" t="s">
        <v>300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B44" s="19" t="s">
        <v>280</v>
      </c>
      <c r="C44" s="8">
        <v>46.47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B45" s="19" t="s">
        <v>282</v>
      </c>
      <c r="C45" s="84">
        <v>1.8400000000000001E-7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8" t="s">
        <v>54</v>
      </c>
    </row>
    <row r="47" spans="1:18">
      <c r="B47" s="19" t="s">
        <v>55</v>
      </c>
      <c r="C47" s="8">
        <v>0.33</v>
      </c>
      <c r="D47" s="10" t="s">
        <v>158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8" t="s">
        <v>56</v>
      </c>
    </row>
    <row r="49" spans="2:18">
      <c r="B49" s="20" t="s">
        <v>57</v>
      </c>
      <c r="C49" s="24" t="s">
        <v>151</v>
      </c>
      <c r="D49" s="7" t="s">
        <v>157</v>
      </c>
    </row>
    <row r="50" spans="2:18">
      <c r="B50" s="19" t="s">
        <v>58</v>
      </c>
      <c r="C50" s="24" t="s">
        <v>152</v>
      </c>
      <c r="D50" s="7" t="s">
        <v>157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9" t="s">
        <v>59</v>
      </c>
      <c r="C51" s="24" t="s">
        <v>153</v>
      </c>
      <c r="D51" s="7" t="s">
        <v>157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9" t="s">
        <v>60</v>
      </c>
      <c r="C52" s="24" t="s">
        <v>154</v>
      </c>
      <c r="D52" s="7" t="s">
        <v>157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8" t="s">
        <v>67</v>
      </c>
    </row>
    <row r="54" spans="2:18">
      <c r="B54" s="19" t="s">
        <v>68</v>
      </c>
      <c r="C54" s="24" t="s">
        <v>65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9" t="s">
        <v>69</v>
      </c>
      <c r="C55" s="24" t="s">
        <v>65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9" t="s">
        <v>70</v>
      </c>
      <c r="C56" s="24" t="s">
        <v>65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2:18">
      <c r="B57" s="19" t="s">
        <v>283</v>
      </c>
      <c r="C57" s="24" t="s">
        <v>65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4.25">
      <c r="B58" s="19" t="s">
        <v>284</v>
      </c>
      <c r="C58" s="24" t="s">
        <v>65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20"/>
      <c r="C59" s="3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20"/>
      <c r="C60" s="3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20"/>
      <c r="C61" s="3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20"/>
      <c r="C62" s="3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20"/>
      <c r="C63" s="3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20"/>
      <c r="C64" s="3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0"/>
      <c r="C65" s="3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0"/>
      <c r="C66" s="3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0"/>
      <c r="C67" s="3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20"/>
      <c r="C68" s="3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0"/>
      <c r="C69" s="3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0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0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0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0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0"/>
      <c r="C74" s="3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>
      <c r="B75" s="20"/>
      <c r="C75" s="3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0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0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0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0"/>
      <c r="C79" s="3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0"/>
      <c r="C80" s="3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0"/>
      <c r="C81" s="3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0"/>
      <c r="C82" s="3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0"/>
      <c r="C83" s="3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20"/>
      <c r="C84" s="3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20"/>
      <c r="C85" s="3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7" spans="2:18">
      <c r="B87" s="18"/>
    </row>
    <row r="88" spans="2:18">
      <c r="B88" s="20"/>
      <c r="C88" s="3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20"/>
      <c r="C89" s="3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>
      <c r="B90" s="20"/>
      <c r="C90" s="3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0"/>
      <c r="C91" s="3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0"/>
      <c r="C92" s="3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0"/>
      <c r="C93" s="3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0"/>
      <c r="C94" s="3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0"/>
      <c r="C95" s="3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0"/>
      <c r="C96" s="3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0"/>
      <c r="C97" s="3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0"/>
      <c r="C98" s="3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0"/>
      <c r="C99" s="3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0"/>
      <c r="C100" s="3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0"/>
      <c r="C101" s="3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0"/>
      <c r="C102" s="3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0"/>
      <c r="C103" s="3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0"/>
      <c r="C104" s="3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0"/>
      <c r="C105" s="3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>
      <c r="B106" s="20"/>
      <c r="C106" s="3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0"/>
      <c r="C107" s="3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0"/>
      <c r="C108" s="3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0"/>
      <c r="C109" s="3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0"/>
      <c r="C110" s="3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0"/>
      <c r="C111" s="3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0"/>
      <c r="C112" s="3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0"/>
      <c r="C113" s="3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0"/>
      <c r="C114" s="3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>
      <c r="B115" s="20"/>
      <c r="C115" s="3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20"/>
      <c r="C116" s="3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8" spans="2:18">
      <c r="B118" s="18"/>
    </row>
    <row r="119" spans="2:18">
      <c r="B119" s="20"/>
      <c r="C119" s="3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20"/>
      <c r="C120" s="3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>
      <c r="B121" s="20"/>
      <c r="C121" s="3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0"/>
      <c r="C122" s="3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0"/>
      <c r="C123" s="3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0"/>
      <c r="C124" s="3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0"/>
      <c r="C125" s="3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0"/>
      <c r="C126" s="3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0"/>
      <c r="C127" s="3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0"/>
      <c r="C128" s="3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0"/>
      <c r="C129" s="3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0"/>
      <c r="C130" s="3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0"/>
      <c r="C131" s="3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0"/>
      <c r="C132" s="3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0"/>
      <c r="C133" s="3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0"/>
      <c r="C134" s="3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0"/>
      <c r="C135" s="3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0"/>
      <c r="C136" s="3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>
      <c r="B137" s="20"/>
      <c r="C137" s="3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0"/>
      <c r="C138" s="3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0"/>
      <c r="C139" s="3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0"/>
      <c r="C140" s="3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0"/>
      <c r="C141" s="3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0"/>
      <c r="C142" s="3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0"/>
      <c r="C143" s="3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0"/>
      <c r="C144" s="3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0"/>
      <c r="C145" s="3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>
      <c r="B146" s="20"/>
      <c r="C146" s="3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20"/>
      <c r="C147" s="3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9" spans="2:18">
      <c r="B149" s="18"/>
    </row>
    <row r="150" spans="2:18">
      <c r="B150" s="20"/>
      <c r="C150" s="3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20"/>
      <c r="C151" s="3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>
      <c r="B152" s="20"/>
      <c r="C152" s="3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0"/>
      <c r="C153" s="3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0"/>
      <c r="C154" s="3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0"/>
      <c r="C155" s="3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0"/>
      <c r="C156" s="3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0"/>
      <c r="C157" s="3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0"/>
      <c r="C158" s="3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0"/>
      <c r="C159" s="3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0"/>
      <c r="C160" s="3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0"/>
      <c r="C161" s="3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0"/>
      <c r="C162" s="3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0"/>
      <c r="C163" s="3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0"/>
      <c r="C164" s="3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0"/>
      <c r="C165" s="3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0"/>
      <c r="C166" s="3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0"/>
      <c r="C167" s="3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>
      <c r="B168" s="20"/>
      <c r="C168" s="3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0"/>
      <c r="C169" s="3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0"/>
      <c r="C170" s="3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0"/>
      <c r="C171" s="3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0"/>
      <c r="C172" s="3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0"/>
      <c r="C173" s="3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0"/>
      <c r="C174" s="3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0"/>
      <c r="C175" s="3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0"/>
      <c r="C176" s="3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>
      <c r="B177" s="20"/>
      <c r="C177" s="3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20"/>
      <c r="C178" s="3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80" spans="2:18">
      <c r="B180" s="18"/>
    </row>
    <row r="181" spans="2:18">
      <c r="B181" s="20"/>
      <c r="C181" s="3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20"/>
      <c r="C182" s="3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>
      <c r="B183" s="20"/>
      <c r="C183" s="3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0"/>
      <c r="C184" s="3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0"/>
      <c r="C185" s="3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0"/>
      <c r="C186" s="3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0"/>
      <c r="C187" s="3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0"/>
      <c r="C188" s="3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0"/>
      <c r="C189" s="3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0"/>
      <c r="C190" s="3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0"/>
      <c r="C191" s="3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0"/>
      <c r="C192" s="3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0"/>
      <c r="C193" s="3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0"/>
      <c r="C194" s="3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0"/>
      <c r="C195" s="3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0"/>
      <c r="C196" s="3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0"/>
      <c r="C197" s="3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0"/>
      <c r="C198" s="3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>
      <c r="B199" s="20"/>
      <c r="C199" s="3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0"/>
      <c r="C200" s="3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0"/>
      <c r="C201" s="3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0"/>
      <c r="C202" s="3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0"/>
      <c r="C203" s="3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0"/>
      <c r="C204" s="3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0"/>
      <c r="C205" s="3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0"/>
      <c r="C206" s="3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0"/>
      <c r="C207" s="3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>
      <c r="B208" s="20"/>
      <c r="C208" s="3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20"/>
      <c r="C209" s="3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1" spans="2:18">
      <c r="B211" s="18"/>
    </row>
    <row r="212" spans="2:18">
      <c r="B212" s="20"/>
      <c r="C212" s="3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20"/>
      <c r="C213" s="3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>
      <c r="B214" s="20"/>
      <c r="C214" s="3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0"/>
      <c r="C215" s="3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0"/>
      <c r="C216" s="3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0"/>
      <c r="C217" s="3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0"/>
      <c r="C218" s="3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0"/>
      <c r="C219" s="3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0"/>
      <c r="C220" s="3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0"/>
      <c r="C221" s="3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0"/>
      <c r="C222" s="3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0"/>
      <c r="C223" s="3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0"/>
      <c r="C224" s="3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0"/>
      <c r="C225" s="3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0"/>
      <c r="C226" s="3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0"/>
      <c r="C227" s="3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0"/>
      <c r="C228" s="3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0"/>
      <c r="C229" s="3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>
      <c r="B230" s="20"/>
      <c r="C230" s="3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0"/>
      <c r="C231" s="3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0"/>
      <c r="C232" s="3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0"/>
      <c r="C233" s="3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0"/>
      <c r="C234" s="3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0"/>
      <c r="C235" s="3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0"/>
      <c r="C236" s="3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0"/>
      <c r="C237" s="3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0"/>
      <c r="C238" s="3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>
      <c r="B239" s="20"/>
      <c r="C239" s="3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20"/>
      <c r="C240" s="3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2" spans="2:18">
      <c r="B242" s="18"/>
    </row>
    <row r="243" spans="2:18">
      <c r="B243" s="20"/>
      <c r="C243" s="3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20"/>
      <c r="C244" s="3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2:18">
      <c r="B245" s="20"/>
      <c r="C245" s="3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0"/>
      <c r="C246" s="3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0"/>
      <c r="C247" s="3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0"/>
      <c r="C249" s="3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0"/>
      <c r="C250" s="3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0"/>
      <c r="C251" s="3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0"/>
      <c r="C252" s="3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0"/>
      <c r="C253" s="3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0"/>
      <c r="C254" s="3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0"/>
      <c r="C255" s="3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0"/>
      <c r="C256" s="3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0"/>
      <c r="C257" s="3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0"/>
      <c r="C258" s="3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0"/>
      <c r="C259" s="3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0"/>
      <c r="C260" s="3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2:18">
      <c r="B261" s="20"/>
      <c r="C261" s="3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0"/>
      <c r="C262" s="3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0"/>
      <c r="C263" s="3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0"/>
      <c r="C264" s="3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0"/>
      <c r="C265" s="3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0"/>
      <c r="C266" s="3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0"/>
      <c r="C267" s="3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0"/>
      <c r="C268" s="3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0"/>
      <c r="C269" s="3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>
      <c r="B270" s="20"/>
      <c r="C270" s="3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20"/>
      <c r="C271" s="3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3" spans="2:18">
      <c r="B273" s="18"/>
    </row>
    <row r="274" spans="2:18">
      <c r="B274" s="20"/>
      <c r="C274" s="3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20"/>
      <c r="C275" s="3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2:18">
      <c r="B276" s="20"/>
      <c r="C276" s="3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0"/>
      <c r="C277" s="3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0"/>
      <c r="C278" s="3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0"/>
      <c r="C280" s="3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0"/>
      <c r="C281" s="3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0"/>
      <c r="C282" s="3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0"/>
      <c r="C283" s="3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0"/>
      <c r="C284" s="3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0"/>
      <c r="C285" s="3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0"/>
      <c r="C286" s="3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0"/>
      <c r="C287" s="3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0"/>
      <c r="C288" s="3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0"/>
      <c r="C289" s="3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0"/>
      <c r="C290" s="3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0"/>
      <c r="C291" s="3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2:18">
      <c r="B292" s="20"/>
      <c r="C292" s="3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0"/>
      <c r="C293" s="3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0"/>
      <c r="C294" s="3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0"/>
      <c r="C295" s="3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0"/>
      <c r="C296" s="3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0"/>
      <c r="C297" s="3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0"/>
      <c r="C298" s="3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0"/>
      <c r="C299" s="3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0"/>
      <c r="C300" s="3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>
      <c r="B301" s="20"/>
      <c r="C301" s="3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20"/>
      <c r="C302" s="3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4" spans="2:18">
      <c r="B304" s="18"/>
    </row>
    <row r="305" spans="2:18">
      <c r="B305" s="20"/>
      <c r="C305" s="3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20"/>
      <c r="C306" s="3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2:18">
      <c r="B307" s="20"/>
      <c r="C307" s="3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0"/>
      <c r="C308" s="3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0"/>
      <c r="C309" s="3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0"/>
      <c r="C311" s="3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0"/>
      <c r="C312" s="3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0"/>
      <c r="C313" s="3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0"/>
      <c r="C314" s="3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0"/>
      <c r="C315" s="3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0"/>
      <c r="C316" s="3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0"/>
      <c r="C317" s="3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0"/>
      <c r="C318" s="3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0"/>
      <c r="C319" s="3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0"/>
      <c r="C320" s="3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0"/>
      <c r="C321" s="3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0"/>
      <c r="C322" s="3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2:18">
      <c r="B323" s="20"/>
      <c r="C323" s="3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0"/>
      <c r="C324" s="3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0"/>
      <c r="C325" s="3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0"/>
      <c r="C326" s="3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0"/>
      <c r="C327" s="3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0"/>
      <c r="C328" s="3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0"/>
      <c r="C329" s="3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0"/>
      <c r="C330" s="3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0"/>
      <c r="C331" s="3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>
      <c r="B332" s="20"/>
      <c r="C332" s="3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20"/>
      <c r="C333" s="3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5" spans="2:18">
      <c r="B335" s="18"/>
    </row>
    <row r="336" spans="2:18">
      <c r="B336" s="20"/>
      <c r="C336" s="3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20"/>
      <c r="C337" s="3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2:18">
      <c r="B338" s="20"/>
      <c r="C338" s="3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0"/>
      <c r="C339" s="3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0"/>
      <c r="C340" s="3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0"/>
      <c r="C342" s="3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0"/>
      <c r="C343" s="3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0"/>
      <c r="C344" s="3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0"/>
      <c r="C345" s="3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0"/>
      <c r="C346" s="3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0"/>
      <c r="C347" s="3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0"/>
      <c r="C348" s="3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0"/>
      <c r="C349" s="3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0"/>
      <c r="C350" s="3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0"/>
      <c r="C351" s="3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0"/>
      <c r="C352" s="3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0"/>
      <c r="C353" s="3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20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0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0"/>
      <c r="C356" s="3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0"/>
      <c r="C357" s="3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0"/>
      <c r="C358" s="3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0"/>
      <c r="C359" s="3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0"/>
      <c r="C360" s="3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0"/>
      <c r="C361" s="3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0"/>
      <c r="C362" s="3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>
      <c r="B363" s="20"/>
      <c r="C363" s="3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20"/>
      <c r="C364" s="3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6" spans="2:18">
      <c r="B366" s="18"/>
    </row>
    <row r="367" spans="2:18">
      <c r="B367" s="20"/>
      <c r="C367" s="3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20"/>
      <c r="C368" s="3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20"/>
      <c r="C369" s="3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0"/>
      <c r="C370" s="3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0"/>
      <c r="C371" s="3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0"/>
      <c r="C373" s="3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0"/>
      <c r="C374" s="3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0"/>
      <c r="C375" s="3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0"/>
      <c r="C376" s="3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0"/>
      <c r="C377" s="3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0"/>
      <c r="C378" s="3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0"/>
      <c r="C379" s="3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0"/>
      <c r="C380" s="3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0"/>
      <c r="C381" s="3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0"/>
      <c r="C382" s="3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0"/>
      <c r="C383" s="3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0"/>
      <c r="C384" s="3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20"/>
      <c r="C385" s="3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0"/>
      <c r="C386" s="3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0"/>
      <c r="C387" s="3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0"/>
      <c r="C388" s="3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0"/>
      <c r="C389" s="3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0"/>
      <c r="C390" s="3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0"/>
      <c r="C391" s="3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0"/>
      <c r="C392" s="3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0"/>
      <c r="C393" s="3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>
      <c r="B394" s="20"/>
      <c r="C394" s="3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20"/>
      <c r="C395" s="3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7" spans="2:18">
      <c r="B397" s="18"/>
    </row>
    <row r="398" spans="2:18">
      <c r="B398" s="20"/>
      <c r="C398" s="3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20"/>
      <c r="C399" s="3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20"/>
      <c r="C400" s="3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0"/>
      <c r="C401" s="3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0"/>
      <c r="C402" s="3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0"/>
      <c r="C404" s="3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0"/>
      <c r="C405" s="3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0"/>
      <c r="C406" s="3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0"/>
      <c r="C407" s="3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0"/>
      <c r="C408" s="3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0"/>
      <c r="C409" s="3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0"/>
      <c r="C410" s="3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0"/>
      <c r="C411" s="3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0"/>
      <c r="C412" s="3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0"/>
      <c r="C413" s="3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0"/>
      <c r="C414" s="3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0"/>
      <c r="C415" s="3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20"/>
      <c r="C416" s="3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0"/>
      <c r="C417" s="3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0"/>
      <c r="C418" s="3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0"/>
      <c r="C419" s="3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0"/>
      <c r="C420" s="3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0"/>
      <c r="C421" s="3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0"/>
      <c r="C422" s="3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0"/>
      <c r="C423" s="3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0"/>
      <c r="C424" s="3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>
      <c r="B425" s="20"/>
      <c r="C425" s="3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20"/>
      <c r="C426" s="3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1259.51</v>
      </c>
      <c r="C2" s="94">
        <v>602.54999999999995</v>
      </c>
      <c r="D2" s="94">
        <v>602.54999999999995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1259.51</v>
      </c>
      <c r="C3" s="94">
        <v>602.54999999999995</v>
      </c>
      <c r="D3" s="94">
        <v>602.54999999999995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3074.65</v>
      </c>
      <c r="C4" s="94">
        <v>1470.9</v>
      </c>
      <c r="D4" s="94">
        <v>1470.9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3074.65</v>
      </c>
      <c r="C5" s="94">
        <v>1470.9</v>
      </c>
      <c r="D5" s="94">
        <v>1470.9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411.16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12.39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79.67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129.16999999999999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848.36</v>
      </c>
      <c r="C28" s="94">
        <v>411.16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5.835</v>
      </c>
      <c r="F90" s="94">
        <v>0.39</v>
      </c>
      <c r="G90" s="94">
        <v>0.223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5.835</v>
      </c>
      <c r="F91" s="94">
        <v>0.39</v>
      </c>
      <c r="G91" s="94">
        <v>0.223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5.835</v>
      </c>
      <c r="F92" s="94">
        <v>0.39</v>
      </c>
      <c r="G92" s="94">
        <v>0.223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5.835</v>
      </c>
      <c r="F93" s="94">
        <v>0.39</v>
      </c>
      <c r="G93" s="94">
        <v>0.223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5.835</v>
      </c>
      <c r="F94" s="94">
        <v>0.39</v>
      </c>
      <c r="G94" s="94">
        <v>0.223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5.835</v>
      </c>
      <c r="F95" s="94">
        <v>0.39</v>
      </c>
      <c r="G95" s="94">
        <v>0.223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5.835</v>
      </c>
      <c r="F96" s="94">
        <v>0.39</v>
      </c>
      <c r="G96" s="94">
        <v>0.223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5.835</v>
      </c>
      <c r="F97" s="94">
        <v>0.39</v>
      </c>
      <c r="G97" s="94">
        <v>0.223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5.835</v>
      </c>
      <c r="F98" s="94">
        <v>0.39</v>
      </c>
      <c r="G98" s="94">
        <v>0.223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5.835</v>
      </c>
      <c r="F99" s="94">
        <v>0.39</v>
      </c>
      <c r="G99" s="94">
        <v>0.223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5.835</v>
      </c>
      <c r="F100" s="94">
        <v>0.39</v>
      </c>
      <c r="G100" s="94">
        <v>0.223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5.835</v>
      </c>
      <c r="F101" s="94">
        <v>0.39</v>
      </c>
      <c r="G101" s="94">
        <v>0.223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5.835</v>
      </c>
      <c r="F102" s="94">
        <v>0.39</v>
      </c>
      <c r="G102" s="94">
        <v>0.223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5.835</v>
      </c>
      <c r="F103" s="94">
        <v>0.39</v>
      </c>
      <c r="G103" s="94">
        <v>0.223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5.835</v>
      </c>
      <c r="F104" s="94">
        <v>0.39</v>
      </c>
      <c r="G104" s="94">
        <v>0.223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5.835</v>
      </c>
      <c r="F105" s="94">
        <v>0.39</v>
      </c>
      <c r="G105" s="94">
        <v>0.223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5.835</v>
      </c>
      <c r="F106" s="94">
        <v>0.39</v>
      </c>
      <c r="G106" s="94">
        <v>0.223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5.835</v>
      </c>
      <c r="F107" s="94">
        <v>0.39</v>
      </c>
      <c r="G107" s="94">
        <v>0.223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5.835</v>
      </c>
      <c r="F108" s="94">
        <v>0.39</v>
      </c>
      <c r="G108" s="94">
        <v>0.223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5.835</v>
      </c>
      <c r="F109" s="94">
        <v>0.39</v>
      </c>
      <c r="G109" s="94">
        <v>0.223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5.835</v>
      </c>
      <c r="F110" s="94">
        <v>0.39</v>
      </c>
      <c r="G110" s="94">
        <v>0.223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5.835</v>
      </c>
      <c r="F111" s="94">
        <v>0.39</v>
      </c>
      <c r="G111" s="94">
        <v>0.223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5.835</v>
      </c>
      <c r="F112" s="94">
        <v>0.39</v>
      </c>
      <c r="G112" s="94">
        <v>0.223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5.835</v>
      </c>
      <c r="F113" s="94">
        <v>0.39</v>
      </c>
      <c r="G113" s="94">
        <v>0.223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5.835</v>
      </c>
      <c r="F114" s="94">
        <v>0.39</v>
      </c>
      <c r="G114" s="94">
        <v>0.223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5.835</v>
      </c>
      <c r="F115" s="94">
        <v>0.39</v>
      </c>
      <c r="G115" s="94">
        <v>0.223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5.835</v>
      </c>
      <c r="F116" s="94">
        <v>0.39</v>
      </c>
      <c r="G116" s="94">
        <v>0.223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5.835</v>
      </c>
      <c r="F117" s="94">
        <v>0.39</v>
      </c>
      <c r="G117" s="94">
        <v>0.223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5.835</v>
      </c>
      <c r="F118" s="94">
        <v>0.39</v>
      </c>
      <c r="G118" s="94">
        <v>0.223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5.835</v>
      </c>
      <c r="F119" s="94">
        <v>0.39</v>
      </c>
      <c r="G119" s="94">
        <v>0.223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5.835</v>
      </c>
      <c r="F120" s="94">
        <v>0.39</v>
      </c>
      <c r="G120" s="94">
        <v>0.223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5.835</v>
      </c>
      <c r="F121" s="94">
        <v>0.39</v>
      </c>
      <c r="G121" s="94">
        <v>0.223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5.835</v>
      </c>
      <c r="F122" s="94">
        <v>0.39</v>
      </c>
      <c r="G122" s="94">
        <v>0.223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5.835</v>
      </c>
      <c r="F123" s="94">
        <v>0.39</v>
      </c>
      <c r="G123" s="94">
        <v>0.223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5.835</v>
      </c>
      <c r="F124" s="94">
        <v>0.39</v>
      </c>
      <c r="G124" s="94">
        <v>0.223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5.835</v>
      </c>
      <c r="F125" s="94">
        <v>0.39</v>
      </c>
      <c r="G125" s="94">
        <v>0.223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5.83</v>
      </c>
      <c r="F126" s="94">
        <v>0.39</v>
      </c>
      <c r="G126" s="94">
        <v>0.223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5.83</v>
      </c>
      <c r="F128" s="94">
        <v>0.39</v>
      </c>
      <c r="G128" s="94">
        <v>0.223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9043.41</v>
      </c>
      <c r="D134" s="94">
        <v>6871.4</v>
      </c>
      <c r="E134" s="94">
        <v>2172.02</v>
      </c>
      <c r="F134" s="94">
        <v>0.76</v>
      </c>
      <c r="G134" s="94">
        <v>3.9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20985.96</v>
      </c>
      <c r="D135" s="94">
        <v>16261.4</v>
      </c>
      <c r="E135" s="94">
        <v>4724.5600000000004</v>
      </c>
      <c r="F135" s="94">
        <v>0.77</v>
      </c>
      <c r="G135" s="94">
        <v>3.7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10144.6</v>
      </c>
      <c r="D136" s="94">
        <v>7788.47</v>
      </c>
      <c r="E136" s="94">
        <v>2356.14</v>
      </c>
      <c r="F136" s="94">
        <v>0.77</v>
      </c>
      <c r="G136" s="94">
        <v>3.93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9220.5400000000009</v>
      </c>
      <c r="D137" s="94">
        <v>7020.93</v>
      </c>
      <c r="E137" s="94">
        <v>2199.61</v>
      </c>
      <c r="F137" s="94">
        <v>0.76</v>
      </c>
      <c r="G137" s="94">
        <v>3.91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9115.77</v>
      </c>
      <c r="D138" s="94">
        <v>6934.39</v>
      </c>
      <c r="E138" s="94">
        <v>2181.37</v>
      </c>
      <c r="F138" s="94">
        <v>0.76</v>
      </c>
      <c r="G138" s="94">
        <v>3.91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9052.64</v>
      </c>
      <c r="D139" s="94">
        <v>6882.27</v>
      </c>
      <c r="E139" s="94">
        <v>2170.36</v>
      </c>
      <c r="F139" s="94">
        <v>0.76</v>
      </c>
      <c r="G139" s="94">
        <v>3.91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15976.67</v>
      </c>
      <c r="D140" s="94">
        <v>12022.58</v>
      </c>
      <c r="E140" s="94">
        <v>3954.09</v>
      </c>
      <c r="F140" s="94">
        <v>0.75</v>
      </c>
      <c r="G140" s="94">
        <v>3.88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8271.27</v>
      </c>
      <c r="D141" s="94">
        <v>6241.64</v>
      </c>
      <c r="E141" s="94">
        <v>2029.63</v>
      </c>
      <c r="F141" s="94">
        <v>0.75</v>
      </c>
      <c r="G141" s="94">
        <v>3.89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8241.57</v>
      </c>
      <c r="D142" s="94">
        <v>6217.46</v>
      </c>
      <c r="E142" s="94">
        <v>2024.11</v>
      </c>
      <c r="F142" s="94">
        <v>0.75</v>
      </c>
      <c r="G142" s="94">
        <v>3.89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8281.51</v>
      </c>
      <c r="D143" s="94">
        <v>6250.14</v>
      </c>
      <c r="E143" s="94">
        <v>2031.36</v>
      </c>
      <c r="F143" s="94">
        <v>0.75</v>
      </c>
      <c r="G143" s="94">
        <v>3.89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11784.41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23568.82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11784.41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11784.41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11784.41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11784.41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23568.82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11784.41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11784.41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11784.41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0.49</v>
      </c>
      <c r="F158" s="94">
        <v>566.74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1.19</v>
      </c>
      <c r="F159" s="94">
        <v>1350.8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0.56000000000000005</v>
      </c>
      <c r="F160" s="94">
        <v>651.07000000000005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</v>
      </c>
      <c r="F161" s="94">
        <v>580.69000000000005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0.49</v>
      </c>
      <c r="F162" s="94">
        <v>572.80999999999995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0.49</v>
      </c>
      <c r="F163" s="94">
        <v>568.05999999999995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0.54</v>
      </c>
      <c r="D164" s="94">
        <v>622</v>
      </c>
      <c r="E164" s="94">
        <v>0.84</v>
      </c>
      <c r="F164" s="94">
        <v>978.97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0.44</v>
      </c>
      <c r="F165" s="94">
        <v>510.15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0.44</v>
      </c>
      <c r="F166" s="94">
        <v>507.98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0.44</v>
      </c>
      <c r="F167" s="94">
        <v>510.93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10077.299999999999</v>
      </c>
      <c r="C176" s="94">
        <v>8.8255999999999997</v>
      </c>
      <c r="D176" s="94">
        <v>57.894399999999997</v>
      </c>
      <c r="E176" s="94">
        <v>0</v>
      </c>
      <c r="F176" s="94">
        <v>0</v>
      </c>
      <c r="G176" s="94">
        <v>349205.67869999999</v>
      </c>
      <c r="H176" s="94">
        <v>3664.4041000000002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7780.1003000000001</v>
      </c>
      <c r="C177" s="94">
        <v>6.7709000000000001</v>
      </c>
      <c r="D177" s="94">
        <v>52.3673</v>
      </c>
      <c r="E177" s="94">
        <v>0</v>
      </c>
      <c r="F177" s="94">
        <v>0</v>
      </c>
      <c r="G177" s="94">
        <v>315909.00880000001</v>
      </c>
      <c r="H177" s="94">
        <v>2852.4765000000002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8913.5012999999999</v>
      </c>
      <c r="C178" s="94">
        <v>7.7648999999999999</v>
      </c>
      <c r="D178" s="94">
        <v>58.628399999999999</v>
      </c>
      <c r="E178" s="94">
        <v>0</v>
      </c>
      <c r="F178" s="94">
        <v>0</v>
      </c>
      <c r="G178" s="94">
        <v>353673.1985</v>
      </c>
      <c r="H178" s="94">
        <v>3263.8508000000002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7867.4183000000003</v>
      </c>
      <c r="C179" s="94">
        <v>6.8330000000000002</v>
      </c>
      <c r="D179" s="94">
        <v>55.439700000000002</v>
      </c>
      <c r="E179" s="94">
        <v>0</v>
      </c>
      <c r="F179" s="94">
        <v>0</v>
      </c>
      <c r="G179" s="94">
        <v>334454.81160000002</v>
      </c>
      <c r="H179" s="94">
        <v>2892.0711000000001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7445.7293</v>
      </c>
      <c r="C180" s="94">
        <v>6.4394999999999998</v>
      </c>
      <c r="D180" s="94">
        <v>57.334299999999999</v>
      </c>
      <c r="E180" s="94">
        <v>0</v>
      </c>
      <c r="F180" s="94">
        <v>0</v>
      </c>
      <c r="G180" s="94">
        <v>345905.91399999999</v>
      </c>
      <c r="H180" s="94">
        <v>2751.9041999999999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6983.9636</v>
      </c>
      <c r="C181" s="94">
        <v>6.0266000000000002</v>
      </c>
      <c r="D181" s="94">
        <v>56.2059</v>
      </c>
      <c r="E181" s="94">
        <v>0</v>
      </c>
      <c r="F181" s="94">
        <v>0</v>
      </c>
      <c r="G181" s="94">
        <v>339107.9546</v>
      </c>
      <c r="H181" s="94">
        <v>2588.6435999999999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6848.9944999999998</v>
      </c>
      <c r="C182" s="94">
        <v>5.8967999999999998</v>
      </c>
      <c r="D182" s="94">
        <v>57.497900000000001</v>
      </c>
      <c r="E182" s="94">
        <v>0</v>
      </c>
      <c r="F182" s="94">
        <v>0</v>
      </c>
      <c r="G182" s="94">
        <v>346911.88400000002</v>
      </c>
      <c r="H182" s="94">
        <v>2545.8723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7174.1724999999997</v>
      </c>
      <c r="C183" s="94">
        <v>6.1809000000000003</v>
      </c>
      <c r="D183" s="94">
        <v>59.502899999999997</v>
      </c>
      <c r="E183" s="94">
        <v>0</v>
      </c>
      <c r="F183" s="94">
        <v>0</v>
      </c>
      <c r="G183" s="94">
        <v>359006.75939999998</v>
      </c>
      <c r="H183" s="94">
        <v>2664.5342999999998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6939.9853000000003</v>
      </c>
      <c r="C184" s="94">
        <v>5.9734999999999996</v>
      </c>
      <c r="D184" s="94">
        <v>58.5548</v>
      </c>
      <c r="E184" s="94">
        <v>0</v>
      </c>
      <c r="F184" s="94">
        <v>0</v>
      </c>
      <c r="G184" s="94">
        <v>353290.0246</v>
      </c>
      <c r="H184" s="94">
        <v>2580.5889999999999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7382.8236999999999</v>
      </c>
      <c r="C185" s="94">
        <v>6.375</v>
      </c>
      <c r="D185" s="94">
        <v>58.663400000000003</v>
      </c>
      <c r="E185" s="94">
        <v>0</v>
      </c>
      <c r="F185" s="94">
        <v>0</v>
      </c>
      <c r="G185" s="94">
        <v>353931.85330000002</v>
      </c>
      <c r="H185" s="94">
        <v>2734.1873999999998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7723.8203000000003</v>
      </c>
      <c r="C186" s="94">
        <v>6.7001999999999997</v>
      </c>
      <c r="D186" s="94">
        <v>55.874099999999999</v>
      </c>
      <c r="E186" s="94">
        <v>0</v>
      </c>
      <c r="F186" s="94">
        <v>0</v>
      </c>
      <c r="G186" s="94">
        <v>337081.46480000002</v>
      </c>
      <c r="H186" s="94">
        <v>2843.6968000000002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9810.6414999999997</v>
      </c>
      <c r="C187" s="94">
        <v>8.5836000000000006</v>
      </c>
      <c r="D187" s="94">
        <v>57.874699999999997</v>
      </c>
      <c r="E187" s="94">
        <v>0</v>
      </c>
      <c r="F187" s="94">
        <v>0</v>
      </c>
      <c r="G187" s="94">
        <v>349094.68910000002</v>
      </c>
      <c r="H187" s="94">
        <v>3572.0529000000001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94948.450500000006</v>
      </c>
      <c r="C189" s="94">
        <v>82.370400000000004</v>
      </c>
      <c r="D189" s="94">
        <v>685.83789999999999</v>
      </c>
      <c r="E189" s="94">
        <v>0</v>
      </c>
      <c r="F189" s="94">
        <v>4.0000000000000002E-4</v>
      </c>
      <c r="G189" s="95">
        <v>4137570</v>
      </c>
      <c r="H189" s="94">
        <v>34954.282899999998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6848.9944999999998</v>
      </c>
      <c r="C190" s="94">
        <v>5.8967999999999998</v>
      </c>
      <c r="D190" s="94">
        <v>52.3673</v>
      </c>
      <c r="E190" s="94">
        <v>0</v>
      </c>
      <c r="F190" s="94">
        <v>0</v>
      </c>
      <c r="G190" s="94">
        <v>315909.00880000001</v>
      </c>
      <c r="H190" s="94">
        <v>2545.8723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10077.299999999999</v>
      </c>
      <c r="C191" s="94">
        <v>8.8255999999999997</v>
      </c>
      <c r="D191" s="94">
        <v>59.502899999999997</v>
      </c>
      <c r="E191" s="94">
        <v>0</v>
      </c>
      <c r="F191" s="94">
        <v>0</v>
      </c>
      <c r="G191" s="94">
        <v>359006.75939999998</v>
      </c>
      <c r="H191" s="94">
        <v>3664.4041000000002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71600300000</v>
      </c>
      <c r="C194" s="94">
        <v>52794.572999999997</v>
      </c>
      <c r="D194" s="94" t="s">
        <v>592</v>
      </c>
      <c r="E194" s="94">
        <v>32837.857000000004</v>
      </c>
      <c r="F194" s="94">
        <v>8089.5320000000002</v>
      </c>
      <c r="G194" s="94">
        <v>6798.1840000000002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64773200000</v>
      </c>
      <c r="C195" s="94">
        <v>55889.322999999997</v>
      </c>
      <c r="D195" s="94" t="s">
        <v>593</v>
      </c>
      <c r="E195" s="94">
        <v>32837.857000000004</v>
      </c>
      <c r="F195" s="94">
        <v>8089.5320000000002</v>
      </c>
      <c r="G195" s="94">
        <v>6798.1840000000002</v>
      </c>
      <c r="H195" s="94">
        <v>0</v>
      </c>
      <c r="I195" s="94">
        <v>8163.75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72516300000</v>
      </c>
      <c r="C196" s="94">
        <v>52794.572999999997</v>
      </c>
      <c r="D196" s="94" t="s">
        <v>594</v>
      </c>
      <c r="E196" s="94">
        <v>32837.857000000004</v>
      </c>
      <c r="F196" s="94">
        <v>8089.5320000000002</v>
      </c>
      <c r="G196" s="94">
        <v>6798.1840000000002</v>
      </c>
      <c r="H196" s="94">
        <v>0</v>
      </c>
      <c r="I196" s="94">
        <v>0</v>
      </c>
      <c r="J196" s="94">
        <v>5069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68575800000</v>
      </c>
      <c r="C197" s="94">
        <v>58216.434999999998</v>
      </c>
      <c r="D197" s="94" t="s">
        <v>595</v>
      </c>
      <c r="E197" s="94">
        <v>32837.857000000004</v>
      </c>
      <c r="F197" s="94">
        <v>8089.5320000000002</v>
      </c>
      <c r="G197" s="94">
        <v>6798.1840000000002</v>
      </c>
      <c r="H197" s="94">
        <v>0</v>
      </c>
      <c r="I197" s="94">
        <v>10490.861000000001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70923700000</v>
      </c>
      <c r="C198" s="94">
        <v>59210.678</v>
      </c>
      <c r="D198" s="94" t="s">
        <v>596</v>
      </c>
      <c r="E198" s="94">
        <v>32837.857000000004</v>
      </c>
      <c r="F198" s="94">
        <v>8089.5320000000002</v>
      </c>
      <c r="G198" s="94">
        <v>6798.1840000000002</v>
      </c>
      <c r="H198" s="94">
        <v>0</v>
      </c>
      <c r="I198" s="94">
        <v>11485.105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69529900000</v>
      </c>
      <c r="C199" s="94">
        <v>59952.112999999998</v>
      </c>
      <c r="D199" s="94" t="s">
        <v>674</v>
      </c>
      <c r="E199" s="94">
        <v>32837.857000000004</v>
      </c>
      <c r="F199" s="94">
        <v>8089.5320000000002</v>
      </c>
      <c r="G199" s="94">
        <v>6798.1840000000002</v>
      </c>
      <c r="H199" s="94">
        <v>0</v>
      </c>
      <c r="I199" s="94">
        <v>12226.54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71130000000</v>
      </c>
      <c r="C200" s="94">
        <v>66386.153000000006</v>
      </c>
      <c r="D200" s="94" t="s">
        <v>597</v>
      </c>
      <c r="E200" s="94">
        <v>32837.857000000004</v>
      </c>
      <c r="F200" s="94">
        <v>8089.5320000000002</v>
      </c>
      <c r="G200" s="94">
        <v>6798.1840000000002</v>
      </c>
      <c r="H200" s="94">
        <v>0</v>
      </c>
      <c r="I200" s="94">
        <v>18660.580000000002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73609900000</v>
      </c>
      <c r="C201" s="94">
        <v>63519.235999999997</v>
      </c>
      <c r="D201" s="94" t="s">
        <v>675</v>
      </c>
      <c r="E201" s="94">
        <v>32837.857000000004</v>
      </c>
      <c r="F201" s="94">
        <v>8089.5320000000002</v>
      </c>
      <c r="G201" s="94">
        <v>6798.1840000000002</v>
      </c>
      <c r="H201" s="94">
        <v>0</v>
      </c>
      <c r="I201" s="94">
        <v>15793.662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72437700000</v>
      </c>
      <c r="C202" s="94">
        <v>74852.047999999995</v>
      </c>
      <c r="D202" s="94" t="s">
        <v>598</v>
      </c>
      <c r="E202" s="94">
        <v>32837.857000000004</v>
      </c>
      <c r="F202" s="94">
        <v>8089.5320000000002</v>
      </c>
      <c r="G202" s="94">
        <v>6798.1840000000002</v>
      </c>
      <c r="H202" s="94">
        <v>0</v>
      </c>
      <c r="I202" s="94">
        <v>27126.474999999999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72569300000</v>
      </c>
      <c r="C203" s="94">
        <v>60058.826999999997</v>
      </c>
      <c r="D203" s="94" t="s">
        <v>599</v>
      </c>
      <c r="E203" s="94">
        <v>32837.857000000004</v>
      </c>
      <c r="F203" s="94">
        <v>8089.5320000000002</v>
      </c>
      <c r="G203" s="94">
        <v>6798.1840000000002</v>
      </c>
      <c r="H203" s="94">
        <v>0</v>
      </c>
      <c r="I203" s="94">
        <v>12333.254000000001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69114400000</v>
      </c>
      <c r="C204" s="94">
        <v>52794.572999999997</v>
      </c>
      <c r="D204" s="94" t="s">
        <v>676</v>
      </c>
      <c r="E204" s="94">
        <v>32837.857000000004</v>
      </c>
      <c r="F204" s="94">
        <v>8089.5320000000002</v>
      </c>
      <c r="G204" s="94">
        <v>6798.1840000000002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71577500000</v>
      </c>
      <c r="C205" s="94">
        <v>52794.572999999997</v>
      </c>
      <c r="D205" s="94" t="s">
        <v>677</v>
      </c>
      <c r="E205" s="94">
        <v>32837.857000000004</v>
      </c>
      <c r="F205" s="94">
        <v>8089.5320000000002</v>
      </c>
      <c r="G205" s="94">
        <v>6798.1840000000002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848358000000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64773200000</v>
      </c>
      <c r="C208" s="94">
        <v>52794.572999999997</v>
      </c>
      <c r="D208" s="94"/>
      <c r="E208" s="94">
        <v>32837.857000000004</v>
      </c>
      <c r="F208" s="94">
        <v>8089.5320000000002</v>
      </c>
      <c r="G208" s="94">
        <v>6798.1840000000002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73609900000</v>
      </c>
      <c r="C209" s="94">
        <v>74852.047999999995</v>
      </c>
      <c r="D209" s="94"/>
      <c r="E209" s="94">
        <v>32837.857000000004</v>
      </c>
      <c r="F209" s="94">
        <v>8089.5320000000002</v>
      </c>
      <c r="G209" s="94">
        <v>6798.1840000000002</v>
      </c>
      <c r="H209" s="94">
        <v>0</v>
      </c>
      <c r="I209" s="94">
        <v>27126.474999999999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35335.43</v>
      </c>
      <c r="C212" s="94">
        <v>3517.69</v>
      </c>
      <c r="D212" s="94">
        <v>0</v>
      </c>
      <c r="E212" s="94">
        <v>38853.129999999997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16.899999999999999</v>
      </c>
      <c r="C213" s="94">
        <v>1.68</v>
      </c>
      <c r="D213" s="94">
        <v>0</v>
      </c>
      <c r="E213" s="94">
        <v>18.59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16.899999999999999</v>
      </c>
      <c r="C214" s="94">
        <v>1.68</v>
      </c>
      <c r="D214" s="94">
        <v>0</v>
      </c>
      <c r="E214" s="94">
        <v>18.59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1768.48</v>
      </c>
      <c r="C2" s="94">
        <v>846.03</v>
      </c>
      <c r="D2" s="94">
        <v>846.03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1768.48</v>
      </c>
      <c r="C3" s="94">
        <v>846.03</v>
      </c>
      <c r="D3" s="94">
        <v>846.03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4401.66</v>
      </c>
      <c r="C4" s="94">
        <v>2105.7399999999998</v>
      </c>
      <c r="D4" s="94">
        <v>2105.7399999999998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4401.66</v>
      </c>
      <c r="C5" s="94">
        <v>2105.7399999999998</v>
      </c>
      <c r="D5" s="94">
        <v>2105.7399999999998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773.91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123.82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79.62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163.99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994.56</v>
      </c>
      <c r="C28" s="94">
        <v>773.91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16168.05</v>
      </c>
      <c r="D134" s="94">
        <v>10930.95</v>
      </c>
      <c r="E134" s="94">
        <v>5237.1000000000004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38121.35</v>
      </c>
      <c r="D135" s="94">
        <v>25773.200000000001</v>
      </c>
      <c r="E135" s="94">
        <v>12348.14</v>
      </c>
      <c r="F135" s="94">
        <v>0.68</v>
      </c>
      <c r="G135" s="94">
        <v>3.44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16243.53</v>
      </c>
      <c r="D136" s="94">
        <v>10981.98</v>
      </c>
      <c r="E136" s="94">
        <v>5261.55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15462.03</v>
      </c>
      <c r="D137" s="94">
        <v>10453.620000000001</v>
      </c>
      <c r="E137" s="94">
        <v>5008.41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15301.44</v>
      </c>
      <c r="D138" s="94">
        <v>10345.040000000001</v>
      </c>
      <c r="E138" s="94">
        <v>4956.3900000000003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15226.76</v>
      </c>
      <c r="D139" s="94">
        <v>10294.56</v>
      </c>
      <c r="E139" s="94">
        <v>4932.2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26901.37</v>
      </c>
      <c r="D140" s="94">
        <v>18187.57</v>
      </c>
      <c r="E140" s="94">
        <v>8713.81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14005.79</v>
      </c>
      <c r="D141" s="94">
        <v>9469.08</v>
      </c>
      <c r="E141" s="94">
        <v>4536.71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13949.58</v>
      </c>
      <c r="D142" s="94">
        <v>9431.08</v>
      </c>
      <c r="E142" s="94">
        <v>4518.5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14055.51</v>
      </c>
      <c r="D143" s="94">
        <v>9502.69</v>
      </c>
      <c r="E143" s="94">
        <v>4552.8100000000004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20794.150000000001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37381.370000000003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16844.23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16771.560000000001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16767.95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16779.310000000001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33313.230000000003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16779.71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16774.560000000001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16882.29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0.65</v>
      </c>
      <c r="F158" s="94">
        <v>755.2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1.54</v>
      </c>
      <c r="F159" s="94">
        <v>1748.83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0.65</v>
      </c>
      <c r="F160" s="94">
        <v>758.73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0.62</v>
      </c>
      <c r="F161" s="94">
        <v>722.22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0.62</v>
      </c>
      <c r="F162" s="94">
        <v>714.72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0.61</v>
      </c>
      <c r="F163" s="94">
        <v>711.23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1.08</v>
      </c>
      <c r="F164" s="94">
        <v>1234.1099999999999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0.56000000000000005</v>
      </c>
      <c r="F165" s="94">
        <v>654.20000000000005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0.56000000000000005</v>
      </c>
      <c r="F166" s="94">
        <v>651.58000000000004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0.56999999999999995</v>
      </c>
      <c r="F167" s="94">
        <v>656.52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22559.562300000001</v>
      </c>
      <c r="C176" s="94">
        <v>34.209899999999998</v>
      </c>
      <c r="D176" s="94">
        <v>75.92</v>
      </c>
      <c r="E176" s="94">
        <v>0</v>
      </c>
      <c r="F176" s="94">
        <v>2.9999999999999997E-4</v>
      </c>
      <c r="G176" s="94">
        <v>4718.6737999999996</v>
      </c>
      <c r="H176" s="94">
        <v>9063.5704000000005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19173.686900000001</v>
      </c>
      <c r="C177" s="94">
        <v>29.769200000000001</v>
      </c>
      <c r="D177" s="94">
        <v>68.356099999999998</v>
      </c>
      <c r="E177" s="94">
        <v>0</v>
      </c>
      <c r="F177" s="94">
        <v>2.9999999999999997E-4</v>
      </c>
      <c r="G177" s="94">
        <v>4248.9142000000002</v>
      </c>
      <c r="H177" s="94">
        <v>7766.6894000000002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17885.596099999999</v>
      </c>
      <c r="C178" s="94">
        <v>30.144500000000001</v>
      </c>
      <c r="D178" s="94">
        <v>76.879000000000005</v>
      </c>
      <c r="E178" s="94">
        <v>0</v>
      </c>
      <c r="F178" s="94">
        <v>2.9999999999999997E-4</v>
      </c>
      <c r="G178" s="94">
        <v>4779.8653000000004</v>
      </c>
      <c r="H178" s="94">
        <v>7462.1082999999999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14585.580900000001</v>
      </c>
      <c r="C179" s="94">
        <v>26.343599999999999</v>
      </c>
      <c r="D179" s="94">
        <v>72.417500000000004</v>
      </c>
      <c r="E179" s="94">
        <v>0</v>
      </c>
      <c r="F179" s="94">
        <v>2.9999999999999997E-4</v>
      </c>
      <c r="G179" s="94">
        <v>4503.2017999999998</v>
      </c>
      <c r="H179" s="94">
        <v>6246.3145000000004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14040.5321</v>
      </c>
      <c r="C180" s="94">
        <v>27.286100000000001</v>
      </c>
      <c r="D180" s="94">
        <v>80.350999999999999</v>
      </c>
      <c r="E180" s="94">
        <v>0</v>
      </c>
      <c r="F180" s="94">
        <v>2.9999999999999997E-4</v>
      </c>
      <c r="G180" s="94">
        <v>4997.2183000000005</v>
      </c>
      <c r="H180" s="94">
        <v>6189.0874999999996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16385.937399999999</v>
      </c>
      <c r="C181" s="94">
        <v>32.726399999999998</v>
      </c>
      <c r="D181" s="94">
        <v>98.644499999999994</v>
      </c>
      <c r="E181" s="94">
        <v>0</v>
      </c>
      <c r="F181" s="94">
        <v>4.0000000000000002E-4</v>
      </c>
      <c r="G181" s="94">
        <v>6135.2120999999997</v>
      </c>
      <c r="H181" s="94">
        <v>7303.6145999999999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18003.1086</v>
      </c>
      <c r="C182" s="94">
        <v>35.991</v>
      </c>
      <c r="D182" s="94">
        <v>108.5719</v>
      </c>
      <c r="E182" s="94">
        <v>0</v>
      </c>
      <c r="F182" s="94">
        <v>4.0000000000000002E-4</v>
      </c>
      <c r="G182" s="94">
        <v>6752.6575999999995</v>
      </c>
      <c r="H182" s="94">
        <v>8027.6054000000004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18464.663799999998</v>
      </c>
      <c r="C183" s="94">
        <v>36.902200000000001</v>
      </c>
      <c r="D183" s="94">
        <v>111.2921</v>
      </c>
      <c r="E183" s="94">
        <v>0</v>
      </c>
      <c r="F183" s="94">
        <v>4.0000000000000002E-4</v>
      </c>
      <c r="G183" s="94">
        <v>6921.8379000000004</v>
      </c>
      <c r="H183" s="94">
        <v>8232.3649000000005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14683.916499999999</v>
      </c>
      <c r="C184" s="94">
        <v>29.192599999999999</v>
      </c>
      <c r="D184" s="94">
        <v>87.655600000000007</v>
      </c>
      <c r="E184" s="94">
        <v>0</v>
      </c>
      <c r="F184" s="94">
        <v>4.0000000000000002E-4</v>
      </c>
      <c r="G184" s="94">
        <v>5451.7152999999998</v>
      </c>
      <c r="H184" s="94">
        <v>6532.6842999999999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14702.9935</v>
      </c>
      <c r="C185" s="94">
        <v>27.658100000000001</v>
      </c>
      <c r="D185" s="94">
        <v>79.087599999999995</v>
      </c>
      <c r="E185" s="94">
        <v>0</v>
      </c>
      <c r="F185" s="94">
        <v>2.9999999999999997E-4</v>
      </c>
      <c r="G185" s="94">
        <v>4918.3634000000002</v>
      </c>
      <c r="H185" s="94">
        <v>6397.3990000000003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15980.1186</v>
      </c>
      <c r="C186" s="94">
        <v>27.852599999999999</v>
      </c>
      <c r="D186" s="94">
        <v>73.766199999999998</v>
      </c>
      <c r="E186" s="94">
        <v>0</v>
      </c>
      <c r="F186" s="94">
        <v>2.9999999999999997E-4</v>
      </c>
      <c r="G186" s="94">
        <v>4586.7085999999999</v>
      </c>
      <c r="H186" s="94">
        <v>6751.2037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21040.8469</v>
      </c>
      <c r="C187" s="94">
        <v>32.801699999999997</v>
      </c>
      <c r="D187" s="94">
        <v>75.749899999999997</v>
      </c>
      <c r="E187" s="94">
        <v>0</v>
      </c>
      <c r="F187" s="94">
        <v>2.9999999999999997E-4</v>
      </c>
      <c r="G187" s="94">
        <v>4708.5672999999997</v>
      </c>
      <c r="H187" s="94">
        <v>8535.2278999999999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207506.5435</v>
      </c>
      <c r="C189" s="94">
        <v>370.87790000000001</v>
      </c>
      <c r="D189" s="94">
        <v>1008.6915</v>
      </c>
      <c r="E189" s="94">
        <v>0</v>
      </c>
      <c r="F189" s="94">
        <v>4.1000000000000003E-3</v>
      </c>
      <c r="G189" s="94">
        <v>62722.9355</v>
      </c>
      <c r="H189" s="94">
        <v>88507.869900000005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14040.5321</v>
      </c>
      <c r="C190" s="94">
        <v>26.343599999999999</v>
      </c>
      <c r="D190" s="94">
        <v>68.356099999999998</v>
      </c>
      <c r="E190" s="94">
        <v>0</v>
      </c>
      <c r="F190" s="94">
        <v>2.9999999999999997E-4</v>
      </c>
      <c r="G190" s="94">
        <v>4248.9142000000002</v>
      </c>
      <c r="H190" s="94">
        <v>6189.0874999999996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22559.562300000001</v>
      </c>
      <c r="C191" s="94">
        <v>36.902200000000001</v>
      </c>
      <c r="D191" s="94">
        <v>111.2921</v>
      </c>
      <c r="E191" s="94">
        <v>0</v>
      </c>
      <c r="F191" s="94">
        <v>4.0000000000000002E-4</v>
      </c>
      <c r="G191" s="94">
        <v>6921.8379000000004</v>
      </c>
      <c r="H191" s="94">
        <v>9063.5704000000005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74821200000</v>
      </c>
      <c r="C194" s="94">
        <v>54603.739000000001</v>
      </c>
      <c r="D194" s="94" t="s">
        <v>678</v>
      </c>
      <c r="E194" s="94">
        <v>32837.857000000004</v>
      </c>
      <c r="F194" s="94">
        <v>8089.5320000000002</v>
      </c>
      <c r="G194" s="94">
        <v>8607.3490000000002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67372500000</v>
      </c>
      <c r="C195" s="94">
        <v>54603.739000000001</v>
      </c>
      <c r="D195" s="94" t="s">
        <v>601</v>
      </c>
      <c r="E195" s="94">
        <v>32837.857000000004</v>
      </c>
      <c r="F195" s="94">
        <v>8089.5320000000002</v>
      </c>
      <c r="G195" s="94">
        <v>8607.3490000000002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75791500000</v>
      </c>
      <c r="C196" s="94">
        <v>62987.891000000003</v>
      </c>
      <c r="D196" s="94" t="s">
        <v>602</v>
      </c>
      <c r="E196" s="94">
        <v>32837.857000000004</v>
      </c>
      <c r="F196" s="94">
        <v>8089.5320000000002</v>
      </c>
      <c r="G196" s="94">
        <v>8607.3490000000002</v>
      </c>
      <c r="H196" s="94">
        <v>0</v>
      </c>
      <c r="I196" s="94">
        <v>13453.152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71404600000</v>
      </c>
      <c r="C197" s="94">
        <v>63548.798000000003</v>
      </c>
      <c r="D197" s="94" t="s">
        <v>603</v>
      </c>
      <c r="E197" s="94">
        <v>32837.857000000004</v>
      </c>
      <c r="F197" s="94">
        <v>8089.5320000000002</v>
      </c>
      <c r="G197" s="94">
        <v>8607.3490000000002</v>
      </c>
      <c r="H197" s="94">
        <v>0</v>
      </c>
      <c r="I197" s="94">
        <v>14014.06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79237900000</v>
      </c>
      <c r="C198" s="94">
        <v>77610.53</v>
      </c>
      <c r="D198" s="94" t="s">
        <v>586</v>
      </c>
      <c r="E198" s="94">
        <v>32837.857000000004</v>
      </c>
      <c r="F198" s="94">
        <v>8089.5320000000002</v>
      </c>
      <c r="G198" s="94">
        <v>8607.3490000000002</v>
      </c>
      <c r="H198" s="94">
        <v>0</v>
      </c>
      <c r="I198" s="94">
        <v>28075.791000000001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97282400000</v>
      </c>
      <c r="C199" s="94">
        <v>97776.512000000002</v>
      </c>
      <c r="D199" s="94" t="s">
        <v>578</v>
      </c>
      <c r="E199" s="94">
        <v>32837.857000000004</v>
      </c>
      <c r="F199" s="94">
        <v>8089.5320000000002</v>
      </c>
      <c r="G199" s="94">
        <v>8607.3490000000002</v>
      </c>
      <c r="H199" s="94">
        <v>0</v>
      </c>
      <c r="I199" s="94">
        <v>48241.773000000001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107073000000</v>
      </c>
      <c r="C200" s="94">
        <v>100766.693</v>
      </c>
      <c r="D200" s="94" t="s">
        <v>604</v>
      </c>
      <c r="E200" s="94">
        <v>32837.857000000004</v>
      </c>
      <c r="F200" s="94">
        <v>8089.5320000000002</v>
      </c>
      <c r="G200" s="94">
        <v>8607.3490000000002</v>
      </c>
      <c r="H200" s="94">
        <v>0</v>
      </c>
      <c r="I200" s="94">
        <v>51231.953999999998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109755000000</v>
      </c>
      <c r="C201" s="94">
        <v>100742.522</v>
      </c>
      <c r="D201" s="94" t="s">
        <v>650</v>
      </c>
      <c r="E201" s="94">
        <v>32837.857000000004</v>
      </c>
      <c r="F201" s="94">
        <v>8089.5320000000002</v>
      </c>
      <c r="G201" s="94">
        <v>8607.3490000000002</v>
      </c>
      <c r="H201" s="94">
        <v>0</v>
      </c>
      <c r="I201" s="94">
        <v>51207.783000000003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86444600000</v>
      </c>
      <c r="C202" s="94">
        <v>87453.316000000006</v>
      </c>
      <c r="D202" s="94" t="s">
        <v>605</v>
      </c>
      <c r="E202" s="94">
        <v>32837.857000000004</v>
      </c>
      <c r="F202" s="94">
        <v>8089.5320000000002</v>
      </c>
      <c r="G202" s="94">
        <v>8607.3490000000002</v>
      </c>
      <c r="H202" s="94">
        <v>0</v>
      </c>
      <c r="I202" s="94">
        <v>37918.578000000001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77987600000</v>
      </c>
      <c r="C203" s="94">
        <v>74461.956000000006</v>
      </c>
      <c r="D203" s="94" t="s">
        <v>606</v>
      </c>
      <c r="E203" s="94">
        <v>32837.857000000004</v>
      </c>
      <c r="F203" s="94">
        <v>8089.5320000000002</v>
      </c>
      <c r="G203" s="94">
        <v>8607.3490000000002</v>
      </c>
      <c r="H203" s="94">
        <v>0</v>
      </c>
      <c r="I203" s="94">
        <v>24927.217000000001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72728700000</v>
      </c>
      <c r="C204" s="94">
        <v>66928.168000000005</v>
      </c>
      <c r="D204" s="94" t="s">
        <v>679</v>
      </c>
      <c r="E204" s="94">
        <v>32837.857000000004</v>
      </c>
      <c r="F204" s="94">
        <v>8089.5320000000002</v>
      </c>
      <c r="G204" s="94">
        <v>8607.3490000000002</v>
      </c>
      <c r="H204" s="94">
        <v>0</v>
      </c>
      <c r="I204" s="94">
        <v>17393.429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74660900000</v>
      </c>
      <c r="C205" s="94">
        <v>54603.739000000001</v>
      </c>
      <c r="D205" s="94" t="s">
        <v>680</v>
      </c>
      <c r="E205" s="94">
        <v>32837.857000000004</v>
      </c>
      <c r="F205" s="94">
        <v>8089.5320000000002</v>
      </c>
      <c r="G205" s="94">
        <v>8607.3490000000002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994560000000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67372500000</v>
      </c>
      <c r="C208" s="94">
        <v>54603.739000000001</v>
      </c>
      <c r="D208" s="94"/>
      <c r="E208" s="94">
        <v>32837.857000000004</v>
      </c>
      <c r="F208" s="94">
        <v>8089.5320000000002</v>
      </c>
      <c r="G208" s="94">
        <v>8607.3490000000002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109755000000</v>
      </c>
      <c r="C209" s="94">
        <v>100766.693</v>
      </c>
      <c r="D209" s="94"/>
      <c r="E209" s="94">
        <v>32837.857000000004</v>
      </c>
      <c r="F209" s="94">
        <v>8089.5320000000002</v>
      </c>
      <c r="G209" s="94">
        <v>8607.3490000000002</v>
      </c>
      <c r="H209" s="94">
        <v>0</v>
      </c>
      <c r="I209" s="94">
        <v>51231.953999999998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21314.959999999999</v>
      </c>
      <c r="C212" s="94">
        <v>7471.8</v>
      </c>
      <c r="D212" s="94">
        <v>0</v>
      </c>
      <c r="E212" s="94">
        <v>28786.76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10.199999999999999</v>
      </c>
      <c r="C213" s="94">
        <v>3.57</v>
      </c>
      <c r="D213" s="94">
        <v>0</v>
      </c>
      <c r="E213" s="94">
        <v>13.77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10.199999999999999</v>
      </c>
      <c r="C214" s="94">
        <v>3.57</v>
      </c>
      <c r="D214" s="94">
        <v>0</v>
      </c>
      <c r="E214" s="94">
        <v>13.77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1511.95</v>
      </c>
      <c r="C2" s="94">
        <v>723.31</v>
      </c>
      <c r="D2" s="94">
        <v>723.31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1511.95</v>
      </c>
      <c r="C3" s="94">
        <v>723.31</v>
      </c>
      <c r="D3" s="94">
        <v>723.31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3782.18</v>
      </c>
      <c r="C4" s="94">
        <v>1809.38</v>
      </c>
      <c r="D4" s="94">
        <v>1809.38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3782.18</v>
      </c>
      <c r="C5" s="94">
        <v>1809.38</v>
      </c>
      <c r="D5" s="94">
        <v>1809.38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554.55999999999995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89.06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79.650000000000006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161.54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957.38</v>
      </c>
      <c r="C28" s="94">
        <v>554.55999999999995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11396.77</v>
      </c>
      <c r="D134" s="94">
        <v>8662.0400000000009</v>
      </c>
      <c r="E134" s="94">
        <v>2734.73</v>
      </c>
      <c r="F134" s="94">
        <v>0.76</v>
      </c>
      <c r="G134" s="94">
        <v>3.9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25987.42</v>
      </c>
      <c r="D135" s="94">
        <v>20754.990000000002</v>
      </c>
      <c r="E135" s="94">
        <v>5232.43</v>
      </c>
      <c r="F135" s="94">
        <v>0.8</v>
      </c>
      <c r="G135" s="94">
        <v>3.77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12163.87</v>
      </c>
      <c r="D136" s="94">
        <v>9437.09</v>
      </c>
      <c r="E136" s="94">
        <v>2726.77</v>
      </c>
      <c r="F136" s="94">
        <v>0.78</v>
      </c>
      <c r="G136" s="94">
        <v>3.96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11171.38</v>
      </c>
      <c r="D137" s="94">
        <v>8552.42</v>
      </c>
      <c r="E137" s="94">
        <v>2618.96</v>
      </c>
      <c r="F137" s="94">
        <v>0.77</v>
      </c>
      <c r="G137" s="94">
        <v>3.92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11064.17</v>
      </c>
      <c r="D138" s="94">
        <v>8457.4500000000007</v>
      </c>
      <c r="E138" s="94">
        <v>2606.7199999999998</v>
      </c>
      <c r="F138" s="94">
        <v>0.76</v>
      </c>
      <c r="G138" s="94">
        <v>3.92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11004.22</v>
      </c>
      <c r="D139" s="94">
        <v>8404.3700000000008</v>
      </c>
      <c r="E139" s="94">
        <v>2599.85</v>
      </c>
      <c r="F139" s="94">
        <v>0.76</v>
      </c>
      <c r="G139" s="94">
        <v>3.92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19803.45</v>
      </c>
      <c r="D140" s="94">
        <v>14874.63</v>
      </c>
      <c r="E140" s="94">
        <v>4928.83</v>
      </c>
      <c r="F140" s="94">
        <v>0.75</v>
      </c>
      <c r="G140" s="94">
        <v>3.63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10191.969999999999</v>
      </c>
      <c r="D141" s="94">
        <v>7690.12</v>
      </c>
      <c r="E141" s="94">
        <v>2501.86</v>
      </c>
      <c r="F141" s="94">
        <v>0.75</v>
      </c>
      <c r="G141" s="94">
        <v>3.89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10159.84</v>
      </c>
      <c r="D142" s="94">
        <v>7662.06</v>
      </c>
      <c r="E142" s="94">
        <v>2497.7800000000002</v>
      </c>
      <c r="F142" s="94">
        <v>0.75</v>
      </c>
      <c r="G142" s="94">
        <v>3.89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10210.549999999999</v>
      </c>
      <c r="D143" s="94">
        <v>7706.45</v>
      </c>
      <c r="E143" s="94">
        <v>2504.11</v>
      </c>
      <c r="F143" s="94">
        <v>0.75</v>
      </c>
      <c r="G143" s="94">
        <v>3.89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17128.330000000002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30590.639999999999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13728.18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13658.69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13655.32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13667.22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27075.97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13667.59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13661.49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13762.88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0.62</v>
      </c>
      <c r="F158" s="94">
        <v>714.7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1.57</v>
      </c>
      <c r="F159" s="94">
        <v>1788.42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0.69</v>
      </c>
      <c r="F160" s="94">
        <v>799.41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0.61</v>
      </c>
      <c r="F161" s="94">
        <v>712.33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0.61</v>
      </c>
      <c r="F162" s="94">
        <v>703.03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</v>
      </c>
      <c r="F163" s="94">
        <v>697.84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1.04</v>
      </c>
      <c r="F164" s="94">
        <v>1186.6099999999999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0.54</v>
      </c>
      <c r="F165" s="94">
        <v>628.42999999999995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0.54</v>
      </c>
      <c r="F166" s="94">
        <v>625.73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0.54</v>
      </c>
      <c r="F167" s="94">
        <v>630.02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25809.9139</v>
      </c>
      <c r="C176" s="94">
        <v>40.065600000000003</v>
      </c>
      <c r="D176" s="94">
        <v>90.162000000000006</v>
      </c>
      <c r="E176" s="94">
        <v>0</v>
      </c>
      <c r="F176" s="94">
        <v>4.0000000000000002E-4</v>
      </c>
      <c r="G176" s="94">
        <v>93721.636400000003</v>
      </c>
      <c r="H176" s="94">
        <v>10564.836300000001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22134.795900000001</v>
      </c>
      <c r="C177" s="94">
        <v>35.110199999999999</v>
      </c>
      <c r="D177" s="94">
        <v>81.380700000000004</v>
      </c>
      <c r="E177" s="94">
        <v>0</v>
      </c>
      <c r="F177" s="94">
        <v>2.9999999999999997E-4</v>
      </c>
      <c r="G177" s="94">
        <v>84599.874500000005</v>
      </c>
      <c r="H177" s="94">
        <v>9134.0156000000006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23914.8999</v>
      </c>
      <c r="C178" s="94">
        <v>38.594200000000001</v>
      </c>
      <c r="D178" s="94">
        <v>91.500399999999999</v>
      </c>
      <c r="E178" s="94">
        <v>0</v>
      </c>
      <c r="F178" s="94">
        <v>4.0000000000000002E-4</v>
      </c>
      <c r="G178" s="94">
        <v>95124.997499999998</v>
      </c>
      <c r="H178" s="94">
        <v>9933.3696999999993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21036.876499999998</v>
      </c>
      <c r="C179" s="94">
        <v>35.301499999999997</v>
      </c>
      <c r="D179" s="94">
        <v>87.805899999999994</v>
      </c>
      <c r="E179" s="94">
        <v>0</v>
      </c>
      <c r="F179" s="94">
        <v>2.9999999999999997E-4</v>
      </c>
      <c r="G179" s="94">
        <v>91294.455799999996</v>
      </c>
      <c r="H179" s="94">
        <v>8870.5509000000002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22277.907899999998</v>
      </c>
      <c r="C180" s="94">
        <v>38.647500000000001</v>
      </c>
      <c r="D180" s="94">
        <v>99.823999999999998</v>
      </c>
      <c r="E180" s="94">
        <v>0</v>
      </c>
      <c r="F180" s="94">
        <v>4.0000000000000002E-4</v>
      </c>
      <c r="G180" s="94">
        <v>103798.78230000001</v>
      </c>
      <c r="H180" s="94">
        <v>9517.7780999999995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23504.015299999999</v>
      </c>
      <c r="C181" s="94">
        <v>41.204000000000001</v>
      </c>
      <c r="D181" s="94">
        <v>107.64279999999999</v>
      </c>
      <c r="E181" s="94">
        <v>0</v>
      </c>
      <c r="F181" s="94">
        <v>4.0000000000000002E-4</v>
      </c>
      <c r="G181" s="94">
        <v>111931.72010000001</v>
      </c>
      <c r="H181" s="94">
        <v>10083.7395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25283.651699999999</v>
      </c>
      <c r="C182" s="94">
        <v>44.360799999999998</v>
      </c>
      <c r="D182" s="94">
        <v>115.9933</v>
      </c>
      <c r="E182" s="94">
        <v>0</v>
      </c>
      <c r="F182" s="94">
        <v>5.0000000000000001E-4</v>
      </c>
      <c r="G182" s="94">
        <v>120615.1299</v>
      </c>
      <c r="H182" s="94">
        <v>10850.8699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25185.8246</v>
      </c>
      <c r="C183" s="94">
        <v>44.184199999999997</v>
      </c>
      <c r="D183" s="94">
        <v>115.51730000000001</v>
      </c>
      <c r="E183" s="94">
        <v>0</v>
      </c>
      <c r="F183" s="94">
        <v>4.0000000000000002E-4</v>
      </c>
      <c r="G183" s="94">
        <v>120120.1664</v>
      </c>
      <c r="H183" s="94">
        <v>10808.3935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22410.028900000001</v>
      </c>
      <c r="C184" s="94">
        <v>39.240099999999998</v>
      </c>
      <c r="D184" s="94">
        <v>102.383</v>
      </c>
      <c r="E184" s="94">
        <v>0</v>
      </c>
      <c r="F184" s="94">
        <v>4.0000000000000002E-4</v>
      </c>
      <c r="G184" s="94">
        <v>106462.0068</v>
      </c>
      <c r="H184" s="94">
        <v>9609.8708999999999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21709.3295</v>
      </c>
      <c r="C185" s="94">
        <v>36.719200000000001</v>
      </c>
      <c r="D185" s="94">
        <v>92.178100000000001</v>
      </c>
      <c r="E185" s="94">
        <v>0</v>
      </c>
      <c r="F185" s="94">
        <v>4.0000000000000002E-4</v>
      </c>
      <c r="G185" s="94">
        <v>95842.377500000002</v>
      </c>
      <c r="H185" s="94">
        <v>9182.4722000000002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22770.476299999998</v>
      </c>
      <c r="C186" s="94">
        <v>36.721200000000003</v>
      </c>
      <c r="D186" s="94">
        <v>86.98</v>
      </c>
      <c r="E186" s="94">
        <v>0</v>
      </c>
      <c r="F186" s="94">
        <v>2.9999999999999997E-4</v>
      </c>
      <c r="G186" s="94">
        <v>90425.377299999993</v>
      </c>
      <c r="H186" s="94">
        <v>9455.4503000000004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25987.2143</v>
      </c>
      <c r="C187" s="94">
        <v>40.212600000000002</v>
      </c>
      <c r="D187" s="94">
        <v>90.087400000000002</v>
      </c>
      <c r="E187" s="94">
        <v>0</v>
      </c>
      <c r="F187" s="94">
        <v>4.0000000000000002E-4</v>
      </c>
      <c r="G187" s="94">
        <v>93642.958700000003</v>
      </c>
      <c r="H187" s="94">
        <v>10624.8334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282024.93449999997</v>
      </c>
      <c r="C189" s="94">
        <v>470.36110000000002</v>
      </c>
      <c r="D189" s="94">
        <v>1161.4549</v>
      </c>
      <c r="E189" s="94">
        <v>0</v>
      </c>
      <c r="F189" s="94">
        <v>4.5999999999999999E-3</v>
      </c>
      <c r="G189" s="95">
        <v>1207580</v>
      </c>
      <c r="H189" s="94">
        <v>118636.18030000001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21036.876499999998</v>
      </c>
      <c r="C190" s="94">
        <v>35.110199999999999</v>
      </c>
      <c r="D190" s="94">
        <v>81.380700000000004</v>
      </c>
      <c r="E190" s="94">
        <v>0</v>
      </c>
      <c r="F190" s="94">
        <v>2.9999999999999997E-4</v>
      </c>
      <c r="G190" s="94">
        <v>84599.874500000005</v>
      </c>
      <c r="H190" s="94">
        <v>8870.5509000000002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25987.2143</v>
      </c>
      <c r="C191" s="94">
        <v>44.360799999999998</v>
      </c>
      <c r="D191" s="94">
        <v>115.9933</v>
      </c>
      <c r="E191" s="94">
        <v>0</v>
      </c>
      <c r="F191" s="94">
        <v>5.0000000000000001E-4</v>
      </c>
      <c r="G191" s="94">
        <v>120615.1299</v>
      </c>
      <c r="H191" s="94">
        <v>10850.8699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74303600000</v>
      </c>
      <c r="C194" s="94">
        <v>54482.915000000001</v>
      </c>
      <c r="D194" s="94" t="s">
        <v>681</v>
      </c>
      <c r="E194" s="94">
        <v>32837.857000000004</v>
      </c>
      <c r="F194" s="94">
        <v>8089.5320000000002</v>
      </c>
      <c r="G194" s="94">
        <v>8486.5259999999998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67071800000</v>
      </c>
      <c r="C195" s="94">
        <v>54977.798999999999</v>
      </c>
      <c r="D195" s="94" t="s">
        <v>682</v>
      </c>
      <c r="E195" s="94">
        <v>32837.857000000004</v>
      </c>
      <c r="F195" s="94">
        <v>8089.5320000000002</v>
      </c>
      <c r="G195" s="94">
        <v>8486.5259999999998</v>
      </c>
      <c r="H195" s="94">
        <v>0</v>
      </c>
      <c r="I195" s="94">
        <v>494.88400000000001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75416200000</v>
      </c>
      <c r="C196" s="94">
        <v>54907.375</v>
      </c>
      <c r="D196" s="94" t="s">
        <v>683</v>
      </c>
      <c r="E196" s="94">
        <v>32837.857000000004</v>
      </c>
      <c r="F196" s="94">
        <v>8089.5320000000002</v>
      </c>
      <c r="G196" s="94">
        <v>8486.5259999999998</v>
      </c>
      <c r="H196" s="94">
        <v>0</v>
      </c>
      <c r="I196" s="94">
        <v>5493.46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72379300000</v>
      </c>
      <c r="C197" s="94">
        <v>65923.808000000005</v>
      </c>
      <c r="D197" s="94" t="s">
        <v>684</v>
      </c>
      <c r="E197" s="94">
        <v>32837.857000000004</v>
      </c>
      <c r="F197" s="94">
        <v>8089.5320000000002</v>
      </c>
      <c r="G197" s="94">
        <v>8486.5259999999998</v>
      </c>
      <c r="H197" s="94">
        <v>0</v>
      </c>
      <c r="I197" s="94">
        <v>16509.893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82292900000</v>
      </c>
      <c r="C198" s="94">
        <v>71710.437999999995</v>
      </c>
      <c r="D198" s="94" t="s">
        <v>586</v>
      </c>
      <c r="E198" s="94">
        <v>32837.857000000004</v>
      </c>
      <c r="F198" s="94">
        <v>8089.5320000000002</v>
      </c>
      <c r="G198" s="94">
        <v>8486.5259999999998</v>
      </c>
      <c r="H198" s="94">
        <v>0</v>
      </c>
      <c r="I198" s="94">
        <v>22296.523000000001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88740800000</v>
      </c>
      <c r="C199" s="94">
        <v>80313.472999999998</v>
      </c>
      <c r="D199" s="94" t="s">
        <v>607</v>
      </c>
      <c r="E199" s="94">
        <v>32837.857000000004</v>
      </c>
      <c r="F199" s="94">
        <v>8089.5320000000002</v>
      </c>
      <c r="G199" s="94">
        <v>8486.5259999999998</v>
      </c>
      <c r="H199" s="94">
        <v>0</v>
      </c>
      <c r="I199" s="94">
        <v>30899.557000000001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95625100000</v>
      </c>
      <c r="C200" s="94">
        <v>82761.434999999998</v>
      </c>
      <c r="D200" s="94" t="s">
        <v>608</v>
      </c>
      <c r="E200" s="94">
        <v>32837.857000000004</v>
      </c>
      <c r="F200" s="94">
        <v>8089.5320000000002</v>
      </c>
      <c r="G200" s="94">
        <v>8486.5259999999998</v>
      </c>
      <c r="H200" s="94">
        <v>0</v>
      </c>
      <c r="I200" s="94">
        <v>33347.519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95232700000</v>
      </c>
      <c r="C201" s="94">
        <v>82078.574999999997</v>
      </c>
      <c r="D201" s="94" t="s">
        <v>609</v>
      </c>
      <c r="E201" s="94">
        <v>32837.857000000004</v>
      </c>
      <c r="F201" s="94">
        <v>8089.5320000000002</v>
      </c>
      <c r="G201" s="94">
        <v>8486.5259999999998</v>
      </c>
      <c r="H201" s="94">
        <v>0</v>
      </c>
      <c r="I201" s="94">
        <v>32664.66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84404400000</v>
      </c>
      <c r="C202" s="94">
        <v>73682.417000000001</v>
      </c>
      <c r="D202" s="94" t="s">
        <v>685</v>
      </c>
      <c r="E202" s="94">
        <v>32837.857000000004</v>
      </c>
      <c r="F202" s="94">
        <v>8089.5320000000002</v>
      </c>
      <c r="G202" s="94">
        <v>8486.5259999999998</v>
      </c>
      <c r="H202" s="94">
        <v>0</v>
      </c>
      <c r="I202" s="94">
        <v>24268.502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75985000000</v>
      </c>
      <c r="C203" s="94">
        <v>64366.243000000002</v>
      </c>
      <c r="D203" s="94" t="s">
        <v>599</v>
      </c>
      <c r="E203" s="94">
        <v>32837.857000000004</v>
      </c>
      <c r="F203" s="94">
        <v>8089.5320000000002</v>
      </c>
      <c r="G203" s="94">
        <v>8486.5259999999998</v>
      </c>
      <c r="H203" s="94">
        <v>0</v>
      </c>
      <c r="I203" s="94">
        <v>14952.328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71690300000</v>
      </c>
      <c r="C204" s="94">
        <v>55110.633999999998</v>
      </c>
      <c r="D204" s="94" t="s">
        <v>686</v>
      </c>
      <c r="E204" s="94">
        <v>32837.857000000004</v>
      </c>
      <c r="F204" s="94">
        <v>8089.5320000000002</v>
      </c>
      <c r="G204" s="94">
        <v>8486.5259999999998</v>
      </c>
      <c r="H204" s="94">
        <v>0</v>
      </c>
      <c r="I204" s="94">
        <v>627.71900000000005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74241300000</v>
      </c>
      <c r="C205" s="94">
        <v>54482.915000000001</v>
      </c>
      <c r="D205" s="94" t="s">
        <v>600</v>
      </c>
      <c r="E205" s="94">
        <v>32837.857000000004</v>
      </c>
      <c r="F205" s="94">
        <v>8089.5320000000002</v>
      </c>
      <c r="G205" s="94">
        <v>8486.5259999999998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957384000000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67071800000</v>
      </c>
      <c r="C208" s="94">
        <v>54482.915000000001</v>
      </c>
      <c r="D208" s="94"/>
      <c r="E208" s="94">
        <v>32837.857000000004</v>
      </c>
      <c r="F208" s="94">
        <v>8089.5320000000002</v>
      </c>
      <c r="G208" s="94">
        <v>8486.5259999999998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95625100000</v>
      </c>
      <c r="C209" s="94">
        <v>82761.434999999998</v>
      </c>
      <c r="D209" s="94"/>
      <c r="E209" s="94">
        <v>32837.857000000004</v>
      </c>
      <c r="F209" s="94">
        <v>8089.5320000000002</v>
      </c>
      <c r="G209" s="94">
        <v>8486.5259999999998</v>
      </c>
      <c r="H209" s="94">
        <v>0</v>
      </c>
      <c r="I209" s="94">
        <v>33347.519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10013.16</v>
      </c>
      <c r="C212" s="94">
        <v>3815.17</v>
      </c>
      <c r="D212" s="94">
        <v>0</v>
      </c>
      <c r="E212" s="94">
        <v>13828.33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4.79</v>
      </c>
      <c r="C213" s="94">
        <v>1.83</v>
      </c>
      <c r="D213" s="94">
        <v>0</v>
      </c>
      <c r="E213" s="94">
        <v>6.62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4.79</v>
      </c>
      <c r="C214" s="94">
        <v>1.83</v>
      </c>
      <c r="D214" s="94">
        <v>0</v>
      </c>
      <c r="E214" s="94">
        <v>6.62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1644.83</v>
      </c>
      <c r="C2" s="94">
        <v>786.88</v>
      </c>
      <c r="D2" s="94">
        <v>786.88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1644.83</v>
      </c>
      <c r="C3" s="94">
        <v>786.88</v>
      </c>
      <c r="D3" s="94">
        <v>786.88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2355.2600000000002</v>
      </c>
      <c r="C4" s="94">
        <v>1126.75</v>
      </c>
      <c r="D4" s="94">
        <v>1126.75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2355.2600000000002</v>
      </c>
      <c r="C5" s="94">
        <v>1126.75</v>
      </c>
      <c r="D5" s="94">
        <v>1126.75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784.67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18.010000000000002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79.489999999999995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135.53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860.16</v>
      </c>
      <c r="C28" s="94">
        <v>784.67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10479.469999999999</v>
      </c>
      <c r="D134" s="94">
        <v>7783.46</v>
      </c>
      <c r="E134" s="94">
        <v>2696.01</v>
      </c>
      <c r="F134" s="94">
        <v>0.74</v>
      </c>
      <c r="G134" s="94">
        <v>3.85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23277.38</v>
      </c>
      <c r="D135" s="94">
        <v>17821.38</v>
      </c>
      <c r="E135" s="94">
        <v>5456.01</v>
      </c>
      <c r="F135" s="94">
        <v>0.77</v>
      </c>
      <c r="G135" s="94">
        <v>3.67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11206.7</v>
      </c>
      <c r="D136" s="94">
        <v>8355.52</v>
      </c>
      <c r="E136" s="94">
        <v>2851.18</v>
      </c>
      <c r="F136" s="94">
        <v>0.75</v>
      </c>
      <c r="G136" s="94">
        <v>3.86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10258.43</v>
      </c>
      <c r="D137" s="94">
        <v>7569.34</v>
      </c>
      <c r="E137" s="94">
        <v>2689.09</v>
      </c>
      <c r="F137" s="94">
        <v>0.74</v>
      </c>
      <c r="G137" s="94">
        <v>3.83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10152.629999999999</v>
      </c>
      <c r="D138" s="94">
        <v>7482.11</v>
      </c>
      <c r="E138" s="94">
        <v>2670.52</v>
      </c>
      <c r="F138" s="94">
        <v>0.74</v>
      </c>
      <c r="G138" s="94">
        <v>3.83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10092.969999999999</v>
      </c>
      <c r="D139" s="94">
        <v>7432.95</v>
      </c>
      <c r="E139" s="94">
        <v>2660.02</v>
      </c>
      <c r="F139" s="94">
        <v>0.74</v>
      </c>
      <c r="G139" s="94">
        <v>3.83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17984.14</v>
      </c>
      <c r="D140" s="94">
        <v>13068.44</v>
      </c>
      <c r="E140" s="94">
        <v>4915.7</v>
      </c>
      <c r="F140" s="94">
        <v>0.73</v>
      </c>
      <c r="G140" s="94">
        <v>3.8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9298.7199999999993</v>
      </c>
      <c r="D141" s="94">
        <v>6782.78</v>
      </c>
      <c r="E141" s="94">
        <v>2515.94</v>
      </c>
      <c r="F141" s="94">
        <v>0.73</v>
      </c>
      <c r="G141" s="94">
        <v>3.81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9267.4</v>
      </c>
      <c r="D142" s="94">
        <v>6757.31</v>
      </c>
      <c r="E142" s="94">
        <v>2510.09</v>
      </c>
      <c r="F142" s="94">
        <v>0.73</v>
      </c>
      <c r="G142" s="94">
        <v>3.81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9329.89</v>
      </c>
      <c r="D143" s="94">
        <v>6808.33</v>
      </c>
      <c r="E143" s="94">
        <v>2521.56</v>
      </c>
      <c r="F143" s="94">
        <v>0.73</v>
      </c>
      <c r="G143" s="94">
        <v>3.81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16004.86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28693.84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14053.58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14053.58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14053.58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14053.58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28107.17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14053.58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14053.58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14053.58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0.54</v>
      </c>
      <c r="F158" s="94">
        <v>622.61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1.28</v>
      </c>
      <c r="F159" s="94">
        <v>1457.93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0.57999999999999996</v>
      </c>
      <c r="F160" s="94">
        <v>671.9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0.52</v>
      </c>
      <c r="F161" s="94">
        <v>599.96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0.51</v>
      </c>
      <c r="F162" s="94">
        <v>592.02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0.51</v>
      </c>
      <c r="F163" s="94">
        <v>587.54999999999995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0.54</v>
      </c>
      <c r="D164" s="94">
        <v>622</v>
      </c>
      <c r="E164" s="94">
        <v>0.87</v>
      </c>
      <c r="F164" s="94">
        <v>1013.4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0.46</v>
      </c>
      <c r="F165" s="94">
        <v>528.88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0.45</v>
      </c>
      <c r="F166" s="94">
        <v>526.6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0.46</v>
      </c>
      <c r="F167" s="94">
        <v>531.19000000000005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10647.879300000001</v>
      </c>
      <c r="C176" s="94">
        <v>12.109400000000001</v>
      </c>
      <c r="D176" s="94">
        <v>15.649800000000001</v>
      </c>
      <c r="E176" s="94">
        <v>0</v>
      </c>
      <c r="F176" s="94">
        <v>1E-4</v>
      </c>
      <c r="G176" s="94">
        <v>206379.1471</v>
      </c>
      <c r="H176" s="94">
        <v>3947.011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8219.6905000000006</v>
      </c>
      <c r="C177" s="94">
        <v>9.6577000000000002</v>
      </c>
      <c r="D177" s="94">
        <v>14.059100000000001</v>
      </c>
      <c r="E177" s="94">
        <v>0</v>
      </c>
      <c r="F177" s="94">
        <v>1E-4</v>
      </c>
      <c r="G177" s="94">
        <v>185494.6637</v>
      </c>
      <c r="H177" s="94">
        <v>3080.1006000000002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8697.3970000000008</v>
      </c>
      <c r="C178" s="94">
        <v>10.352600000000001</v>
      </c>
      <c r="D178" s="94">
        <v>15.728899999999999</v>
      </c>
      <c r="E178" s="94">
        <v>0</v>
      </c>
      <c r="F178" s="94">
        <v>1E-4</v>
      </c>
      <c r="G178" s="94">
        <v>207558.72070000001</v>
      </c>
      <c r="H178" s="94">
        <v>3273.4103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6777.0730000000003</v>
      </c>
      <c r="C179" s="94">
        <v>8.4530999999999992</v>
      </c>
      <c r="D179" s="94">
        <v>14.7225</v>
      </c>
      <c r="E179" s="94">
        <v>0</v>
      </c>
      <c r="F179" s="94">
        <v>1E-4</v>
      </c>
      <c r="G179" s="94">
        <v>194371.72020000001</v>
      </c>
      <c r="H179" s="94">
        <v>2592.0376999999999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5259.3108000000002</v>
      </c>
      <c r="C180" s="94">
        <v>7.1668000000000003</v>
      </c>
      <c r="D180" s="94">
        <v>15.2996</v>
      </c>
      <c r="E180" s="94">
        <v>0</v>
      </c>
      <c r="F180" s="94">
        <v>1E-4</v>
      </c>
      <c r="G180" s="94">
        <v>202111.54829999999</v>
      </c>
      <c r="H180" s="94">
        <v>2076.5243999999998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4362.4128000000001</v>
      </c>
      <c r="C181" s="94">
        <v>6.3170999999999999</v>
      </c>
      <c r="D181" s="94">
        <v>15.068899999999999</v>
      </c>
      <c r="E181" s="94">
        <v>0</v>
      </c>
      <c r="F181" s="94">
        <v>1E-4</v>
      </c>
      <c r="G181" s="94">
        <v>199119.5355</v>
      </c>
      <c r="H181" s="94">
        <v>1762.2999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4018.9263999999998</v>
      </c>
      <c r="C182" s="94">
        <v>6.1458000000000004</v>
      </c>
      <c r="D182" s="94">
        <v>15.964499999999999</v>
      </c>
      <c r="E182" s="94">
        <v>0</v>
      </c>
      <c r="F182" s="94">
        <v>1E-4</v>
      </c>
      <c r="G182" s="94">
        <v>210995.6213</v>
      </c>
      <c r="H182" s="94">
        <v>1658.4666999999999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4083.4839000000002</v>
      </c>
      <c r="C183" s="94">
        <v>6.3114999999999997</v>
      </c>
      <c r="D183" s="94">
        <v>16.648499999999999</v>
      </c>
      <c r="E183" s="94">
        <v>0</v>
      </c>
      <c r="F183" s="94">
        <v>1E-4</v>
      </c>
      <c r="G183" s="94">
        <v>220042.77429999999</v>
      </c>
      <c r="H183" s="94">
        <v>1692.2789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4655.4616999999998</v>
      </c>
      <c r="C184" s="94">
        <v>6.6672000000000002</v>
      </c>
      <c r="D184" s="94">
        <v>15.6073</v>
      </c>
      <c r="E184" s="94">
        <v>0</v>
      </c>
      <c r="F184" s="94">
        <v>1E-4</v>
      </c>
      <c r="G184" s="94">
        <v>206224.92499999999</v>
      </c>
      <c r="H184" s="94">
        <v>1872.7356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6124.5405000000001</v>
      </c>
      <c r="C185" s="94">
        <v>7.9682000000000004</v>
      </c>
      <c r="D185" s="94">
        <v>15.4056</v>
      </c>
      <c r="E185" s="94">
        <v>0</v>
      </c>
      <c r="F185" s="94">
        <v>1E-4</v>
      </c>
      <c r="G185" s="94">
        <v>203455.34669999999</v>
      </c>
      <c r="H185" s="94">
        <v>2377.6988000000001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8653.8194000000003</v>
      </c>
      <c r="C186" s="94">
        <v>10.210699999999999</v>
      </c>
      <c r="D186" s="94">
        <v>15.0753</v>
      </c>
      <c r="E186" s="94">
        <v>0</v>
      </c>
      <c r="F186" s="94">
        <v>1E-4</v>
      </c>
      <c r="G186" s="94">
        <v>198912.8873</v>
      </c>
      <c r="H186" s="94">
        <v>3247.3683999999998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10720.542799999999</v>
      </c>
      <c r="C187" s="94">
        <v>12.176399999999999</v>
      </c>
      <c r="D187" s="94">
        <v>15.6568</v>
      </c>
      <c r="E187" s="94">
        <v>0</v>
      </c>
      <c r="F187" s="94">
        <v>1E-4</v>
      </c>
      <c r="G187" s="94">
        <v>206467.7463</v>
      </c>
      <c r="H187" s="94">
        <v>3972.2734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82220.537899999996</v>
      </c>
      <c r="C189" s="94">
        <v>103.5364</v>
      </c>
      <c r="D189" s="94">
        <v>184.88669999999999</v>
      </c>
      <c r="E189" s="94">
        <v>0</v>
      </c>
      <c r="F189" s="94">
        <v>8.0000000000000004E-4</v>
      </c>
      <c r="G189" s="95">
        <v>2441130</v>
      </c>
      <c r="H189" s="94">
        <v>31552.205600000001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4018.9263999999998</v>
      </c>
      <c r="C190" s="94">
        <v>6.1458000000000004</v>
      </c>
      <c r="D190" s="94">
        <v>14.059100000000001</v>
      </c>
      <c r="E190" s="94">
        <v>0</v>
      </c>
      <c r="F190" s="94">
        <v>1E-4</v>
      </c>
      <c r="G190" s="94">
        <v>185494.6637</v>
      </c>
      <c r="H190" s="94">
        <v>1658.4666999999999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10720.542799999999</v>
      </c>
      <c r="C191" s="94">
        <v>12.176399999999999</v>
      </c>
      <c r="D191" s="94">
        <v>16.648499999999999</v>
      </c>
      <c r="E191" s="94">
        <v>0</v>
      </c>
      <c r="F191" s="94">
        <v>1E-4</v>
      </c>
      <c r="G191" s="94">
        <v>220042.77429999999</v>
      </c>
      <c r="H191" s="94">
        <v>3972.2734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72719900000</v>
      </c>
      <c r="C194" s="94">
        <v>53128.434999999998</v>
      </c>
      <c r="D194" s="94" t="s">
        <v>687</v>
      </c>
      <c r="E194" s="94">
        <v>32837.857000000004</v>
      </c>
      <c r="F194" s="94">
        <v>8089.5320000000002</v>
      </c>
      <c r="G194" s="94">
        <v>7132.0460000000003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65361100000</v>
      </c>
      <c r="C195" s="94">
        <v>53128.434999999998</v>
      </c>
      <c r="D195" s="94" t="s">
        <v>688</v>
      </c>
      <c r="E195" s="94">
        <v>32837.857000000004</v>
      </c>
      <c r="F195" s="94">
        <v>8089.5320000000002</v>
      </c>
      <c r="G195" s="94">
        <v>7132.0460000000003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73135600000</v>
      </c>
      <c r="C196" s="94">
        <v>53128.434999999998</v>
      </c>
      <c r="D196" s="94" t="s">
        <v>689</v>
      </c>
      <c r="E196" s="94">
        <v>32837.857000000004</v>
      </c>
      <c r="F196" s="94">
        <v>8089.5320000000002</v>
      </c>
      <c r="G196" s="94">
        <v>7132.0460000000003</v>
      </c>
      <c r="H196" s="94">
        <v>0</v>
      </c>
      <c r="I196" s="94">
        <v>0</v>
      </c>
      <c r="J196" s="94">
        <v>5069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68489000000</v>
      </c>
      <c r="C197" s="94">
        <v>54348.377</v>
      </c>
      <c r="D197" s="94" t="s">
        <v>690</v>
      </c>
      <c r="E197" s="94">
        <v>32837.857000000004</v>
      </c>
      <c r="F197" s="94">
        <v>8089.5320000000002</v>
      </c>
      <c r="G197" s="94">
        <v>7132.0460000000003</v>
      </c>
      <c r="H197" s="94">
        <v>0</v>
      </c>
      <c r="I197" s="94">
        <v>6288.942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71216200000</v>
      </c>
      <c r="C198" s="94">
        <v>59083.464999999997</v>
      </c>
      <c r="D198" s="94" t="s">
        <v>691</v>
      </c>
      <c r="E198" s="94">
        <v>32837.857000000004</v>
      </c>
      <c r="F198" s="94">
        <v>8089.5320000000002</v>
      </c>
      <c r="G198" s="94">
        <v>7132.0460000000003</v>
      </c>
      <c r="H198" s="94">
        <v>0</v>
      </c>
      <c r="I198" s="94">
        <v>11024.03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70161900000</v>
      </c>
      <c r="C199" s="94">
        <v>63445.803999999996</v>
      </c>
      <c r="D199" s="94" t="s">
        <v>611</v>
      </c>
      <c r="E199" s="94">
        <v>32837.857000000004</v>
      </c>
      <c r="F199" s="94">
        <v>8089.5320000000002</v>
      </c>
      <c r="G199" s="94">
        <v>7132.0460000000003</v>
      </c>
      <c r="H199" s="94">
        <v>0</v>
      </c>
      <c r="I199" s="94">
        <v>15386.368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74346600000</v>
      </c>
      <c r="C200" s="94">
        <v>71035.936000000002</v>
      </c>
      <c r="D200" s="94" t="s">
        <v>612</v>
      </c>
      <c r="E200" s="94">
        <v>32837.857000000004</v>
      </c>
      <c r="F200" s="94">
        <v>8089.5320000000002</v>
      </c>
      <c r="G200" s="94">
        <v>7132.0460000000003</v>
      </c>
      <c r="H200" s="94">
        <v>0</v>
      </c>
      <c r="I200" s="94">
        <v>22976.501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77534500000</v>
      </c>
      <c r="C201" s="94">
        <v>68134.978000000003</v>
      </c>
      <c r="D201" s="94" t="s">
        <v>613</v>
      </c>
      <c r="E201" s="94">
        <v>32837.857000000004</v>
      </c>
      <c r="F201" s="94">
        <v>8089.5320000000002</v>
      </c>
      <c r="G201" s="94">
        <v>7132.0460000000003</v>
      </c>
      <c r="H201" s="94">
        <v>0</v>
      </c>
      <c r="I201" s="94">
        <v>20075.543000000001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72665600000</v>
      </c>
      <c r="C202" s="94">
        <v>78769.292000000001</v>
      </c>
      <c r="D202" s="94" t="s">
        <v>614</v>
      </c>
      <c r="E202" s="94">
        <v>32837.857000000004</v>
      </c>
      <c r="F202" s="94">
        <v>8089.5320000000002</v>
      </c>
      <c r="G202" s="94">
        <v>7132.0460000000003</v>
      </c>
      <c r="H202" s="94">
        <v>0</v>
      </c>
      <c r="I202" s="94">
        <v>30709.856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71689700000</v>
      </c>
      <c r="C203" s="94">
        <v>54151.627</v>
      </c>
      <c r="D203" s="94" t="s">
        <v>692</v>
      </c>
      <c r="E203" s="94">
        <v>32837.857000000004</v>
      </c>
      <c r="F203" s="94">
        <v>8089.5320000000002</v>
      </c>
      <c r="G203" s="94">
        <v>7132.0460000000003</v>
      </c>
      <c r="H203" s="94">
        <v>0</v>
      </c>
      <c r="I203" s="94">
        <v>6092.1909999999998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70089100000</v>
      </c>
      <c r="C204" s="94">
        <v>53128.434999999998</v>
      </c>
      <c r="D204" s="94" t="s">
        <v>693</v>
      </c>
      <c r="E204" s="94">
        <v>32837.857000000004</v>
      </c>
      <c r="F204" s="94">
        <v>8089.5320000000002</v>
      </c>
      <c r="G204" s="94">
        <v>7132.0460000000003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72751100000</v>
      </c>
      <c r="C205" s="94">
        <v>53128.434999999998</v>
      </c>
      <c r="D205" s="94" t="s">
        <v>694</v>
      </c>
      <c r="E205" s="94">
        <v>32837.857000000004</v>
      </c>
      <c r="F205" s="94">
        <v>8089.5320000000002</v>
      </c>
      <c r="G205" s="94">
        <v>7132.0460000000003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860160000000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65361100000</v>
      </c>
      <c r="C208" s="94">
        <v>53128.434999999998</v>
      </c>
      <c r="D208" s="94"/>
      <c r="E208" s="94">
        <v>32837.857000000004</v>
      </c>
      <c r="F208" s="94">
        <v>8089.5320000000002</v>
      </c>
      <c r="G208" s="94">
        <v>7132.0460000000003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77534500000</v>
      </c>
      <c r="C209" s="94">
        <v>78769.292000000001</v>
      </c>
      <c r="D209" s="94"/>
      <c r="E209" s="94">
        <v>32837.857000000004</v>
      </c>
      <c r="F209" s="94">
        <v>8089.5320000000002</v>
      </c>
      <c r="G209" s="94">
        <v>7132.0460000000003</v>
      </c>
      <c r="H209" s="94">
        <v>0</v>
      </c>
      <c r="I209" s="94">
        <v>30709.856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18032.89</v>
      </c>
      <c r="C212" s="94">
        <v>6600.38</v>
      </c>
      <c r="D212" s="94">
        <v>0</v>
      </c>
      <c r="E212" s="94">
        <v>24633.27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8.6300000000000008</v>
      </c>
      <c r="C213" s="94">
        <v>3.16</v>
      </c>
      <c r="D213" s="94">
        <v>0</v>
      </c>
      <c r="E213" s="94">
        <v>11.78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8.6300000000000008</v>
      </c>
      <c r="C214" s="94">
        <v>3.16</v>
      </c>
      <c r="D214" s="94">
        <v>0</v>
      </c>
      <c r="E214" s="94">
        <v>11.78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2011.97</v>
      </c>
      <c r="C2" s="94">
        <v>962.52</v>
      </c>
      <c r="D2" s="94">
        <v>962.52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2011.97</v>
      </c>
      <c r="C3" s="94">
        <v>962.52</v>
      </c>
      <c r="D3" s="94">
        <v>962.52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4513.57</v>
      </c>
      <c r="C4" s="94">
        <v>2159.27</v>
      </c>
      <c r="D4" s="94">
        <v>2159.27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4513.57</v>
      </c>
      <c r="C5" s="94">
        <v>2159.27</v>
      </c>
      <c r="D5" s="94">
        <v>2159.27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1068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85.14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79.63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152.07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943.97</v>
      </c>
      <c r="C28" s="94">
        <v>1068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0.47699999999999998</v>
      </c>
      <c r="E46" s="94">
        <v>0.51400000000000001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0.47699999999999998</v>
      </c>
      <c r="E47" s="94">
        <v>0.51400000000000001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0.47699999999999998</v>
      </c>
      <c r="E48" s="94">
        <v>0.51400000000000001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0.35099999999999998</v>
      </c>
      <c r="E50" s="94">
        <v>0.376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0.47699999999999998</v>
      </c>
      <c r="E51" s="94">
        <v>0.51400000000000001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0.47699999999999998</v>
      </c>
      <c r="E52" s="94">
        <v>0.51400000000000001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0.35099999999999998</v>
      </c>
      <c r="E54" s="94">
        <v>0.376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0.47699999999999998</v>
      </c>
      <c r="E55" s="94">
        <v>0.51400000000000001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0.47699999999999998</v>
      </c>
      <c r="E56" s="94">
        <v>0.51400000000000001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0.35099999999999998</v>
      </c>
      <c r="E58" s="94">
        <v>0.376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0.47699999999999998</v>
      </c>
      <c r="E59" s="94">
        <v>0.51400000000000001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0.47699999999999998</v>
      </c>
      <c r="E60" s="94">
        <v>0.51400000000000001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0.35099999999999998</v>
      </c>
      <c r="E62" s="94">
        <v>0.376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0.47699999999999998</v>
      </c>
      <c r="E63" s="94">
        <v>0.51400000000000001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0.47699999999999998</v>
      </c>
      <c r="E64" s="94">
        <v>0.51400000000000001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0.35099999999999998</v>
      </c>
      <c r="E66" s="94">
        <v>0.376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0.47699999999999998</v>
      </c>
      <c r="E67" s="94">
        <v>0.51400000000000001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0.47699999999999998</v>
      </c>
      <c r="E68" s="94">
        <v>0.51400000000000001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0.35099999999999998</v>
      </c>
      <c r="E70" s="94">
        <v>0.376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0.47699999999999998</v>
      </c>
      <c r="E71" s="94">
        <v>0.51400000000000001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0.47699999999999998</v>
      </c>
      <c r="E72" s="94">
        <v>0.51400000000000001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0.35099999999999998</v>
      </c>
      <c r="E74" s="94">
        <v>0.376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0.47699999999999998</v>
      </c>
      <c r="E75" s="94">
        <v>0.51400000000000001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0.47699999999999998</v>
      </c>
      <c r="E76" s="94">
        <v>0.51400000000000001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0.35099999999999998</v>
      </c>
      <c r="E78" s="94">
        <v>0.376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0.47699999999999998</v>
      </c>
      <c r="E79" s="94">
        <v>0.51400000000000001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0.47699999999999998</v>
      </c>
      <c r="E80" s="94">
        <v>0.51400000000000001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0.35099999999999998</v>
      </c>
      <c r="E82" s="94">
        <v>0.376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0.47699999999999998</v>
      </c>
      <c r="E83" s="94">
        <v>0.51400000000000001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0.47699999999999998</v>
      </c>
      <c r="E84" s="94">
        <v>0.51400000000000001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0.47699999999999998</v>
      </c>
      <c r="E85" s="94">
        <v>0.51400000000000001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0.35099999999999998</v>
      </c>
      <c r="E87" s="94">
        <v>0.376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14966.39</v>
      </c>
      <c r="D134" s="94">
        <v>10118.52</v>
      </c>
      <c r="E134" s="94">
        <v>4847.8599999999997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34277.72</v>
      </c>
      <c r="D135" s="94">
        <v>23174.59</v>
      </c>
      <c r="E135" s="94">
        <v>11103.13</v>
      </c>
      <c r="F135" s="94">
        <v>0.68</v>
      </c>
      <c r="G135" s="94">
        <v>3.44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16117.13</v>
      </c>
      <c r="D136" s="94">
        <v>10896.52</v>
      </c>
      <c r="E136" s="94">
        <v>5220.6099999999997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13985.82</v>
      </c>
      <c r="D137" s="94">
        <v>9455.58</v>
      </c>
      <c r="E137" s="94">
        <v>4530.24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13700.21</v>
      </c>
      <c r="D138" s="94">
        <v>9262.48</v>
      </c>
      <c r="E138" s="94">
        <v>4437.7299999999996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13453.33</v>
      </c>
      <c r="D139" s="94">
        <v>9095.57</v>
      </c>
      <c r="E139" s="94">
        <v>4357.76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25379.759999999998</v>
      </c>
      <c r="D140" s="94">
        <v>17158.830000000002</v>
      </c>
      <c r="E140" s="94">
        <v>8220.93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13203.3</v>
      </c>
      <c r="D141" s="94">
        <v>8926.5300000000007</v>
      </c>
      <c r="E141" s="94">
        <v>4276.7700000000004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13147.22</v>
      </c>
      <c r="D142" s="94">
        <v>8888.6200000000008</v>
      </c>
      <c r="E142" s="94">
        <v>4258.6099999999997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13229.17</v>
      </c>
      <c r="D143" s="94">
        <v>8944.02</v>
      </c>
      <c r="E143" s="94">
        <v>4285.1499999999996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26080.94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47555.97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21753.4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21683.81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21680.6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21693.91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43110.11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21694.25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21686.36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21782.799999999999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</v>
      </c>
      <c r="F158" s="94">
        <v>699.07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1.38</v>
      </c>
      <c r="F159" s="94">
        <v>1572.5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0.65</v>
      </c>
      <c r="F160" s="94">
        <v>752.82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0.56000000000000005</v>
      </c>
      <c r="F161" s="94">
        <v>653.27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0.55000000000000004</v>
      </c>
      <c r="F162" s="94">
        <v>639.92999999999995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0.54</v>
      </c>
      <c r="F163" s="94">
        <v>628.4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1.02</v>
      </c>
      <c r="F164" s="94">
        <v>1164.31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0.53</v>
      </c>
      <c r="F165" s="94">
        <v>616.72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0.53</v>
      </c>
      <c r="F166" s="94">
        <v>614.1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0.53</v>
      </c>
      <c r="F167" s="94">
        <v>617.92999999999995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37920.900300000001</v>
      </c>
      <c r="C176" s="94">
        <v>57.5441</v>
      </c>
      <c r="D176" s="94">
        <v>138.77449999999999</v>
      </c>
      <c r="E176" s="94">
        <v>0</v>
      </c>
      <c r="F176" s="94">
        <v>4.0000000000000002E-4</v>
      </c>
      <c r="G176" s="94">
        <v>31932.5409</v>
      </c>
      <c r="H176" s="94">
        <v>15335.302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32416.910100000001</v>
      </c>
      <c r="C177" s="94">
        <v>50.190800000000003</v>
      </c>
      <c r="D177" s="94">
        <v>124.62</v>
      </c>
      <c r="E177" s="94">
        <v>0</v>
      </c>
      <c r="F177" s="94">
        <v>4.0000000000000002E-4</v>
      </c>
      <c r="G177" s="94">
        <v>28677.471300000001</v>
      </c>
      <c r="H177" s="94">
        <v>13204.9748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33603.043599999997</v>
      </c>
      <c r="C178" s="94">
        <v>53.747799999999998</v>
      </c>
      <c r="D178" s="94">
        <v>139.494</v>
      </c>
      <c r="E178" s="94">
        <v>0</v>
      </c>
      <c r="F178" s="94">
        <v>4.0000000000000002E-4</v>
      </c>
      <c r="G178" s="94">
        <v>32103.449199999999</v>
      </c>
      <c r="H178" s="94">
        <v>13852.646199999999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27626.582200000001</v>
      </c>
      <c r="C179" s="94">
        <v>46.901200000000003</v>
      </c>
      <c r="D179" s="94">
        <v>130.94659999999999</v>
      </c>
      <c r="E179" s="94">
        <v>0</v>
      </c>
      <c r="F179" s="94">
        <v>4.0000000000000002E-4</v>
      </c>
      <c r="G179" s="94">
        <v>30140.965700000001</v>
      </c>
      <c r="H179" s="94">
        <v>11648.2552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27241.3855</v>
      </c>
      <c r="C180" s="94">
        <v>48.575000000000003</v>
      </c>
      <c r="D180" s="94">
        <v>143.07499999999999</v>
      </c>
      <c r="E180" s="94">
        <v>0</v>
      </c>
      <c r="F180" s="94">
        <v>4.0000000000000002E-4</v>
      </c>
      <c r="G180" s="94">
        <v>32936.1469</v>
      </c>
      <c r="H180" s="94">
        <v>11708.4012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30279.22</v>
      </c>
      <c r="C181" s="94">
        <v>55.055900000000001</v>
      </c>
      <c r="D181" s="94">
        <v>165.4085</v>
      </c>
      <c r="E181" s="94">
        <v>0</v>
      </c>
      <c r="F181" s="94">
        <v>5.0000000000000001E-4</v>
      </c>
      <c r="G181" s="94">
        <v>38078.802499999998</v>
      </c>
      <c r="H181" s="94">
        <v>13115.798699999999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33739.252500000002</v>
      </c>
      <c r="C182" s="94">
        <v>61.4283</v>
      </c>
      <c r="D182" s="94">
        <v>184.79640000000001</v>
      </c>
      <c r="E182" s="94">
        <v>0</v>
      </c>
      <c r="F182" s="94">
        <v>5.9999999999999995E-4</v>
      </c>
      <c r="G182" s="94">
        <v>42542.2042</v>
      </c>
      <c r="H182" s="94">
        <v>14622.3117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33039.1037</v>
      </c>
      <c r="C183" s="94">
        <v>60.137700000000002</v>
      </c>
      <c r="D183" s="94">
        <v>180.8663</v>
      </c>
      <c r="E183" s="94">
        <v>0</v>
      </c>
      <c r="F183" s="94">
        <v>5.0000000000000001E-4</v>
      </c>
      <c r="G183" s="94">
        <v>41637.4522</v>
      </c>
      <c r="H183" s="94">
        <v>14317.355299999999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27511.983199999999</v>
      </c>
      <c r="C184" s="94">
        <v>49.804299999999998</v>
      </c>
      <c r="D184" s="94">
        <v>148.97309999999999</v>
      </c>
      <c r="E184" s="94">
        <v>0</v>
      </c>
      <c r="F184" s="94">
        <v>4.0000000000000002E-4</v>
      </c>
      <c r="G184" s="94">
        <v>34294.907800000001</v>
      </c>
      <c r="H184" s="94">
        <v>11896.1067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27664.175200000001</v>
      </c>
      <c r="C185" s="94">
        <v>48.196899999999999</v>
      </c>
      <c r="D185" s="94">
        <v>138.50909999999999</v>
      </c>
      <c r="E185" s="94">
        <v>0</v>
      </c>
      <c r="F185" s="94">
        <v>4.0000000000000002E-4</v>
      </c>
      <c r="G185" s="94">
        <v>31883.528699999999</v>
      </c>
      <c r="H185" s="94">
        <v>11781.8788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30686.8884</v>
      </c>
      <c r="C186" s="94">
        <v>50.101999999999997</v>
      </c>
      <c r="D186" s="94">
        <v>133.49449999999999</v>
      </c>
      <c r="E186" s="94">
        <v>0</v>
      </c>
      <c r="F186" s="94">
        <v>4.0000000000000002E-4</v>
      </c>
      <c r="G186" s="94">
        <v>30724.456900000001</v>
      </c>
      <c r="H186" s="94">
        <v>12747.866900000001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36467.230600000003</v>
      </c>
      <c r="C187" s="94">
        <v>56.1691</v>
      </c>
      <c r="D187" s="94">
        <v>138.4359</v>
      </c>
      <c r="E187" s="94">
        <v>0</v>
      </c>
      <c r="F187" s="94">
        <v>4.0000000000000002E-4</v>
      </c>
      <c r="G187" s="94">
        <v>31856.2428</v>
      </c>
      <c r="H187" s="94">
        <v>14826.8807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378196.67540000001</v>
      </c>
      <c r="C189" s="94">
        <v>637.85320000000002</v>
      </c>
      <c r="D189" s="94">
        <v>1767.3938000000001</v>
      </c>
      <c r="E189" s="94">
        <v>0</v>
      </c>
      <c r="F189" s="94">
        <v>5.4000000000000003E-3</v>
      </c>
      <c r="G189" s="94">
        <v>406808.16899999999</v>
      </c>
      <c r="H189" s="94">
        <v>159057.7782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27241.3855</v>
      </c>
      <c r="C190" s="94">
        <v>46.901200000000003</v>
      </c>
      <c r="D190" s="94">
        <v>124.62</v>
      </c>
      <c r="E190" s="94">
        <v>0</v>
      </c>
      <c r="F190" s="94">
        <v>4.0000000000000002E-4</v>
      </c>
      <c r="G190" s="94">
        <v>28677.471300000001</v>
      </c>
      <c r="H190" s="94">
        <v>11648.2552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37920.900300000001</v>
      </c>
      <c r="C191" s="94">
        <v>61.4283</v>
      </c>
      <c r="D191" s="94">
        <v>184.79640000000001</v>
      </c>
      <c r="E191" s="94">
        <v>0</v>
      </c>
      <c r="F191" s="94">
        <v>5.9999999999999995E-4</v>
      </c>
      <c r="G191" s="94">
        <v>42542.2042</v>
      </c>
      <c r="H191" s="94">
        <v>15335.302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74097100000</v>
      </c>
      <c r="C194" s="94">
        <v>53955.432999999997</v>
      </c>
      <c r="D194" s="94" t="s">
        <v>610</v>
      </c>
      <c r="E194" s="94">
        <v>32837.857000000004</v>
      </c>
      <c r="F194" s="94">
        <v>8089.5320000000002</v>
      </c>
      <c r="G194" s="94">
        <v>7959.0439999999999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66543900000</v>
      </c>
      <c r="C195" s="94">
        <v>53955.432999999997</v>
      </c>
      <c r="D195" s="94" t="s">
        <v>617</v>
      </c>
      <c r="E195" s="94">
        <v>32837.857000000004</v>
      </c>
      <c r="F195" s="94">
        <v>8089.5320000000002</v>
      </c>
      <c r="G195" s="94">
        <v>7959.0439999999999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74493600000</v>
      </c>
      <c r="C196" s="94">
        <v>53955.432999999997</v>
      </c>
      <c r="D196" s="94" t="s">
        <v>695</v>
      </c>
      <c r="E196" s="94">
        <v>32837.857000000004</v>
      </c>
      <c r="F196" s="94">
        <v>8089.5320000000002</v>
      </c>
      <c r="G196" s="94">
        <v>7959.0439999999999</v>
      </c>
      <c r="H196" s="94">
        <v>0</v>
      </c>
      <c r="I196" s="94">
        <v>0</v>
      </c>
      <c r="J196" s="94">
        <v>5069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69939800000</v>
      </c>
      <c r="C197" s="94">
        <v>55657.855000000003</v>
      </c>
      <c r="D197" s="94" t="s">
        <v>618</v>
      </c>
      <c r="E197" s="94">
        <v>32837.857000000004</v>
      </c>
      <c r="F197" s="94">
        <v>8089.5320000000002</v>
      </c>
      <c r="G197" s="94">
        <v>7959.0439999999999</v>
      </c>
      <c r="H197" s="94">
        <v>0</v>
      </c>
      <c r="I197" s="94">
        <v>6771.4219999999996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76425800000</v>
      </c>
      <c r="C198" s="94">
        <v>73991.869000000006</v>
      </c>
      <c r="D198" s="94" t="s">
        <v>619</v>
      </c>
      <c r="E198" s="94">
        <v>32837.857000000004</v>
      </c>
      <c r="F198" s="94">
        <v>8089.5320000000002</v>
      </c>
      <c r="G198" s="94">
        <v>7959.0439999999999</v>
      </c>
      <c r="H198" s="94">
        <v>0</v>
      </c>
      <c r="I198" s="94">
        <v>25105.436000000002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88359000000</v>
      </c>
      <c r="C199" s="94">
        <v>91347.111999999994</v>
      </c>
      <c r="D199" s="94" t="s">
        <v>620</v>
      </c>
      <c r="E199" s="94">
        <v>32837.857000000004</v>
      </c>
      <c r="F199" s="94">
        <v>8089.5320000000002</v>
      </c>
      <c r="G199" s="94">
        <v>7959.0439999999999</v>
      </c>
      <c r="H199" s="94">
        <v>0</v>
      </c>
      <c r="I199" s="94">
        <v>42460.678999999996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98716000000</v>
      </c>
      <c r="C200" s="94">
        <v>93757.971000000005</v>
      </c>
      <c r="D200" s="94" t="s">
        <v>540</v>
      </c>
      <c r="E200" s="94">
        <v>32837.857000000004</v>
      </c>
      <c r="F200" s="94">
        <v>8089.5320000000002</v>
      </c>
      <c r="G200" s="94">
        <v>7959.0439999999999</v>
      </c>
      <c r="H200" s="94">
        <v>0</v>
      </c>
      <c r="I200" s="94">
        <v>44871.538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96616600000</v>
      </c>
      <c r="C201" s="94">
        <v>93348.899000000005</v>
      </c>
      <c r="D201" s="94" t="s">
        <v>621</v>
      </c>
      <c r="E201" s="94">
        <v>32837.857000000004</v>
      </c>
      <c r="F201" s="94">
        <v>8089.5320000000002</v>
      </c>
      <c r="G201" s="94">
        <v>7959.0439999999999</v>
      </c>
      <c r="H201" s="94">
        <v>0</v>
      </c>
      <c r="I201" s="94">
        <v>44462.466999999997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79578700000</v>
      </c>
      <c r="C202" s="94">
        <v>78253.607999999993</v>
      </c>
      <c r="D202" s="94" t="s">
        <v>696</v>
      </c>
      <c r="E202" s="94">
        <v>32837.857000000004</v>
      </c>
      <c r="F202" s="94">
        <v>8089.5320000000002</v>
      </c>
      <c r="G202" s="94">
        <v>7959.0439999999999</v>
      </c>
      <c r="H202" s="94">
        <v>0</v>
      </c>
      <c r="I202" s="94">
        <v>29367.174999999999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73983300000</v>
      </c>
      <c r="C203" s="94">
        <v>62372.55</v>
      </c>
      <c r="D203" s="94" t="s">
        <v>697</v>
      </c>
      <c r="E203" s="94">
        <v>32837.857000000004</v>
      </c>
      <c r="F203" s="94">
        <v>8089.5320000000002</v>
      </c>
      <c r="G203" s="94">
        <v>7959.0439999999999</v>
      </c>
      <c r="H203" s="94">
        <v>0</v>
      </c>
      <c r="I203" s="94">
        <v>8417.1180000000004</v>
      </c>
      <c r="J203" s="94">
        <v>5069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71293800000</v>
      </c>
      <c r="C204" s="94">
        <v>60689.258999999998</v>
      </c>
      <c r="D204" s="94" t="s">
        <v>622</v>
      </c>
      <c r="E204" s="94">
        <v>32837.857000000004</v>
      </c>
      <c r="F204" s="94">
        <v>8089.5320000000002</v>
      </c>
      <c r="G204" s="94">
        <v>7959.0439999999999</v>
      </c>
      <c r="H204" s="94">
        <v>0</v>
      </c>
      <c r="I204" s="94">
        <v>11802.826999999999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73920000000</v>
      </c>
      <c r="C205" s="94">
        <v>53955.432999999997</v>
      </c>
      <c r="D205" s="94" t="s">
        <v>694</v>
      </c>
      <c r="E205" s="94">
        <v>32837.857000000004</v>
      </c>
      <c r="F205" s="94">
        <v>8089.5320000000002</v>
      </c>
      <c r="G205" s="94">
        <v>7959.0439999999999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943968000000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66543900000</v>
      </c>
      <c r="C208" s="94">
        <v>53955.432999999997</v>
      </c>
      <c r="D208" s="94"/>
      <c r="E208" s="94">
        <v>32837.857000000004</v>
      </c>
      <c r="F208" s="94">
        <v>8089.5320000000002</v>
      </c>
      <c r="G208" s="94">
        <v>7959.0439999999999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98716000000</v>
      </c>
      <c r="C209" s="94">
        <v>93757.971000000005</v>
      </c>
      <c r="D209" s="94"/>
      <c r="E209" s="94">
        <v>32837.857000000004</v>
      </c>
      <c r="F209" s="94">
        <v>8089.5320000000002</v>
      </c>
      <c r="G209" s="94">
        <v>7959.0439999999999</v>
      </c>
      <c r="H209" s="94">
        <v>0</v>
      </c>
      <c r="I209" s="94">
        <v>44871.538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13862.91</v>
      </c>
      <c r="C212" s="94">
        <v>8881.2199999999993</v>
      </c>
      <c r="D212" s="94">
        <v>0</v>
      </c>
      <c r="E212" s="94">
        <v>22744.12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6.63</v>
      </c>
      <c r="C213" s="94">
        <v>4.25</v>
      </c>
      <c r="D213" s="94">
        <v>0</v>
      </c>
      <c r="E213" s="94">
        <v>10.88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6.63</v>
      </c>
      <c r="C214" s="94">
        <v>4.25</v>
      </c>
      <c r="D214" s="94">
        <v>0</v>
      </c>
      <c r="E214" s="94">
        <v>10.88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1714.07</v>
      </c>
      <c r="C2" s="94">
        <v>820.01</v>
      </c>
      <c r="D2" s="94">
        <v>820.01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1714.07</v>
      </c>
      <c r="C3" s="94">
        <v>820.01</v>
      </c>
      <c r="D3" s="94">
        <v>820.01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3889.13</v>
      </c>
      <c r="C4" s="94">
        <v>1860.54</v>
      </c>
      <c r="D4" s="94">
        <v>1860.54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3889.13</v>
      </c>
      <c r="C5" s="94">
        <v>1860.54</v>
      </c>
      <c r="D5" s="94">
        <v>1860.54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807.8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51.16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79.59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148.38999999999999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906.27</v>
      </c>
      <c r="C28" s="94">
        <v>807.8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0.47699999999999998</v>
      </c>
      <c r="E46" s="94">
        <v>0.51400000000000001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0.47699999999999998</v>
      </c>
      <c r="E47" s="94">
        <v>0.51400000000000001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0.47699999999999998</v>
      </c>
      <c r="E48" s="94">
        <v>0.51400000000000001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0.35099999999999998</v>
      </c>
      <c r="E50" s="94">
        <v>0.376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0.47699999999999998</v>
      </c>
      <c r="E51" s="94">
        <v>0.51400000000000001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0.47699999999999998</v>
      </c>
      <c r="E52" s="94">
        <v>0.51400000000000001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0.35099999999999998</v>
      </c>
      <c r="E54" s="94">
        <v>0.376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0.47699999999999998</v>
      </c>
      <c r="E55" s="94">
        <v>0.51400000000000001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0.47699999999999998</v>
      </c>
      <c r="E56" s="94">
        <v>0.51400000000000001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0.35099999999999998</v>
      </c>
      <c r="E58" s="94">
        <v>0.376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0.47699999999999998</v>
      </c>
      <c r="E59" s="94">
        <v>0.51400000000000001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0.47699999999999998</v>
      </c>
      <c r="E60" s="94">
        <v>0.51400000000000001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0.35099999999999998</v>
      </c>
      <c r="E62" s="94">
        <v>0.376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0.47699999999999998</v>
      </c>
      <c r="E63" s="94">
        <v>0.51400000000000001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0.47699999999999998</v>
      </c>
      <c r="E64" s="94">
        <v>0.51400000000000001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0.35099999999999998</v>
      </c>
      <c r="E66" s="94">
        <v>0.376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0.47699999999999998</v>
      </c>
      <c r="E67" s="94">
        <v>0.51400000000000001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0.47699999999999998</v>
      </c>
      <c r="E68" s="94">
        <v>0.51400000000000001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0.35099999999999998</v>
      </c>
      <c r="E70" s="94">
        <v>0.376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0.47699999999999998</v>
      </c>
      <c r="E71" s="94">
        <v>0.51400000000000001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0.47699999999999998</v>
      </c>
      <c r="E72" s="94">
        <v>0.51400000000000001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0.35099999999999998</v>
      </c>
      <c r="E74" s="94">
        <v>0.376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0.47699999999999998</v>
      </c>
      <c r="E75" s="94">
        <v>0.51400000000000001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0.47699999999999998</v>
      </c>
      <c r="E76" s="94">
        <v>0.51400000000000001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0.35099999999999998</v>
      </c>
      <c r="E78" s="94">
        <v>0.376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0.47699999999999998</v>
      </c>
      <c r="E79" s="94">
        <v>0.51400000000000001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0.47699999999999998</v>
      </c>
      <c r="E80" s="94">
        <v>0.51400000000000001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0.35099999999999998</v>
      </c>
      <c r="E82" s="94">
        <v>0.376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0.47699999999999998</v>
      </c>
      <c r="E83" s="94">
        <v>0.51400000000000001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0.47699999999999998</v>
      </c>
      <c r="E84" s="94">
        <v>0.51400000000000001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0.47699999999999998</v>
      </c>
      <c r="E85" s="94">
        <v>0.51400000000000001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0.35099999999999998</v>
      </c>
      <c r="E87" s="94">
        <v>0.376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11469.48</v>
      </c>
      <c r="D134" s="94">
        <v>8610.85</v>
      </c>
      <c r="E134" s="94">
        <v>2858.63</v>
      </c>
      <c r="F134" s="94">
        <v>0.75</v>
      </c>
      <c r="G134" s="94">
        <v>3.87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23151.23</v>
      </c>
      <c r="D135" s="94">
        <v>18252.330000000002</v>
      </c>
      <c r="E135" s="94">
        <v>4898.8999999999996</v>
      </c>
      <c r="F135" s="94">
        <v>0.79</v>
      </c>
      <c r="G135" s="94">
        <v>3.74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11556.52</v>
      </c>
      <c r="D136" s="94">
        <v>8894.57</v>
      </c>
      <c r="E136" s="94">
        <v>2661.96</v>
      </c>
      <c r="F136" s="94">
        <v>0.77</v>
      </c>
      <c r="G136" s="94">
        <v>3.94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10582.44</v>
      </c>
      <c r="D137" s="94">
        <v>8030.05</v>
      </c>
      <c r="E137" s="94">
        <v>2552.4</v>
      </c>
      <c r="F137" s="94">
        <v>0.76</v>
      </c>
      <c r="G137" s="94">
        <v>3.9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10473.58</v>
      </c>
      <c r="D138" s="94">
        <v>7934.13</v>
      </c>
      <c r="E138" s="94">
        <v>2539.44</v>
      </c>
      <c r="F138" s="94">
        <v>0.76</v>
      </c>
      <c r="G138" s="94">
        <v>3.9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10356.780000000001</v>
      </c>
      <c r="D139" s="94">
        <v>7855.25</v>
      </c>
      <c r="E139" s="94">
        <v>2501.5300000000002</v>
      </c>
      <c r="F139" s="94">
        <v>0.76</v>
      </c>
      <c r="G139" s="94">
        <v>3.9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18528.48</v>
      </c>
      <c r="D140" s="94">
        <v>13806.99</v>
      </c>
      <c r="E140" s="94">
        <v>4721.49</v>
      </c>
      <c r="F140" s="94">
        <v>0.75</v>
      </c>
      <c r="G140" s="94">
        <v>3.84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9534.1</v>
      </c>
      <c r="D141" s="94">
        <v>7136.58</v>
      </c>
      <c r="E141" s="94">
        <v>2397.52</v>
      </c>
      <c r="F141" s="94">
        <v>0.75</v>
      </c>
      <c r="G141" s="94">
        <v>3.87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9501.83</v>
      </c>
      <c r="D142" s="94">
        <v>7108.63</v>
      </c>
      <c r="E142" s="94">
        <v>2393.1999999999998</v>
      </c>
      <c r="F142" s="94">
        <v>0.75</v>
      </c>
      <c r="G142" s="94">
        <v>3.87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9536.16</v>
      </c>
      <c r="D143" s="94">
        <v>7138.43</v>
      </c>
      <c r="E143" s="94">
        <v>2397.7199999999998</v>
      </c>
      <c r="F143" s="94">
        <v>0.75</v>
      </c>
      <c r="G143" s="94">
        <v>3.87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21790.61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39557.72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18051.38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17984.2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17981.150000000001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17994.71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35705.53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17995.03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17986.64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18078.89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</v>
      </c>
      <c r="F158" s="94">
        <v>698.98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1.36</v>
      </c>
      <c r="F159" s="94">
        <v>1548.78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0.64</v>
      </c>
      <c r="F160" s="94">
        <v>745.9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0.56999999999999995</v>
      </c>
      <c r="F161" s="94">
        <v>661.15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0.56000000000000005</v>
      </c>
      <c r="F162" s="94">
        <v>651.80999999999995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0.56000000000000005</v>
      </c>
      <c r="F163" s="94">
        <v>646.37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0.96</v>
      </c>
      <c r="F164" s="94">
        <v>1089.6300000000001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</v>
      </c>
      <c r="F165" s="94">
        <v>576.98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</v>
      </c>
      <c r="F166" s="94">
        <v>574.29999999999995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</v>
      </c>
      <c r="F167" s="94">
        <v>577.16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27459.092400000001</v>
      </c>
      <c r="C176" s="94">
        <v>41.395899999999997</v>
      </c>
      <c r="D176" s="94">
        <v>89.266800000000003</v>
      </c>
      <c r="E176" s="94">
        <v>0</v>
      </c>
      <c r="F176" s="94">
        <v>4.0000000000000002E-4</v>
      </c>
      <c r="G176" s="94">
        <v>92780.873099999997</v>
      </c>
      <c r="H176" s="94">
        <v>11119.268099999999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23934.875499999998</v>
      </c>
      <c r="C177" s="94">
        <v>36.542999999999999</v>
      </c>
      <c r="D177" s="94">
        <v>80.3</v>
      </c>
      <c r="E177" s="94">
        <v>0</v>
      </c>
      <c r="F177" s="94">
        <v>2.9999999999999997E-4</v>
      </c>
      <c r="G177" s="94">
        <v>83465.1443</v>
      </c>
      <c r="H177" s="94">
        <v>9737.3001999999997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25039.952600000001</v>
      </c>
      <c r="C178" s="94">
        <v>39.378500000000003</v>
      </c>
      <c r="D178" s="94">
        <v>90.222399999999993</v>
      </c>
      <c r="E178" s="94">
        <v>0</v>
      </c>
      <c r="F178" s="94">
        <v>4.0000000000000002E-4</v>
      </c>
      <c r="G178" s="94">
        <v>93788.591700000004</v>
      </c>
      <c r="H178" s="94">
        <v>10299.5049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21524.805</v>
      </c>
      <c r="C179" s="94">
        <v>35.249899999999997</v>
      </c>
      <c r="D179" s="94">
        <v>85.131500000000003</v>
      </c>
      <c r="E179" s="94">
        <v>0</v>
      </c>
      <c r="F179" s="94">
        <v>2.9999999999999997E-4</v>
      </c>
      <c r="G179" s="94">
        <v>88507.743300000002</v>
      </c>
      <c r="H179" s="94">
        <v>8990.9182999999994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21286.321199999998</v>
      </c>
      <c r="C180" s="94">
        <v>35.8996</v>
      </c>
      <c r="D180" s="94">
        <v>89.818299999999994</v>
      </c>
      <c r="E180" s="94">
        <v>0</v>
      </c>
      <c r="F180" s="94">
        <v>4.0000000000000002E-4</v>
      </c>
      <c r="G180" s="94">
        <v>93388.045599999998</v>
      </c>
      <c r="H180" s="94">
        <v>8993.3348000000005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21001.3979</v>
      </c>
      <c r="C181" s="94">
        <v>36.4191</v>
      </c>
      <c r="D181" s="94">
        <v>94.028899999999993</v>
      </c>
      <c r="E181" s="94">
        <v>0</v>
      </c>
      <c r="F181" s="94">
        <v>4.0000000000000002E-4</v>
      </c>
      <c r="G181" s="94">
        <v>97772.900800000003</v>
      </c>
      <c r="H181" s="94">
        <v>8971.0527999999995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23094.488099999999</v>
      </c>
      <c r="C182" s="94">
        <v>40.511899999999997</v>
      </c>
      <c r="D182" s="94">
        <v>105.9071</v>
      </c>
      <c r="E182" s="94">
        <v>0</v>
      </c>
      <c r="F182" s="94">
        <v>4.0000000000000002E-4</v>
      </c>
      <c r="G182" s="94">
        <v>110126.9822</v>
      </c>
      <c r="H182" s="94">
        <v>9910.5768000000007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23384.5334</v>
      </c>
      <c r="C183" s="94">
        <v>40.979199999999999</v>
      </c>
      <c r="D183" s="94">
        <v>107.01220000000001</v>
      </c>
      <c r="E183" s="94">
        <v>0</v>
      </c>
      <c r="F183" s="94">
        <v>4.0000000000000002E-4</v>
      </c>
      <c r="G183" s="94">
        <v>111275.83900000001</v>
      </c>
      <c r="H183" s="94">
        <v>10030.9666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21115.286800000002</v>
      </c>
      <c r="C184" s="94">
        <v>36.3247</v>
      </c>
      <c r="D184" s="94">
        <v>92.959100000000007</v>
      </c>
      <c r="E184" s="94">
        <v>0</v>
      </c>
      <c r="F184" s="94">
        <v>4.0000000000000002E-4</v>
      </c>
      <c r="G184" s="94">
        <v>96658.580499999996</v>
      </c>
      <c r="H184" s="94">
        <v>8991.0727999999999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22078.29</v>
      </c>
      <c r="C185" s="94">
        <v>36.616700000000002</v>
      </c>
      <c r="D185" s="94">
        <v>89.812399999999997</v>
      </c>
      <c r="E185" s="94">
        <v>0</v>
      </c>
      <c r="F185" s="94">
        <v>4.0000000000000002E-4</v>
      </c>
      <c r="G185" s="94">
        <v>93377.700100000002</v>
      </c>
      <c r="H185" s="94">
        <v>9267.2688999999991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23906.474900000001</v>
      </c>
      <c r="C186" s="94">
        <v>37.549700000000001</v>
      </c>
      <c r="D186" s="94">
        <v>85.888199999999998</v>
      </c>
      <c r="E186" s="94">
        <v>0</v>
      </c>
      <c r="F186" s="94">
        <v>2.9999999999999997E-4</v>
      </c>
      <c r="G186" s="94">
        <v>89282.716899999999</v>
      </c>
      <c r="H186" s="94">
        <v>9828.7469000000001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27879.276399999999</v>
      </c>
      <c r="C187" s="94">
        <v>41.760399999999997</v>
      </c>
      <c r="D187" s="94">
        <v>89.177400000000006</v>
      </c>
      <c r="E187" s="94">
        <v>0</v>
      </c>
      <c r="F187" s="94">
        <v>4.0000000000000002E-4</v>
      </c>
      <c r="G187" s="94">
        <v>92685.503700000001</v>
      </c>
      <c r="H187" s="94">
        <v>11263.040800000001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281704.7942</v>
      </c>
      <c r="C189" s="94">
        <v>458.62860000000001</v>
      </c>
      <c r="D189" s="94">
        <v>1099.5243</v>
      </c>
      <c r="E189" s="94">
        <v>0</v>
      </c>
      <c r="F189" s="94">
        <v>4.4000000000000003E-3</v>
      </c>
      <c r="G189" s="95">
        <v>1143110</v>
      </c>
      <c r="H189" s="94">
        <v>117403.05190000001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21001.3979</v>
      </c>
      <c r="C190" s="94">
        <v>35.249899999999997</v>
      </c>
      <c r="D190" s="94">
        <v>80.3</v>
      </c>
      <c r="E190" s="94">
        <v>0</v>
      </c>
      <c r="F190" s="94">
        <v>2.9999999999999997E-4</v>
      </c>
      <c r="G190" s="94">
        <v>83465.1443</v>
      </c>
      <c r="H190" s="94">
        <v>8971.0527999999995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27879.276399999999</v>
      </c>
      <c r="C191" s="94">
        <v>41.760399999999997</v>
      </c>
      <c r="D191" s="94">
        <v>107.01220000000001</v>
      </c>
      <c r="E191" s="94">
        <v>0</v>
      </c>
      <c r="F191" s="94">
        <v>4.0000000000000002E-4</v>
      </c>
      <c r="G191" s="94">
        <v>111275.83900000001</v>
      </c>
      <c r="H191" s="94">
        <v>11263.040800000001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73557800000</v>
      </c>
      <c r="C194" s="94">
        <v>53767.434000000001</v>
      </c>
      <c r="D194" s="94" t="s">
        <v>678</v>
      </c>
      <c r="E194" s="94">
        <v>32837.857000000004</v>
      </c>
      <c r="F194" s="94">
        <v>8089.5320000000002</v>
      </c>
      <c r="G194" s="94">
        <v>7771.0450000000001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66172200000</v>
      </c>
      <c r="C195" s="94">
        <v>53767.434000000001</v>
      </c>
      <c r="D195" s="94" t="s">
        <v>698</v>
      </c>
      <c r="E195" s="94">
        <v>32837.857000000004</v>
      </c>
      <c r="F195" s="94">
        <v>8089.5320000000002</v>
      </c>
      <c r="G195" s="94">
        <v>7771.0450000000001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74356700000</v>
      </c>
      <c r="C196" s="94">
        <v>55159.758000000002</v>
      </c>
      <c r="D196" s="94" t="s">
        <v>651</v>
      </c>
      <c r="E196" s="94">
        <v>32837.857000000004</v>
      </c>
      <c r="F196" s="94">
        <v>8089.5320000000002</v>
      </c>
      <c r="G196" s="94">
        <v>7771.0450000000001</v>
      </c>
      <c r="H196" s="94">
        <v>0</v>
      </c>
      <c r="I196" s="94">
        <v>6461.3239999999996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70170000000</v>
      </c>
      <c r="C197" s="94">
        <v>59335.953000000001</v>
      </c>
      <c r="D197" s="94" t="s">
        <v>623</v>
      </c>
      <c r="E197" s="94">
        <v>32837.857000000004</v>
      </c>
      <c r="F197" s="94">
        <v>8089.5320000000002</v>
      </c>
      <c r="G197" s="94">
        <v>7771.0450000000001</v>
      </c>
      <c r="H197" s="94">
        <v>0</v>
      </c>
      <c r="I197" s="94">
        <v>10637.52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74039200000</v>
      </c>
      <c r="C198" s="94">
        <v>65030.353000000003</v>
      </c>
      <c r="D198" s="94" t="s">
        <v>624</v>
      </c>
      <c r="E198" s="94">
        <v>32837.857000000004</v>
      </c>
      <c r="F198" s="94">
        <v>8089.5320000000002</v>
      </c>
      <c r="G198" s="94">
        <v>7771.0450000000001</v>
      </c>
      <c r="H198" s="94">
        <v>0</v>
      </c>
      <c r="I198" s="94">
        <v>16331.92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77515500000</v>
      </c>
      <c r="C199" s="94">
        <v>72841.942999999999</v>
      </c>
      <c r="D199" s="94" t="s">
        <v>587</v>
      </c>
      <c r="E199" s="94">
        <v>32837.857000000004</v>
      </c>
      <c r="F199" s="94">
        <v>8089.5320000000002</v>
      </c>
      <c r="G199" s="94">
        <v>7771.0450000000001</v>
      </c>
      <c r="H199" s="94">
        <v>0</v>
      </c>
      <c r="I199" s="94">
        <v>24143.508999999998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87310000000</v>
      </c>
      <c r="C200" s="94">
        <v>77780.263999999996</v>
      </c>
      <c r="D200" s="94" t="s">
        <v>625</v>
      </c>
      <c r="E200" s="94">
        <v>32837.857000000004</v>
      </c>
      <c r="F200" s="94">
        <v>8089.5320000000002</v>
      </c>
      <c r="G200" s="94">
        <v>7771.0450000000001</v>
      </c>
      <c r="H200" s="94">
        <v>0</v>
      </c>
      <c r="I200" s="94">
        <v>29081.83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88220800000</v>
      </c>
      <c r="C201" s="94">
        <v>78663.56</v>
      </c>
      <c r="D201" s="94" t="s">
        <v>626</v>
      </c>
      <c r="E201" s="94">
        <v>32837.857000000004</v>
      </c>
      <c r="F201" s="94">
        <v>8089.5320000000002</v>
      </c>
      <c r="G201" s="94">
        <v>7771.0450000000001</v>
      </c>
      <c r="H201" s="94">
        <v>0</v>
      </c>
      <c r="I201" s="94">
        <v>29965.126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76632100000</v>
      </c>
      <c r="C202" s="94">
        <v>72025.065000000002</v>
      </c>
      <c r="D202" s="94" t="s">
        <v>627</v>
      </c>
      <c r="E202" s="94">
        <v>32837.857000000004</v>
      </c>
      <c r="F202" s="94">
        <v>8089.5320000000002</v>
      </c>
      <c r="G202" s="94">
        <v>7771.0450000000001</v>
      </c>
      <c r="H202" s="94">
        <v>0</v>
      </c>
      <c r="I202" s="94">
        <v>23326.631000000001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74031000000</v>
      </c>
      <c r="C203" s="94">
        <v>64422.91</v>
      </c>
      <c r="D203" s="94" t="s">
        <v>628</v>
      </c>
      <c r="E203" s="94">
        <v>32837.857000000004</v>
      </c>
      <c r="F203" s="94">
        <v>8089.5320000000002</v>
      </c>
      <c r="G203" s="94">
        <v>7771.0450000000001</v>
      </c>
      <c r="H203" s="94">
        <v>0</v>
      </c>
      <c r="I203" s="94">
        <v>15724.476000000001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70784400000</v>
      </c>
      <c r="C204" s="94">
        <v>53767.434000000001</v>
      </c>
      <c r="D204" s="94" t="s">
        <v>615</v>
      </c>
      <c r="E204" s="94">
        <v>32837.857000000004</v>
      </c>
      <c r="F204" s="94">
        <v>8089.5320000000002</v>
      </c>
      <c r="G204" s="94">
        <v>7771.0450000000001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73482200000</v>
      </c>
      <c r="C205" s="94">
        <v>53767.434000000001</v>
      </c>
      <c r="D205" s="94" t="s">
        <v>680</v>
      </c>
      <c r="E205" s="94">
        <v>32837.857000000004</v>
      </c>
      <c r="F205" s="94">
        <v>8089.5320000000002</v>
      </c>
      <c r="G205" s="94">
        <v>7771.0450000000001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906272000000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66172200000</v>
      </c>
      <c r="C208" s="94">
        <v>53767.434000000001</v>
      </c>
      <c r="D208" s="94"/>
      <c r="E208" s="94">
        <v>32837.857000000004</v>
      </c>
      <c r="F208" s="94">
        <v>8089.5320000000002</v>
      </c>
      <c r="G208" s="94">
        <v>7771.0450000000001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88220800000</v>
      </c>
      <c r="C209" s="94">
        <v>78663.56</v>
      </c>
      <c r="D209" s="94"/>
      <c r="E209" s="94">
        <v>32837.857000000004</v>
      </c>
      <c r="F209" s="94">
        <v>8089.5320000000002</v>
      </c>
      <c r="G209" s="94">
        <v>7771.0450000000001</v>
      </c>
      <c r="H209" s="94">
        <v>0</v>
      </c>
      <c r="I209" s="94">
        <v>29965.126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9488.8700000000008</v>
      </c>
      <c r="C212" s="94">
        <v>5587.88</v>
      </c>
      <c r="D212" s="94">
        <v>0</v>
      </c>
      <c r="E212" s="94">
        <v>15076.75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4.54</v>
      </c>
      <c r="C213" s="94">
        <v>2.67</v>
      </c>
      <c r="D213" s="94">
        <v>0</v>
      </c>
      <c r="E213" s="94">
        <v>7.21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4.54</v>
      </c>
      <c r="C214" s="94">
        <v>2.67</v>
      </c>
      <c r="D214" s="94">
        <v>0</v>
      </c>
      <c r="E214" s="94">
        <v>7.21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2345.09</v>
      </c>
      <c r="C2" s="94">
        <v>1121.8800000000001</v>
      </c>
      <c r="D2" s="94">
        <v>1121.8800000000001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2345.09</v>
      </c>
      <c r="C3" s="94">
        <v>1121.8800000000001</v>
      </c>
      <c r="D3" s="94">
        <v>1121.8800000000001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4744.1400000000003</v>
      </c>
      <c r="C4" s="94">
        <v>2269.58</v>
      </c>
      <c r="D4" s="94">
        <v>2269.58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4744.1400000000003</v>
      </c>
      <c r="C5" s="94">
        <v>2269.58</v>
      </c>
      <c r="D5" s="94">
        <v>2269.58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1414.04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72.08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79.58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152.26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931.05</v>
      </c>
      <c r="C28" s="94">
        <v>1414.04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0.47699999999999998</v>
      </c>
      <c r="E46" s="94">
        <v>0.51400000000000001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0.47699999999999998</v>
      </c>
      <c r="E47" s="94">
        <v>0.51400000000000001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0.47699999999999998</v>
      </c>
      <c r="E48" s="94">
        <v>0.51400000000000001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0.35099999999999998</v>
      </c>
      <c r="E50" s="94">
        <v>0.376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0.47699999999999998</v>
      </c>
      <c r="E51" s="94">
        <v>0.51400000000000001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0.47699999999999998</v>
      </c>
      <c r="E52" s="94">
        <v>0.51400000000000001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0.35099999999999998</v>
      </c>
      <c r="E54" s="94">
        <v>0.376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0.47699999999999998</v>
      </c>
      <c r="E55" s="94">
        <v>0.51400000000000001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0.47699999999999998</v>
      </c>
      <c r="E56" s="94">
        <v>0.51400000000000001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0.35099999999999998</v>
      </c>
      <c r="E58" s="94">
        <v>0.376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0.47699999999999998</v>
      </c>
      <c r="E59" s="94">
        <v>0.51400000000000001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0.47699999999999998</v>
      </c>
      <c r="E60" s="94">
        <v>0.51400000000000001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0.35099999999999998</v>
      </c>
      <c r="E62" s="94">
        <v>0.376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0.47699999999999998</v>
      </c>
      <c r="E63" s="94">
        <v>0.51400000000000001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0.47699999999999998</v>
      </c>
      <c r="E64" s="94">
        <v>0.51400000000000001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0.35099999999999998</v>
      </c>
      <c r="E66" s="94">
        <v>0.376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0.47699999999999998</v>
      </c>
      <c r="E67" s="94">
        <v>0.51400000000000001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0.47699999999999998</v>
      </c>
      <c r="E68" s="94">
        <v>0.51400000000000001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0.35099999999999998</v>
      </c>
      <c r="E70" s="94">
        <v>0.376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0.47699999999999998</v>
      </c>
      <c r="E71" s="94">
        <v>0.51400000000000001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0.47699999999999998</v>
      </c>
      <c r="E72" s="94">
        <v>0.51400000000000001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0.35099999999999998</v>
      </c>
      <c r="E74" s="94">
        <v>0.376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0.47699999999999998</v>
      </c>
      <c r="E75" s="94">
        <v>0.51400000000000001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0.47699999999999998</v>
      </c>
      <c r="E76" s="94">
        <v>0.51400000000000001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0.35099999999999998</v>
      </c>
      <c r="E78" s="94">
        <v>0.376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0.47699999999999998</v>
      </c>
      <c r="E79" s="94">
        <v>0.51400000000000001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0.47699999999999998</v>
      </c>
      <c r="E80" s="94">
        <v>0.51400000000000001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0.35099999999999998</v>
      </c>
      <c r="E82" s="94">
        <v>0.376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0.47699999999999998</v>
      </c>
      <c r="E83" s="94">
        <v>0.51400000000000001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0.47699999999999998</v>
      </c>
      <c r="E84" s="94">
        <v>0.51400000000000001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0.47699999999999998</v>
      </c>
      <c r="E85" s="94">
        <v>0.51400000000000001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0.35099999999999998</v>
      </c>
      <c r="E87" s="94">
        <v>0.376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16935.84</v>
      </c>
      <c r="D134" s="94">
        <v>11450.04</v>
      </c>
      <c r="E134" s="94">
        <v>5485.8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33393.39</v>
      </c>
      <c r="D135" s="94">
        <v>22576.71</v>
      </c>
      <c r="E135" s="94">
        <v>10816.68</v>
      </c>
      <c r="F135" s="94">
        <v>0.68</v>
      </c>
      <c r="G135" s="94">
        <v>3.44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15930.77</v>
      </c>
      <c r="D136" s="94">
        <v>10770.52</v>
      </c>
      <c r="E136" s="94">
        <v>5160.24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13784.75</v>
      </c>
      <c r="D137" s="94">
        <v>9319.64</v>
      </c>
      <c r="E137" s="94">
        <v>4465.1099999999997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13493.49</v>
      </c>
      <c r="D138" s="94">
        <v>9122.7199999999993</v>
      </c>
      <c r="E138" s="94">
        <v>4370.7700000000004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13243.42</v>
      </c>
      <c r="D139" s="94">
        <v>8953.65</v>
      </c>
      <c r="E139" s="94">
        <v>4289.7700000000004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24751.7</v>
      </c>
      <c r="D140" s="94">
        <v>16734.21</v>
      </c>
      <c r="E140" s="94">
        <v>8017.49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12880.01</v>
      </c>
      <c r="D141" s="94">
        <v>8707.9599999999991</v>
      </c>
      <c r="E141" s="94">
        <v>4172.05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12824.5</v>
      </c>
      <c r="D142" s="94">
        <v>8670.43</v>
      </c>
      <c r="E142" s="94">
        <v>4154.07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12907.01</v>
      </c>
      <c r="D143" s="94">
        <v>8726.2199999999993</v>
      </c>
      <c r="E143" s="94">
        <v>4180.8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29825.07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54402.99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24890.91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24813.67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24810.240000000002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24825.48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49338.05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24825.83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24816.41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24922.71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0.68</v>
      </c>
      <c r="F158" s="94">
        <v>791.06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1.34</v>
      </c>
      <c r="F159" s="94">
        <v>1531.93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0.64</v>
      </c>
      <c r="F160" s="94">
        <v>744.12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0.56000000000000005</v>
      </c>
      <c r="F161" s="94">
        <v>643.88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0.54</v>
      </c>
      <c r="F162" s="94">
        <v>630.27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0.53</v>
      </c>
      <c r="F163" s="94">
        <v>618.59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</v>
      </c>
      <c r="F164" s="94">
        <v>1135.49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0.52</v>
      </c>
      <c r="F165" s="94">
        <v>601.62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0.52</v>
      </c>
      <c r="F166" s="94">
        <v>599.03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0.52</v>
      </c>
      <c r="F167" s="94">
        <v>602.88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34114.031900000002</v>
      </c>
      <c r="C176" s="94">
        <v>45.987099999999998</v>
      </c>
      <c r="D176" s="94">
        <v>49.070099999999996</v>
      </c>
      <c r="E176" s="94">
        <v>0</v>
      </c>
      <c r="F176" s="94">
        <v>4.0000000000000002E-4</v>
      </c>
      <c r="G176" s="94">
        <v>32195.998800000001</v>
      </c>
      <c r="H176" s="94">
        <v>13242.7906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28038.15</v>
      </c>
      <c r="C177" s="94">
        <v>38.895200000000003</v>
      </c>
      <c r="D177" s="94">
        <v>43.907699999999998</v>
      </c>
      <c r="E177" s="94">
        <v>0</v>
      </c>
      <c r="F177" s="94">
        <v>2.9999999999999997E-4</v>
      </c>
      <c r="G177" s="94">
        <v>28817.2909</v>
      </c>
      <c r="H177" s="94">
        <v>10989.195900000001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25355.270499999999</v>
      </c>
      <c r="C178" s="94">
        <v>37.989600000000003</v>
      </c>
      <c r="D178" s="94">
        <v>48.876199999999997</v>
      </c>
      <c r="E178" s="94">
        <v>0</v>
      </c>
      <c r="F178" s="94">
        <v>4.0000000000000002E-4</v>
      </c>
      <c r="G178" s="94">
        <v>32097.9987</v>
      </c>
      <c r="H178" s="94">
        <v>10206.861999999999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19241.2814</v>
      </c>
      <c r="C179" s="94">
        <v>31.509399999999999</v>
      </c>
      <c r="D179" s="94">
        <v>45.818399999999997</v>
      </c>
      <c r="E179" s="94">
        <v>0</v>
      </c>
      <c r="F179" s="94">
        <v>2.9999999999999997E-4</v>
      </c>
      <c r="G179" s="94">
        <v>30105.195</v>
      </c>
      <c r="H179" s="94">
        <v>8001.8629000000001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18139.5524</v>
      </c>
      <c r="C180" s="94">
        <v>32.0732</v>
      </c>
      <c r="D180" s="94">
        <v>50.905299999999997</v>
      </c>
      <c r="E180" s="94">
        <v>0</v>
      </c>
      <c r="F180" s="94">
        <v>4.0000000000000002E-4</v>
      </c>
      <c r="G180" s="94">
        <v>33458.555099999998</v>
      </c>
      <c r="H180" s="94">
        <v>7770.0316000000003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19076.287</v>
      </c>
      <c r="C181" s="94">
        <v>34.681699999999999</v>
      </c>
      <c r="D181" s="94">
        <v>56.634500000000003</v>
      </c>
      <c r="E181" s="94">
        <v>0</v>
      </c>
      <c r="F181" s="94">
        <v>4.0000000000000002E-4</v>
      </c>
      <c r="G181" s="94">
        <v>37227.977400000003</v>
      </c>
      <c r="H181" s="94">
        <v>8262.2965000000004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20455.3763</v>
      </c>
      <c r="C182" s="94">
        <v>37.294600000000003</v>
      </c>
      <c r="D182" s="94">
        <v>61.072899999999997</v>
      </c>
      <c r="E182" s="94">
        <v>0</v>
      </c>
      <c r="F182" s="94">
        <v>4.0000000000000002E-4</v>
      </c>
      <c r="G182" s="94">
        <v>40145.878599999996</v>
      </c>
      <c r="H182" s="94">
        <v>8869.7063999999991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20844.156999999999</v>
      </c>
      <c r="C183" s="94">
        <v>38.025799999999997</v>
      </c>
      <c r="D183" s="94">
        <v>62.306699999999999</v>
      </c>
      <c r="E183" s="94">
        <v>0</v>
      </c>
      <c r="F183" s="94">
        <v>5.0000000000000001E-4</v>
      </c>
      <c r="G183" s="94">
        <v>40956.963199999998</v>
      </c>
      <c r="H183" s="94">
        <v>9040.4290999999994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16959.480299999999</v>
      </c>
      <c r="C184" s="94">
        <v>30.281500000000001</v>
      </c>
      <c r="D184" s="94">
        <v>48.553699999999999</v>
      </c>
      <c r="E184" s="94">
        <v>0</v>
      </c>
      <c r="F184" s="94">
        <v>4.0000000000000002E-4</v>
      </c>
      <c r="G184" s="94">
        <v>31914.096799999999</v>
      </c>
      <c r="H184" s="94">
        <v>7292.7345999999998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19893.531200000001</v>
      </c>
      <c r="C185" s="94">
        <v>32.7971</v>
      </c>
      <c r="D185" s="94">
        <v>48.086199999999998</v>
      </c>
      <c r="E185" s="94">
        <v>0</v>
      </c>
      <c r="F185" s="94">
        <v>4.0000000000000002E-4</v>
      </c>
      <c r="G185" s="94">
        <v>31596.312999999998</v>
      </c>
      <c r="H185" s="94">
        <v>8294.0935000000009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24176.851200000001</v>
      </c>
      <c r="C186" s="94">
        <v>36.264000000000003</v>
      </c>
      <c r="D186" s="94">
        <v>46.734999999999999</v>
      </c>
      <c r="E186" s="94">
        <v>0</v>
      </c>
      <c r="F186" s="94">
        <v>4.0000000000000002E-4</v>
      </c>
      <c r="G186" s="94">
        <v>30692.051100000001</v>
      </c>
      <c r="H186" s="94">
        <v>9736.3119999999999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31462.925599999999</v>
      </c>
      <c r="C187" s="94">
        <v>43.503399999999999</v>
      </c>
      <c r="D187" s="94">
        <v>48.806100000000001</v>
      </c>
      <c r="E187" s="94">
        <v>0</v>
      </c>
      <c r="F187" s="94">
        <v>4.0000000000000002E-4</v>
      </c>
      <c r="G187" s="94">
        <v>32031.1551</v>
      </c>
      <c r="H187" s="94">
        <v>12317.8477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277756.8947</v>
      </c>
      <c r="C189" s="94">
        <v>439.30259999999998</v>
      </c>
      <c r="D189" s="94">
        <v>610.77269999999999</v>
      </c>
      <c r="E189" s="94">
        <v>0</v>
      </c>
      <c r="F189" s="94">
        <v>4.5999999999999999E-3</v>
      </c>
      <c r="G189" s="94">
        <v>401239.47369999997</v>
      </c>
      <c r="H189" s="94">
        <v>114024.1629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16959.480299999999</v>
      </c>
      <c r="C190" s="94">
        <v>30.281500000000001</v>
      </c>
      <c r="D190" s="94">
        <v>43.907699999999998</v>
      </c>
      <c r="E190" s="94">
        <v>0</v>
      </c>
      <c r="F190" s="94">
        <v>2.9999999999999997E-4</v>
      </c>
      <c r="G190" s="94">
        <v>28817.2909</v>
      </c>
      <c r="H190" s="94">
        <v>7292.7345999999998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34114.031900000002</v>
      </c>
      <c r="C191" s="94">
        <v>45.987099999999998</v>
      </c>
      <c r="D191" s="94">
        <v>62.306699999999999</v>
      </c>
      <c r="E191" s="94">
        <v>0</v>
      </c>
      <c r="F191" s="94">
        <v>5.0000000000000001E-4</v>
      </c>
      <c r="G191" s="94">
        <v>40956.963199999998</v>
      </c>
      <c r="H191" s="94">
        <v>13242.7906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74708400000</v>
      </c>
      <c r="C194" s="94">
        <v>53895.264000000003</v>
      </c>
      <c r="D194" s="94" t="s">
        <v>670</v>
      </c>
      <c r="E194" s="94">
        <v>32837.857000000004</v>
      </c>
      <c r="F194" s="94">
        <v>8089.5320000000002</v>
      </c>
      <c r="G194" s="94">
        <v>7898.875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66868400000</v>
      </c>
      <c r="C195" s="94">
        <v>53895.264000000003</v>
      </c>
      <c r="D195" s="94" t="s">
        <v>698</v>
      </c>
      <c r="E195" s="94">
        <v>32837.857000000004</v>
      </c>
      <c r="F195" s="94">
        <v>8089.5320000000002</v>
      </c>
      <c r="G195" s="94">
        <v>7898.875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74481000000</v>
      </c>
      <c r="C196" s="94">
        <v>53895.264000000003</v>
      </c>
      <c r="D196" s="94" t="s">
        <v>594</v>
      </c>
      <c r="E196" s="94">
        <v>32837.857000000004</v>
      </c>
      <c r="F196" s="94">
        <v>8089.5320000000002</v>
      </c>
      <c r="G196" s="94">
        <v>7898.875</v>
      </c>
      <c r="H196" s="94">
        <v>0</v>
      </c>
      <c r="I196" s="94">
        <v>0</v>
      </c>
      <c r="J196" s="94">
        <v>5069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69856800000</v>
      </c>
      <c r="C197" s="94">
        <v>53808.864999999998</v>
      </c>
      <c r="D197" s="94" t="s">
        <v>699</v>
      </c>
      <c r="E197" s="94">
        <v>32837.857000000004</v>
      </c>
      <c r="F197" s="94">
        <v>8089.5320000000002</v>
      </c>
      <c r="G197" s="94">
        <v>7898.875</v>
      </c>
      <c r="H197" s="94">
        <v>0</v>
      </c>
      <c r="I197" s="94">
        <v>4982.6009999999997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77638100000</v>
      </c>
      <c r="C198" s="94">
        <v>88605.608999999997</v>
      </c>
      <c r="D198" s="94" t="s">
        <v>629</v>
      </c>
      <c r="E198" s="94">
        <v>32837.857000000004</v>
      </c>
      <c r="F198" s="94">
        <v>8089.5320000000002</v>
      </c>
      <c r="G198" s="94">
        <v>7898.875</v>
      </c>
      <c r="H198" s="94">
        <v>0</v>
      </c>
      <c r="I198" s="94">
        <v>39779.345000000001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86384700000</v>
      </c>
      <c r="C199" s="94">
        <v>89561.346999999994</v>
      </c>
      <c r="D199" s="94" t="s">
        <v>607</v>
      </c>
      <c r="E199" s="94">
        <v>32837.857000000004</v>
      </c>
      <c r="F199" s="94">
        <v>8089.5320000000002</v>
      </c>
      <c r="G199" s="94">
        <v>7898.875</v>
      </c>
      <c r="H199" s="94">
        <v>0</v>
      </c>
      <c r="I199" s="94">
        <v>40735.084000000003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93155500000</v>
      </c>
      <c r="C200" s="94">
        <v>93650.883000000002</v>
      </c>
      <c r="D200" s="94" t="s">
        <v>630</v>
      </c>
      <c r="E200" s="94">
        <v>32837.857000000004</v>
      </c>
      <c r="F200" s="94">
        <v>8089.5320000000002</v>
      </c>
      <c r="G200" s="94">
        <v>7898.875</v>
      </c>
      <c r="H200" s="94">
        <v>0</v>
      </c>
      <c r="I200" s="94">
        <v>44824.618999999999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95037500000</v>
      </c>
      <c r="C201" s="94">
        <v>89674.86</v>
      </c>
      <c r="D201" s="94" t="s">
        <v>631</v>
      </c>
      <c r="E201" s="94">
        <v>32837.857000000004</v>
      </c>
      <c r="F201" s="94">
        <v>8089.5320000000002</v>
      </c>
      <c r="G201" s="94">
        <v>7898.875</v>
      </c>
      <c r="H201" s="94">
        <v>0</v>
      </c>
      <c r="I201" s="94">
        <v>40848.595999999998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74054300000</v>
      </c>
      <c r="C202" s="94">
        <v>75376.395999999993</v>
      </c>
      <c r="D202" s="94" t="s">
        <v>632</v>
      </c>
      <c r="E202" s="94">
        <v>32837.857000000004</v>
      </c>
      <c r="F202" s="94">
        <v>8089.5320000000002</v>
      </c>
      <c r="G202" s="94">
        <v>7898.875</v>
      </c>
      <c r="H202" s="94">
        <v>0</v>
      </c>
      <c r="I202" s="94">
        <v>26550.132000000001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73316900000</v>
      </c>
      <c r="C203" s="94">
        <v>65260.616999999998</v>
      </c>
      <c r="D203" s="94" t="s">
        <v>633</v>
      </c>
      <c r="E203" s="94">
        <v>32837.857000000004</v>
      </c>
      <c r="F203" s="94">
        <v>8089.5320000000002</v>
      </c>
      <c r="G203" s="94">
        <v>7898.875</v>
      </c>
      <c r="H203" s="94">
        <v>0</v>
      </c>
      <c r="I203" s="94">
        <v>16434.352999999999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71218600000</v>
      </c>
      <c r="C204" s="94">
        <v>53895.264000000003</v>
      </c>
      <c r="D204" s="94" t="s">
        <v>615</v>
      </c>
      <c r="E204" s="94">
        <v>32837.857000000004</v>
      </c>
      <c r="F204" s="94">
        <v>8089.5320000000002</v>
      </c>
      <c r="G204" s="94">
        <v>7898.875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74325900000</v>
      </c>
      <c r="C205" s="94">
        <v>53895.264000000003</v>
      </c>
      <c r="D205" s="94" t="s">
        <v>616</v>
      </c>
      <c r="E205" s="94">
        <v>32837.857000000004</v>
      </c>
      <c r="F205" s="94">
        <v>8089.5320000000002</v>
      </c>
      <c r="G205" s="94">
        <v>7898.875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931046000000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66868400000</v>
      </c>
      <c r="C208" s="94">
        <v>53808.864999999998</v>
      </c>
      <c r="D208" s="94"/>
      <c r="E208" s="94">
        <v>32837.857000000004</v>
      </c>
      <c r="F208" s="94">
        <v>8089.5320000000002</v>
      </c>
      <c r="G208" s="94">
        <v>7898.875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95037500000</v>
      </c>
      <c r="C209" s="94">
        <v>93650.883000000002</v>
      </c>
      <c r="D209" s="94"/>
      <c r="E209" s="94">
        <v>32837.857000000004</v>
      </c>
      <c r="F209" s="94">
        <v>8089.5320000000002</v>
      </c>
      <c r="G209" s="94">
        <v>7898.875</v>
      </c>
      <c r="H209" s="94">
        <v>0</v>
      </c>
      <c r="I209" s="94">
        <v>44824.618999999999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16074.82</v>
      </c>
      <c r="C212" s="94">
        <v>11113.95</v>
      </c>
      <c r="D212" s="94">
        <v>0</v>
      </c>
      <c r="E212" s="94">
        <v>27188.77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7.69</v>
      </c>
      <c r="C213" s="94">
        <v>5.32</v>
      </c>
      <c r="D213" s="94">
        <v>0</v>
      </c>
      <c r="E213" s="94">
        <v>13.01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7.69</v>
      </c>
      <c r="C214" s="94">
        <v>5.32</v>
      </c>
      <c r="D214" s="94">
        <v>0</v>
      </c>
      <c r="E214" s="94">
        <v>13.01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2116.19</v>
      </c>
      <c r="C2" s="94">
        <v>1012.38</v>
      </c>
      <c r="D2" s="94">
        <v>1012.38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2116.19</v>
      </c>
      <c r="C3" s="94">
        <v>1012.38</v>
      </c>
      <c r="D3" s="94">
        <v>1012.38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4422.4799999999996</v>
      </c>
      <c r="C4" s="94">
        <v>2115.69</v>
      </c>
      <c r="D4" s="94">
        <v>2115.69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4422.4799999999996</v>
      </c>
      <c r="C5" s="94">
        <v>2115.69</v>
      </c>
      <c r="D5" s="94">
        <v>2115.69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1230.45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28.59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79.56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150.46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885.74</v>
      </c>
      <c r="C28" s="94">
        <v>1230.45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0.47699999999999998</v>
      </c>
      <c r="E46" s="94">
        <v>0.51400000000000001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0.47699999999999998</v>
      </c>
      <c r="E47" s="94">
        <v>0.51400000000000001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0.47699999999999998</v>
      </c>
      <c r="E48" s="94">
        <v>0.51400000000000001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0.35099999999999998</v>
      </c>
      <c r="E50" s="94">
        <v>0.376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0.47699999999999998</v>
      </c>
      <c r="E51" s="94">
        <v>0.51400000000000001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0.47699999999999998</v>
      </c>
      <c r="E52" s="94">
        <v>0.51400000000000001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0.35099999999999998</v>
      </c>
      <c r="E54" s="94">
        <v>0.376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0.47699999999999998</v>
      </c>
      <c r="E55" s="94">
        <v>0.51400000000000001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0.47699999999999998</v>
      </c>
      <c r="E56" s="94">
        <v>0.51400000000000001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0.35099999999999998</v>
      </c>
      <c r="E58" s="94">
        <v>0.376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0.47699999999999998</v>
      </c>
      <c r="E59" s="94">
        <v>0.51400000000000001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0.47699999999999998</v>
      </c>
      <c r="E60" s="94">
        <v>0.51400000000000001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0.35099999999999998</v>
      </c>
      <c r="E62" s="94">
        <v>0.376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0.47699999999999998</v>
      </c>
      <c r="E63" s="94">
        <v>0.51400000000000001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0.47699999999999998</v>
      </c>
      <c r="E64" s="94">
        <v>0.51400000000000001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0.35099999999999998</v>
      </c>
      <c r="E66" s="94">
        <v>0.376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0.47699999999999998</v>
      </c>
      <c r="E67" s="94">
        <v>0.51400000000000001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0.47699999999999998</v>
      </c>
      <c r="E68" s="94">
        <v>0.51400000000000001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0.35099999999999998</v>
      </c>
      <c r="E70" s="94">
        <v>0.376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0.47699999999999998</v>
      </c>
      <c r="E71" s="94">
        <v>0.51400000000000001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0.47699999999999998</v>
      </c>
      <c r="E72" s="94">
        <v>0.51400000000000001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0.35099999999999998</v>
      </c>
      <c r="E74" s="94">
        <v>0.376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0.47699999999999998</v>
      </c>
      <c r="E75" s="94">
        <v>0.51400000000000001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0.47699999999999998</v>
      </c>
      <c r="E76" s="94">
        <v>0.51400000000000001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0.35099999999999998</v>
      </c>
      <c r="E78" s="94">
        <v>0.376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0.47699999999999998</v>
      </c>
      <c r="E79" s="94">
        <v>0.51400000000000001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0.47699999999999998</v>
      </c>
      <c r="E80" s="94">
        <v>0.51400000000000001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0.35099999999999998</v>
      </c>
      <c r="E82" s="94">
        <v>0.376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0.47699999999999998</v>
      </c>
      <c r="E83" s="94">
        <v>0.51400000000000001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0.47699999999999998</v>
      </c>
      <c r="E84" s="94">
        <v>0.51400000000000001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0.47699999999999998</v>
      </c>
      <c r="E85" s="94">
        <v>0.51400000000000001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0.35099999999999998</v>
      </c>
      <c r="E87" s="94">
        <v>0.376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0.38500000000000001</v>
      </c>
      <c r="G90" s="94">
        <v>0.30499999999999999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0.38500000000000001</v>
      </c>
      <c r="G91" s="94">
        <v>0.30499999999999999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0.38500000000000001</v>
      </c>
      <c r="G92" s="94">
        <v>0.30499999999999999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0.38500000000000001</v>
      </c>
      <c r="G93" s="94">
        <v>0.30499999999999999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0.38500000000000001</v>
      </c>
      <c r="G94" s="94">
        <v>0.30499999999999999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0.38500000000000001</v>
      </c>
      <c r="G95" s="94">
        <v>0.30499999999999999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0.38500000000000001</v>
      </c>
      <c r="G96" s="94">
        <v>0.30499999999999999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0.38500000000000001</v>
      </c>
      <c r="G97" s="94">
        <v>0.30499999999999999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0.38500000000000001</v>
      </c>
      <c r="G98" s="94">
        <v>0.30499999999999999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0.38500000000000001</v>
      </c>
      <c r="G99" s="94">
        <v>0.30499999999999999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0.38500000000000001</v>
      </c>
      <c r="G100" s="94">
        <v>0.30499999999999999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0.38500000000000001</v>
      </c>
      <c r="G101" s="94">
        <v>0.30499999999999999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0.38500000000000001</v>
      </c>
      <c r="G102" s="94">
        <v>0.30499999999999999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0.38500000000000001</v>
      </c>
      <c r="G103" s="94">
        <v>0.30499999999999999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0.38500000000000001</v>
      </c>
      <c r="G104" s="94">
        <v>0.30499999999999999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0.38500000000000001</v>
      </c>
      <c r="G105" s="94">
        <v>0.30499999999999999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0.38500000000000001</v>
      </c>
      <c r="G106" s="94">
        <v>0.30499999999999999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0.38500000000000001</v>
      </c>
      <c r="G107" s="94">
        <v>0.30499999999999999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0.38500000000000001</v>
      </c>
      <c r="G108" s="94">
        <v>0.30499999999999999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0.38500000000000001</v>
      </c>
      <c r="G109" s="94">
        <v>0.30499999999999999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0.38500000000000001</v>
      </c>
      <c r="G110" s="94">
        <v>0.30499999999999999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0.38500000000000001</v>
      </c>
      <c r="G111" s="94">
        <v>0.30499999999999999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0.38500000000000001</v>
      </c>
      <c r="G112" s="94">
        <v>0.30499999999999999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0.38500000000000001</v>
      </c>
      <c r="G113" s="94">
        <v>0.30499999999999999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0.38500000000000001</v>
      </c>
      <c r="G114" s="94">
        <v>0.30499999999999999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0.38500000000000001</v>
      </c>
      <c r="G115" s="94">
        <v>0.30499999999999999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0.38500000000000001</v>
      </c>
      <c r="G116" s="94">
        <v>0.30499999999999999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0.38500000000000001</v>
      </c>
      <c r="G117" s="94">
        <v>0.30499999999999999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0.38500000000000001</v>
      </c>
      <c r="G118" s="94">
        <v>0.30499999999999999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0.38500000000000001</v>
      </c>
      <c r="G119" s="94">
        <v>0.30499999999999999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0.38500000000000001</v>
      </c>
      <c r="G120" s="94">
        <v>0.30499999999999999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0.38500000000000001</v>
      </c>
      <c r="G121" s="94">
        <v>0.30499999999999999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0.38500000000000001</v>
      </c>
      <c r="G122" s="94">
        <v>0.30499999999999999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0.38500000000000001</v>
      </c>
      <c r="G123" s="94">
        <v>0.30499999999999999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0.38500000000000001</v>
      </c>
      <c r="G124" s="94">
        <v>0.30499999999999999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0.38500000000000001</v>
      </c>
      <c r="G125" s="94">
        <v>0.30499999999999999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0.38500000000000001</v>
      </c>
      <c r="G126" s="94">
        <v>0.30499999999999999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0.38500000000000001</v>
      </c>
      <c r="G128" s="94">
        <v>0.30499999999999999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12826.31</v>
      </c>
      <c r="D134" s="94">
        <v>10096.41</v>
      </c>
      <c r="E134" s="94">
        <v>2729.9</v>
      </c>
      <c r="F134" s="94">
        <v>0.79</v>
      </c>
      <c r="G134" s="94">
        <v>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21300.95</v>
      </c>
      <c r="D135" s="94">
        <v>17012.11</v>
      </c>
      <c r="E135" s="94">
        <v>4288.83</v>
      </c>
      <c r="F135" s="94">
        <v>0.8</v>
      </c>
      <c r="G135" s="94">
        <v>3.77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10166.040000000001</v>
      </c>
      <c r="D136" s="94">
        <v>8119.16</v>
      </c>
      <c r="E136" s="94">
        <v>2046.88</v>
      </c>
      <c r="F136" s="94">
        <v>0.8</v>
      </c>
      <c r="G136" s="94">
        <v>4.04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9148.19</v>
      </c>
      <c r="D137" s="94">
        <v>7258.82</v>
      </c>
      <c r="E137" s="94">
        <v>1889.38</v>
      </c>
      <c r="F137" s="94">
        <v>0.79</v>
      </c>
      <c r="G137" s="94">
        <v>4.0199999999999996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9043.24</v>
      </c>
      <c r="D138" s="94">
        <v>7167.41</v>
      </c>
      <c r="E138" s="94">
        <v>1875.83</v>
      </c>
      <c r="F138" s="94">
        <v>0.79</v>
      </c>
      <c r="G138" s="94">
        <v>4.01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8982.42</v>
      </c>
      <c r="D139" s="94">
        <v>7114.48</v>
      </c>
      <c r="E139" s="94">
        <v>1867.95</v>
      </c>
      <c r="F139" s="94">
        <v>0.79</v>
      </c>
      <c r="G139" s="94">
        <v>4.01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17278.45</v>
      </c>
      <c r="D140" s="94">
        <v>13523.57</v>
      </c>
      <c r="E140" s="94">
        <v>3754.88</v>
      </c>
      <c r="F140" s="94">
        <v>0.78</v>
      </c>
      <c r="G140" s="94">
        <v>3.96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8725</v>
      </c>
      <c r="D141" s="94">
        <v>6849.46</v>
      </c>
      <c r="E141" s="94">
        <v>1875.54</v>
      </c>
      <c r="F141" s="94">
        <v>0.79</v>
      </c>
      <c r="G141" s="94">
        <v>3.99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8722.82</v>
      </c>
      <c r="D142" s="94">
        <v>6845.34</v>
      </c>
      <c r="E142" s="94">
        <v>1877.48</v>
      </c>
      <c r="F142" s="94">
        <v>0.78</v>
      </c>
      <c r="G142" s="94">
        <v>3.99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8807.2000000000007</v>
      </c>
      <c r="D143" s="94">
        <v>6914.71</v>
      </c>
      <c r="E143" s="94">
        <v>1892.49</v>
      </c>
      <c r="F143" s="94">
        <v>0.79</v>
      </c>
      <c r="G143" s="94">
        <v>3.99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28381.86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51651.97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23601.1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23522.01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23518.560000000001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23534.82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46738.18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23535.17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23524.76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23632.86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0.75</v>
      </c>
      <c r="F158" s="94">
        <v>870.65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1.29</v>
      </c>
      <c r="F159" s="94">
        <v>1465.9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0.61</v>
      </c>
      <c r="F160" s="94">
        <v>712.33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0.54</v>
      </c>
      <c r="F161" s="94">
        <v>631.97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0.54</v>
      </c>
      <c r="F162" s="94">
        <v>623.16999999999996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0.53</v>
      </c>
      <c r="F163" s="94">
        <v>618.08000000000004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</v>
      </c>
      <c r="F164" s="94">
        <v>1137.43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0.51</v>
      </c>
      <c r="F165" s="94">
        <v>588.72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0.51</v>
      </c>
      <c r="F166" s="94">
        <v>588.11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0.51</v>
      </c>
      <c r="F167" s="94">
        <v>594.4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30962.444500000001</v>
      </c>
      <c r="C176" s="94">
        <v>43.344299999999997</v>
      </c>
      <c r="D176" s="94">
        <v>55.2547</v>
      </c>
      <c r="E176" s="94">
        <v>0</v>
      </c>
      <c r="F176" s="94">
        <v>4.0000000000000002E-4</v>
      </c>
      <c r="G176" s="95">
        <v>1309190</v>
      </c>
      <c r="H176" s="94">
        <v>12189.261399999999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26051.508600000001</v>
      </c>
      <c r="C177" s="94">
        <v>37.320999999999998</v>
      </c>
      <c r="D177" s="94">
        <v>49.570300000000003</v>
      </c>
      <c r="E177" s="94">
        <v>0</v>
      </c>
      <c r="F177" s="94">
        <v>4.0000000000000002E-4</v>
      </c>
      <c r="G177" s="95">
        <v>1174720</v>
      </c>
      <c r="H177" s="94">
        <v>10338.2395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24499.368600000002</v>
      </c>
      <c r="C178" s="94">
        <v>37.473199999999999</v>
      </c>
      <c r="D178" s="94">
        <v>55.2087</v>
      </c>
      <c r="E178" s="94">
        <v>0</v>
      </c>
      <c r="F178" s="94">
        <v>4.0000000000000002E-4</v>
      </c>
      <c r="G178" s="95">
        <v>1308890</v>
      </c>
      <c r="H178" s="94">
        <v>9951.9367000000002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21147.1126</v>
      </c>
      <c r="C179" s="94">
        <v>33.438099999999999</v>
      </c>
      <c r="D179" s="94">
        <v>51.605200000000004</v>
      </c>
      <c r="E179" s="94">
        <v>0</v>
      </c>
      <c r="F179" s="94">
        <v>4.0000000000000002E-4</v>
      </c>
      <c r="G179" s="95">
        <v>1223670</v>
      </c>
      <c r="H179" s="94">
        <v>8695.8076999999994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19529.5762</v>
      </c>
      <c r="C180" s="94">
        <v>32.476799999999997</v>
      </c>
      <c r="D180" s="94">
        <v>53.4313</v>
      </c>
      <c r="E180" s="94">
        <v>0</v>
      </c>
      <c r="F180" s="94">
        <v>4.0000000000000002E-4</v>
      </c>
      <c r="G180" s="95">
        <v>1267260</v>
      </c>
      <c r="H180" s="94">
        <v>8184.9808000000003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18693.311699999998</v>
      </c>
      <c r="C181" s="94">
        <v>32.376899999999999</v>
      </c>
      <c r="D181" s="94">
        <v>55.811100000000003</v>
      </c>
      <c r="E181" s="94">
        <v>0</v>
      </c>
      <c r="F181" s="94">
        <v>4.0000000000000002E-4</v>
      </c>
      <c r="G181" s="95">
        <v>1323910</v>
      </c>
      <c r="H181" s="94">
        <v>7959.2587999999996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19357.469799999999</v>
      </c>
      <c r="C182" s="94">
        <v>34.228499999999997</v>
      </c>
      <c r="D182" s="94">
        <v>60.330300000000001</v>
      </c>
      <c r="E182" s="94">
        <v>0</v>
      </c>
      <c r="F182" s="94">
        <v>4.0000000000000002E-4</v>
      </c>
      <c r="G182" s="95">
        <v>1431220</v>
      </c>
      <c r="H182" s="94">
        <v>8309.8369000000002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19516.725999999999</v>
      </c>
      <c r="C183" s="94">
        <v>34.324199999999998</v>
      </c>
      <c r="D183" s="94">
        <v>60.154299999999999</v>
      </c>
      <c r="E183" s="94">
        <v>0</v>
      </c>
      <c r="F183" s="94">
        <v>4.0000000000000002E-4</v>
      </c>
      <c r="G183" s="95">
        <v>1427020</v>
      </c>
      <c r="H183" s="94">
        <v>8360.2311000000009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18637.783800000001</v>
      </c>
      <c r="C184" s="94">
        <v>31.808299999999999</v>
      </c>
      <c r="D184" s="94">
        <v>53.937100000000001</v>
      </c>
      <c r="E184" s="94">
        <v>0</v>
      </c>
      <c r="F184" s="94">
        <v>4.0000000000000002E-4</v>
      </c>
      <c r="G184" s="95">
        <v>1279390</v>
      </c>
      <c r="H184" s="94">
        <v>7889.9571999999998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21082.927199999998</v>
      </c>
      <c r="C185" s="94">
        <v>34.051900000000003</v>
      </c>
      <c r="D185" s="94">
        <v>54.035400000000003</v>
      </c>
      <c r="E185" s="94">
        <v>0</v>
      </c>
      <c r="F185" s="94">
        <v>4.0000000000000002E-4</v>
      </c>
      <c r="G185" s="95">
        <v>1281420</v>
      </c>
      <c r="H185" s="94">
        <v>8738.5550999999996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23984.781500000001</v>
      </c>
      <c r="C186" s="94">
        <v>36.347799999999999</v>
      </c>
      <c r="D186" s="94">
        <v>52.825699999999998</v>
      </c>
      <c r="E186" s="94">
        <v>0</v>
      </c>
      <c r="F186" s="94">
        <v>4.0000000000000002E-4</v>
      </c>
      <c r="G186" s="95">
        <v>1252330</v>
      </c>
      <c r="H186" s="94">
        <v>9710.2060000000001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29766.091100000001</v>
      </c>
      <c r="C187" s="94">
        <v>42.221899999999998</v>
      </c>
      <c r="D187" s="94">
        <v>55.117199999999997</v>
      </c>
      <c r="E187" s="94">
        <v>0</v>
      </c>
      <c r="F187" s="94">
        <v>4.0000000000000002E-4</v>
      </c>
      <c r="G187" s="95">
        <v>1306070</v>
      </c>
      <c r="H187" s="94">
        <v>11771.6721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273229.10149999999</v>
      </c>
      <c r="C189" s="94">
        <v>429.41289999999998</v>
      </c>
      <c r="D189" s="94">
        <v>657.28139999999996</v>
      </c>
      <c r="E189" s="94">
        <v>0</v>
      </c>
      <c r="F189" s="94">
        <v>4.7000000000000002E-3</v>
      </c>
      <c r="G189" s="95">
        <v>15585100</v>
      </c>
      <c r="H189" s="94">
        <v>112099.9431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18637.783800000001</v>
      </c>
      <c r="C190" s="94">
        <v>31.808299999999999</v>
      </c>
      <c r="D190" s="94">
        <v>49.570300000000003</v>
      </c>
      <c r="E190" s="94">
        <v>0</v>
      </c>
      <c r="F190" s="94">
        <v>4.0000000000000002E-4</v>
      </c>
      <c r="G190" s="95">
        <v>1174720</v>
      </c>
      <c r="H190" s="94">
        <v>7889.9571999999998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30962.444500000001</v>
      </c>
      <c r="C191" s="94">
        <v>43.344299999999997</v>
      </c>
      <c r="D191" s="94">
        <v>60.330300000000001</v>
      </c>
      <c r="E191" s="94">
        <v>0</v>
      </c>
      <c r="F191" s="94">
        <v>4.0000000000000002E-4</v>
      </c>
      <c r="G191" s="95">
        <v>1431220</v>
      </c>
      <c r="H191" s="94">
        <v>12189.261399999999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74404500000</v>
      </c>
      <c r="C194" s="94">
        <v>53827.158000000003</v>
      </c>
      <c r="D194" s="94" t="s">
        <v>678</v>
      </c>
      <c r="E194" s="94">
        <v>32837.857000000004</v>
      </c>
      <c r="F194" s="94">
        <v>8089.5320000000002</v>
      </c>
      <c r="G194" s="94">
        <v>7830.7690000000002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66762000000</v>
      </c>
      <c r="C195" s="94">
        <v>53827.158000000003</v>
      </c>
      <c r="D195" s="94" t="s">
        <v>601</v>
      </c>
      <c r="E195" s="94">
        <v>32837.857000000004</v>
      </c>
      <c r="F195" s="94">
        <v>8089.5320000000002</v>
      </c>
      <c r="G195" s="94">
        <v>7830.7690000000002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74387200000</v>
      </c>
      <c r="C196" s="94">
        <v>51057.523000000001</v>
      </c>
      <c r="D196" s="94" t="s">
        <v>651</v>
      </c>
      <c r="E196" s="94">
        <v>32837.857000000004</v>
      </c>
      <c r="F196" s="94">
        <v>8089.5320000000002</v>
      </c>
      <c r="G196" s="94">
        <v>7830.7690000000002</v>
      </c>
      <c r="H196" s="94">
        <v>0</v>
      </c>
      <c r="I196" s="94">
        <v>2299.3649999999998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69544200000</v>
      </c>
      <c r="C197" s="94">
        <v>48997.699000000001</v>
      </c>
      <c r="D197" s="94" t="s">
        <v>652</v>
      </c>
      <c r="E197" s="94">
        <v>32837.857000000004</v>
      </c>
      <c r="F197" s="94">
        <v>8089.5320000000002</v>
      </c>
      <c r="G197" s="94">
        <v>7830.7690000000002</v>
      </c>
      <c r="H197" s="94">
        <v>0</v>
      </c>
      <c r="I197" s="94">
        <v>239.54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72021400000</v>
      </c>
      <c r="C198" s="94">
        <v>58676.927000000003</v>
      </c>
      <c r="D198" s="94" t="s">
        <v>634</v>
      </c>
      <c r="E198" s="94">
        <v>32837.857000000004</v>
      </c>
      <c r="F198" s="94">
        <v>8089.5320000000002</v>
      </c>
      <c r="G198" s="94">
        <v>7830.7690000000002</v>
      </c>
      <c r="H198" s="94">
        <v>0</v>
      </c>
      <c r="I198" s="94">
        <v>9918.7690000000002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75241100000</v>
      </c>
      <c r="C199" s="94">
        <v>73965.039999999994</v>
      </c>
      <c r="D199" s="94" t="s">
        <v>578</v>
      </c>
      <c r="E199" s="94">
        <v>32837.857000000004</v>
      </c>
      <c r="F199" s="94">
        <v>8089.5320000000002</v>
      </c>
      <c r="G199" s="94">
        <v>7830.7690000000002</v>
      </c>
      <c r="H199" s="94">
        <v>0</v>
      </c>
      <c r="I199" s="94">
        <v>25206.882000000001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81339600000</v>
      </c>
      <c r="C200" s="94">
        <v>74622.175000000003</v>
      </c>
      <c r="D200" s="94" t="s">
        <v>635</v>
      </c>
      <c r="E200" s="94">
        <v>32837.857000000004</v>
      </c>
      <c r="F200" s="94">
        <v>8089.5320000000002</v>
      </c>
      <c r="G200" s="94">
        <v>7830.7690000000002</v>
      </c>
      <c r="H200" s="94">
        <v>0</v>
      </c>
      <c r="I200" s="94">
        <v>25864.016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81100700000</v>
      </c>
      <c r="C201" s="94">
        <v>71121.894</v>
      </c>
      <c r="D201" s="94" t="s">
        <v>636</v>
      </c>
      <c r="E201" s="94">
        <v>32837.857000000004</v>
      </c>
      <c r="F201" s="94">
        <v>8089.5320000000002</v>
      </c>
      <c r="G201" s="94">
        <v>7830.7690000000002</v>
      </c>
      <c r="H201" s="94">
        <v>0</v>
      </c>
      <c r="I201" s="94">
        <v>22363.736000000001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72710700000</v>
      </c>
      <c r="C202" s="94">
        <v>66198.864000000001</v>
      </c>
      <c r="D202" s="94" t="s">
        <v>637</v>
      </c>
      <c r="E202" s="94">
        <v>32837.857000000004</v>
      </c>
      <c r="F202" s="94">
        <v>8089.5320000000002</v>
      </c>
      <c r="G202" s="94">
        <v>7830.7690000000002</v>
      </c>
      <c r="H202" s="94">
        <v>0</v>
      </c>
      <c r="I202" s="94">
        <v>17440.705000000002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72826400000</v>
      </c>
      <c r="C203" s="94">
        <v>55686.911</v>
      </c>
      <c r="D203" s="94" t="s">
        <v>552</v>
      </c>
      <c r="E203" s="94">
        <v>32837.857000000004</v>
      </c>
      <c r="F203" s="94">
        <v>8089.5320000000002</v>
      </c>
      <c r="G203" s="94">
        <v>7830.7690000000002</v>
      </c>
      <c r="H203" s="94">
        <v>0</v>
      </c>
      <c r="I203" s="94">
        <v>6928.7520000000004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71172700000</v>
      </c>
      <c r="C204" s="94">
        <v>53827.158000000003</v>
      </c>
      <c r="D204" s="94" t="s">
        <v>676</v>
      </c>
      <c r="E204" s="94">
        <v>32837.857000000004</v>
      </c>
      <c r="F204" s="94">
        <v>8089.5320000000002</v>
      </c>
      <c r="G204" s="94">
        <v>7830.7690000000002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74227100000</v>
      </c>
      <c r="C205" s="94">
        <v>53827.158000000003</v>
      </c>
      <c r="D205" s="94" t="s">
        <v>680</v>
      </c>
      <c r="E205" s="94">
        <v>32837.857000000004</v>
      </c>
      <c r="F205" s="94">
        <v>8089.5320000000002</v>
      </c>
      <c r="G205" s="94">
        <v>7830.7690000000002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885738000000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66762000000</v>
      </c>
      <c r="C208" s="94">
        <v>48997.699000000001</v>
      </c>
      <c r="D208" s="94"/>
      <c r="E208" s="94">
        <v>32837.857000000004</v>
      </c>
      <c r="F208" s="94">
        <v>8089.5320000000002</v>
      </c>
      <c r="G208" s="94">
        <v>7830.7690000000002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81339600000</v>
      </c>
      <c r="C209" s="94">
        <v>74622.175000000003</v>
      </c>
      <c r="D209" s="94"/>
      <c r="E209" s="94">
        <v>32837.857000000004</v>
      </c>
      <c r="F209" s="94">
        <v>8089.5320000000002</v>
      </c>
      <c r="G209" s="94">
        <v>7830.7690000000002</v>
      </c>
      <c r="H209" s="94">
        <v>0</v>
      </c>
      <c r="I209" s="94">
        <v>25864.016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18541.22</v>
      </c>
      <c r="C212" s="94">
        <v>9995.31</v>
      </c>
      <c r="D212" s="94">
        <v>0</v>
      </c>
      <c r="E212" s="94">
        <v>28536.53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8.8699999999999992</v>
      </c>
      <c r="C213" s="94">
        <v>4.78</v>
      </c>
      <c r="D213" s="94">
        <v>0</v>
      </c>
      <c r="E213" s="94">
        <v>13.65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8.8699999999999992</v>
      </c>
      <c r="C214" s="94">
        <v>4.78</v>
      </c>
      <c r="D214" s="94">
        <v>0</v>
      </c>
      <c r="E214" s="94">
        <v>13.65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2636.17</v>
      </c>
      <c r="C2" s="94">
        <v>1261.1300000000001</v>
      </c>
      <c r="D2" s="94">
        <v>1261.1300000000001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2636.17</v>
      </c>
      <c r="C3" s="94">
        <v>1261.1300000000001</v>
      </c>
      <c r="D3" s="94">
        <v>1261.1300000000001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4919.03</v>
      </c>
      <c r="C4" s="94">
        <v>2353.2399999999998</v>
      </c>
      <c r="D4" s="94">
        <v>2353.2399999999998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4919.03</v>
      </c>
      <c r="C5" s="94">
        <v>2353.2399999999998</v>
      </c>
      <c r="D5" s="94">
        <v>2353.2399999999998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1766.09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21.08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79.52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142.35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870.08</v>
      </c>
      <c r="C28" s="94">
        <v>1766.09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0.36299999999999999</v>
      </c>
      <c r="E46" s="94">
        <v>0.38400000000000001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0.36299999999999999</v>
      </c>
      <c r="E47" s="94">
        <v>0.38400000000000001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0.36299999999999999</v>
      </c>
      <c r="E48" s="94">
        <v>0.38400000000000001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0.36299999999999999</v>
      </c>
      <c r="E51" s="94">
        <v>0.38400000000000001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0.36299999999999999</v>
      </c>
      <c r="E52" s="94">
        <v>0.38400000000000001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0.36299999999999999</v>
      </c>
      <c r="E55" s="94">
        <v>0.38400000000000001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0.36299999999999999</v>
      </c>
      <c r="E56" s="94">
        <v>0.38400000000000001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0.36299999999999999</v>
      </c>
      <c r="E59" s="94">
        <v>0.38400000000000001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0.36299999999999999</v>
      </c>
      <c r="E60" s="94">
        <v>0.38400000000000001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0.36299999999999999</v>
      </c>
      <c r="E63" s="94">
        <v>0.38400000000000001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0.36299999999999999</v>
      </c>
      <c r="E64" s="94">
        <v>0.38400000000000001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0.36299999999999999</v>
      </c>
      <c r="E67" s="94">
        <v>0.38400000000000001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0.36299999999999999</v>
      </c>
      <c r="E68" s="94">
        <v>0.38400000000000001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0.36299999999999999</v>
      </c>
      <c r="E71" s="94">
        <v>0.38400000000000001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0.36299999999999999</v>
      </c>
      <c r="E72" s="94">
        <v>0.38400000000000001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0.36299999999999999</v>
      </c>
      <c r="E75" s="94">
        <v>0.38400000000000001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0.36299999999999999</v>
      </c>
      <c r="E76" s="94">
        <v>0.38400000000000001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0.36299999999999999</v>
      </c>
      <c r="E79" s="94">
        <v>0.38400000000000001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0.36299999999999999</v>
      </c>
      <c r="E80" s="94">
        <v>0.38400000000000001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0.36299999999999999</v>
      </c>
      <c r="E83" s="94">
        <v>0.38400000000000001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0.36299999999999999</v>
      </c>
      <c r="E84" s="94">
        <v>0.38400000000000001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0.36299999999999999</v>
      </c>
      <c r="E85" s="94">
        <v>0.38400000000000001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0.48699999999999999</v>
      </c>
      <c r="G90" s="94">
        <v>0.40899999999999997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0.48699999999999999</v>
      </c>
      <c r="G91" s="94">
        <v>0.40899999999999997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0.48699999999999999</v>
      </c>
      <c r="G92" s="94">
        <v>0.40899999999999997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0.48699999999999999</v>
      </c>
      <c r="G93" s="94">
        <v>0.40899999999999997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0.48699999999999999</v>
      </c>
      <c r="G94" s="94">
        <v>0.40899999999999997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0.48699999999999999</v>
      </c>
      <c r="G95" s="94">
        <v>0.40899999999999997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0.48699999999999999</v>
      </c>
      <c r="G96" s="94">
        <v>0.40899999999999997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0.48699999999999999</v>
      </c>
      <c r="G97" s="94">
        <v>0.40899999999999997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0.48699999999999999</v>
      </c>
      <c r="G98" s="94">
        <v>0.40899999999999997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0.48699999999999999</v>
      </c>
      <c r="G99" s="94">
        <v>0.40899999999999997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0.48699999999999999</v>
      </c>
      <c r="G100" s="94">
        <v>0.40899999999999997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0.48699999999999999</v>
      </c>
      <c r="G101" s="94">
        <v>0.40899999999999997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0.48699999999999999</v>
      </c>
      <c r="G102" s="94">
        <v>0.40899999999999997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0.48699999999999999</v>
      </c>
      <c r="G103" s="94">
        <v>0.40899999999999997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0.48699999999999999</v>
      </c>
      <c r="G104" s="94">
        <v>0.40899999999999997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0.48699999999999999</v>
      </c>
      <c r="G105" s="94">
        <v>0.40899999999999997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0.48699999999999999</v>
      </c>
      <c r="G106" s="94">
        <v>0.40899999999999997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0.48699999999999999</v>
      </c>
      <c r="G107" s="94">
        <v>0.40899999999999997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0.48699999999999999</v>
      </c>
      <c r="G108" s="94">
        <v>0.40899999999999997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0.48699999999999999</v>
      </c>
      <c r="G109" s="94">
        <v>0.40899999999999997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0.48699999999999999</v>
      </c>
      <c r="G110" s="94">
        <v>0.40899999999999997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0.48699999999999999</v>
      </c>
      <c r="G111" s="94">
        <v>0.40899999999999997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0.48699999999999999</v>
      </c>
      <c r="G112" s="94">
        <v>0.40899999999999997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0.48699999999999999</v>
      </c>
      <c r="G113" s="94">
        <v>0.40899999999999997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0.48699999999999999</v>
      </c>
      <c r="G114" s="94">
        <v>0.40899999999999997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0.48699999999999999</v>
      </c>
      <c r="G115" s="94">
        <v>0.40899999999999997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0.48699999999999999</v>
      </c>
      <c r="G116" s="94">
        <v>0.40899999999999997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0.48699999999999999</v>
      </c>
      <c r="G117" s="94">
        <v>0.40899999999999997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0.48699999999999999</v>
      </c>
      <c r="G118" s="94">
        <v>0.40899999999999997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0.48699999999999999</v>
      </c>
      <c r="G119" s="94">
        <v>0.40899999999999997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0.48699999999999999</v>
      </c>
      <c r="G120" s="94">
        <v>0.40899999999999997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0.48699999999999999</v>
      </c>
      <c r="G121" s="94">
        <v>0.40899999999999997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0.48699999999999999</v>
      </c>
      <c r="G122" s="94">
        <v>0.40899999999999997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0.48699999999999999</v>
      </c>
      <c r="G123" s="94">
        <v>0.40899999999999997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0.48699999999999999</v>
      </c>
      <c r="G124" s="94">
        <v>0.40899999999999997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0.48699999999999999</v>
      </c>
      <c r="G125" s="94">
        <v>0.40899999999999997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0.48699999999999999</v>
      </c>
      <c r="G126" s="94">
        <v>0.40899999999999997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0.48699999999999999</v>
      </c>
      <c r="G128" s="94">
        <v>0.40899999999999997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17596.59</v>
      </c>
      <c r="D134" s="94">
        <v>11896.76</v>
      </c>
      <c r="E134" s="94">
        <v>5699.83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28705.83</v>
      </c>
      <c r="D135" s="94">
        <v>19604.84</v>
      </c>
      <c r="E135" s="94">
        <v>9100.99</v>
      </c>
      <c r="F135" s="94">
        <v>0.68</v>
      </c>
      <c r="G135" s="94">
        <v>3.46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13518.7</v>
      </c>
      <c r="D136" s="94">
        <v>9141.33</v>
      </c>
      <c r="E136" s="94">
        <v>4377.37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12188.73</v>
      </c>
      <c r="D137" s="94">
        <v>8240.6</v>
      </c>
      <c r="E137" s="94">
        <v>3948.14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12185.44</v>
      </c>
      <c r="D138" s="94">
        <v>8238.3700000000008</v>
      </c>
      <c r="E138" s="94">
        <v>3947.07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12203.27</v>
      </c>
      <c r="D139" s="94">
        <v>8250.42</v>
      </c>
      <c r="E139" s="94">
        <v>3952.84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24043.11</v>
      </c>
      <c r="D140" s="94">
        <v>16255.15</v>
      </c>
      <c r="E140" s="94">
        <v>7787.97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12203.59</v>
      </c>
      <c r="D141" s="94">
        <v>8250.65</v>
      </c>
      <c r="E141" s="94">
        <v>3952.95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12191.25</v>
      </c>
      <c r="D142" s="94">
        <v>8242.2999999999993</v>
      </c>
      <c r="E142" s="94">
        <v>3948.95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12291.56</v>
      </c>
      <c r="D143" s="94">
        <v>8310.1200000000008</v>
      </c>
      <c r="E143" s="94">
        <v>3981.44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30695.25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56391.24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26005.98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25937.53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25934.639999999999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25950.32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51581.01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25950.61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25939.75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26027.98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0.71</v>
      </c>
      <c r="F158" s="94">
        <v>821.93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1.19</v>
      </c>
      <c r="F159" s="94">
        <v>1353.82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0.54</v>
      </c>
      <c r="F160" s="94">
        <v>631.75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0.49</v>
      </c>
      <c r="F161" s="94">
        <v>569.33000000000004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0.49</v>
      </c>
      <c r="F162" s="94">
        <v>569.17999999999995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0.49</v>
      </c>
      <c r="F163" s="94">
        <v>570.01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0.97</v>
      </c>
      <c r="F164" s="94">
        <v>1102.99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0.49</v>
      </c>
      <c r="F165" s="94">
        <v>570.02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0.49</v>
      </c>
      <c r="F166" s="94">
        <v>569.45000000000005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0.49</v>
      </c>
      <c r="F167" s="94">
        <v>574.13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34476.784599999999</v>
      </c>
      <c r="C176" s="94">
        <v>46.155999999999999</v>
      </c>
      <c r="D176" s="94">
        <v>48.549399999999999</v>
      </c>
      <c r="E176" s="94">
        <v>0</v>
      </c>
      <c r="F176" s="94">
        <v>4.0000000000000002E-4</v>
      </c>
      <c r="G176" s="94">
        <v>31851.943500000001</v>
      </c>
      <c r="H176" s="94">
        <v>13353.0072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29493.343499999999</v>
      </c>
      <c r="C177" s="94">
        <v>40.119100000000003</v>
      </c>
      <c r="D177" s="94">
        <v>43.598599999999998</v>
      </c>
      <c r="E177" s="94">
        <v>0</v>
      </c>
      <c r="F177" s="94">
        <v>2.9999999999999997E-4</v>
      </c>
      <c r="G177" s="94">
        <v>28608.787</v>
      </c>
      <c r="H177" s="94">
        <v>11483.5684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28412.946599999999</v>
      </c>
      <c r="C178" s="94">
        <v>40.624000000000002</v>
      </c>
      <c r="D178" s="94">
        <v>48.431100000000001</v>
      </c>
      <c r="E178" s="94">
        <v>0</v>
      </c>
      <c r="F178" s="94">
        <v>4.0000000000000002E-4</v>
      </c>
      <c r="G178" s="94">
        <v>31794.5887</v>
      </c>
      <c r="H178" s="94">
        <v>11251.650600000001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21805.097699999998</v>
      </c>
      <c r="C179" s="94">
        <v>33.618600000000001</v>
      </c>
      <c r="D179" s="94">
        <v>45.120199999999997</v>
      </c>
      <c r="E179" s="94">
        <v>0</v>
      </c>
      <c r="F179" s="94">
        <v>2.9999999999999997E-4</v>
      </c>
      <c r="G179" s="94">
        <v>29636.8148</v>
      </c>
      <c r="H179" s="94">
        <v>8868.3634000000002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18899.113700000002</v>
      </c>
      <c r="C180" s="94">
        <v>31.405000000000001</v>
      </c>
      <c r="D180" s="94">
        <v>46.487900000000003</v>
      </c>
      <c r="E180" s="94">
        <v>0</v>
      </c>
      <c r="F180" s="94">
        <v>2.9999999999999997E-4</v>
      </c>
      <c r="G180" s="94">
        <v>30547.2526</v>
      </c>
      <c r="H180" s="94">
        <v>7903.1400999999996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16542.644700000001</v>
      </c>
      <c r="C181" s="94">
        <v>29.415500000000002</v>
      </c>
      <c r="D181" s="94">
        <v>46.963700000000003</v>
      </c>
      <c r="E181" s="94">
        <v>0</v>
      </c>
      <c r="F181" s="94">
        <v>2.9999999999999997E-4</v>
      </c>
      <c r="G181" s="94">
        <v>30868.5553</v>
      </c>
      <c r="H181" s="94">
        <v>7101.8491999999997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17691.340800000002</v>
      </c>
      <c r="C182" s="94">
        <v>32.033200000000001</v>
      </c>
      <c r="D182" s="94">
        <v>52.097799999999999</v>
      </c>
      <c r="E182" s="94">
        <v>0</v>
      </c>
      <c r="F182" s="94">
        <v>4.0000000000000002E-4</v>
      </c>
      <c r="G182" s="94">
        <v>34245.317499999997</v>
      </c>
      <c r="H182" s="94">
        <v>7649.9724999999999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18002.551899999999</v>
      </c>
      <c r="C183" s="94">
        <v>32.192500000000003</v>
      </c>
      <c r="D183" s="94">
        <v>51.698099999999997</v>
      </c>
      <c r="E183" s="94">
        <v>0</v>
      </c>
      <c r="F183" s="94">
        <v>4.0000000000000002E-4</v>
      </c>
      <c r="G183" s="94">
        <v>33981.043899999997</v>
      </c>
      <c r="H183" s="94">
        <v>7745.9063999999998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17664.752100000002</v>
      </c>
      <c r="C184" s="94">
        <v>30.107700000000001</v>
      </c>
      <c r="D184" s="94">
        <v>45.906500000000001</v>
      </c>
      <c r="E184" s="94">
        <v>0</v>
      </c>
      <c r="F184" s="94">
        <v>2.9999999999999997E-4</v>
      </c>
      <c r="G184" s="94">
        <v>30168.564299999998</v>
      </c>
      <c r="H184" s="94">
        <v>7459.0237999999999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21140.9234</v>
      </c>
      <c r="C185" s="94">
        <v>33.6753</v>
      </c>
      <c r="D185" s="94">
        <v>47.264899999999997</v>
      </c>
      <c r="E185" s="94">
        <v>0</v>
      </c>
      <c r="F185" s="94">
        <v>4.0000000000000002E-4</v>
      </c>
      <c r="G185" s="94">
        <v>31051.273000000001</v>
      </c>
      <c r="H185" s="94">
        <v>8701.5391999999993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25770.866000000002</v>
      </c>
      <c r="C186" s="94">
        <v>37.590000000000003</v>
      </c>
      <c r="D186" s="94">
        <v>46.348500000000001</v>
      </c>
      <c r="E186" s="94">
        <v>0</v>
      </c>
      <c r="F186" s="94">
        <v>4.0000000000000002E-4</v>
      </c>
      <c r="G186" s="94">
        <v>30432.168699999998</v>
      </c>
      <c r="H186" s="94">
        <v>10276.4424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32833.947899999999</v>
      </c>
      <c r="C187" s="94">
        <v>44.630299999999998</v>
      </c>
      <c r="D187" s="94">
        <v>48.429699999999997</v>
      </c>
      <c r="E187" s="94">
        <v>0</v>
      </c>
      <c r="F187" s="94">
        <v>4.0000000000000002E-4</v>
      </c>
      <c r="G187" s="94">
        <v>31778.668699999998</v>
      </c>
      <c r="H187" s="94">
        <v>12781.126200000001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282734.31290000002</v>
      </c>
      <c r="C189" s="94">
        <v>431.56720000000001</v>
      </c>
      <c r="D189" s="94">
        <v>570.89639999999997</v>
      </c>
      <c r="E189" s="94">
        <v>0</v>
      </c>
      <c r="F189" s="94">
        <v>4.4000000000000003E-3</v>
      </c>
      <c r="G189" s="94">
        <v>374964.97820000001</v>
      </c>
      <c r="H189" s="94">
        <v>114575.5895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16542.644700000001</v>
      </c>
      <c r="C190" s="94">
        <v>29.415500000000002</v>
      </c>
      <c r="D190" s="94">
        <v>43.598599999999998</v>
      </c>
      <c r="E190" s="94">
        <v>0</v>
      </c>
      <c r="F190" s="94">
        <v>2.9999999999999997E-4</v>
      </c>
      <c r="G190" s="94">
        <v>28608.787</v>
      </c>
      <c r="H190" s="94">
        <v>7101.8491999999997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34476.784599999999</v>
      </c>
      <c r="C191" s="94">
        <v>46.155999999999999</v>
      </c>
      <c r="D191" s="94">
        <v>52.097799999999999</v>
      </c>
      <c r="E191" s="94">
        <v>0</v>
      </c>
      <c r="F191" s="94">
        <v>4.0000000000000002E-4</v>
      </c>
      <c r="G191" s="94">
        <v>34245.317499999997</v>
      </c>
      <c r="H191" s="94">
        <v>13353.0072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73910000000</v>
      </c>
      <c r="C194" s="94">
        <v>53328.989000000001</v>
      </c>
      <c r="D194" s="94" t="s">
        <v>610</v>
      </c>
      <c r="E194" s="94">
        <v>32837.857000000004</v>
      </c>
      <c r="F194" s="94">
        <v>8089.5320000000002</v>
      </c>
      <c r="G194" s="94">
        <v>7332.6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66384500000</v>
      </c>
      <c r="C195" s="94">
        <v>53328.989000000001</v>
      </c>
      <c r="D195" s="94" t="s">
        <v>688</v>
      </c>
      <c r="E195" s="94">
        <v>32837.857000000004</v>
      </c>
      <c r="F195" s="94">
        <v>8089.5320000000002</v>
      </c>
      <c r="G195" s="94">
        <v>7332.6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73776900000</v>
      </c>
      <c r="C196" s="94">
        <v>53328.989000000001</v>
      </c>
      <c r="D196" s="94" t="s">
        <v>689</v>
      </c>
      <c r="E196" s="94">
        <v>32837.857000000004</v>
      </c>
      <c r="F196" s="94">
        <v>8089.5320000000002</v>
      </c>
      <c r="G196" s="94">
        <v>7332.6</v>
      </c>
      <c r="H196" s="94">
        <v>0</v>
      </c>
      <c r="I196" s="94">
        <v>0</v>
      </c>
      <c r="J196" s="94">
        <v>5069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68770000000</v>
      </c>
      <c r="C197" s="94">
        <v>48259.989000000001</v>
      </c>
      <c r="D197" s="94" t="s">
        <v>700</v>
      </c>
      <c r="E197" s="94">
        <v>32837.857000000004</v>
      </c>
      <c r="F197" s="94">
        <v>8089.5320000000002</v>
      </c>
      <c r="G197" s="94">
        <v>7332.6</v>
      </c>
      <c r="H197" s="94">
        <v>0</v>
      </c>
      <c r="I197" s="94">
        <v>0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70882600000</v>
      </c>
      <c r="C198" s="94">
        <v>57207.025999999998</v>
      </c>
      <c r="D198" s="94" t="s">
        <v>586</v>
      </c>
      <c r="E198" s="94">
        <v>32837.857000000004</v>
      </c>
      <c r="F198" s="94">
        <v>8089.5320000000002</v>
      </c>
      <c r="G198" s="94">
        <v>7332.6</v>
      </c>
      <c r="H198" s="94">
        <v>0</v>
      </c>
      <c r="I198" s="94">
        <v>8947.0370000000003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71628200000</v>
      </c>
      <c r="C199" s="94">
        <v>71896.649999999994</v>
      </c>
      <c r="D199" s="94" t="s">
        <v>638</v>
      </c>
      <c r="E199" s="94">
        <v>32837.857000000004</v>
      </c>
      <c r="F199" s="94">
        <v>8089.5320000000002</v>
      </c>
      <c r="G199" s="94">
        <v>7332.6</v>
      </c>
      <c r="H199" s="94">
        <v>0</v>
      </c>
      <c r="I199" s="94">
        <v>23636.66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79463700000</v>
      </c>
      <c r="C200" s="94">
        <v>82053.777000000002</v>
      </c>
      <c r="D200" s="94" t="s">
        <v>701</v>
      </c>
      <c r="E200" s="94">
        <v>32837.857000000004</v>
      </c>
      <c r="F200" s="94">
        <v>8089.5320000000002</v>
      </c>
      <c r="G200" s="94">
        <v>7332.6</v>
      </c>
      <c r="H200" s="94">
        <v>0</v>
      </c>
      <c r="I200" s="94">
        <v>33793.788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78850500000</v>
      </c>
      <c r="C201" s="94">
        <v>81622.096000000005</v>
      </c>
      <c r="D201" s="94" t="s">
        <v>639</v>
      </c>
      <c r="E201" s="94">
        <v>32837.857000000004</v>
      </c>
      <c r="F201" s="94">
        <v>8089.5320000000002</v>
      </c>
      <c r="G201" s="94">
        <v>7332.6</v>
      </c>
      <c r="H201" s="94">
        <v>0</v>
      </c>
      <c r="I201" s="94">
        <v>33362.107000000004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70003900000</v>
      </c>
      <c r="C202" s="94">
        <v>65802.618000000002</v>
      </c>
      <c r="D202" s="94" t="s">
        <v>640</v>
      </c>
      <c r="E202" s="94">
        <v>32837.857000000004</v>
      </c>
      <c r="F202" s="94">
        <v>8089.5320000000002</v>
      </c>
      <c r="G202" s="94">
        <v>7332.6</v>
      </c>
      <c r="H202" s="94">
        <v>0</v>
      </c>
      <c r="I202" s="94">
        <v>17542.629000000001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72052100000</v>
      </c>
      <c r="C203" s="94">
        <v>61141.991999999998</v>
      </c>
      <c r="D203" s="94" t="s">
        <v>633</v>
      </c>
      <c r="E203" s="94">
        <v>32837.857000000004</v>
      </c>
      <c r="F203" s="94">
        <v>8089.5320000000002</v>
      </c>
      <c r="G203" s="94">
        <v>7332.6</v>
      </c>
      <c r="H203" s="94">
        <v>0</v>
      </c>
      <c r="I203" s="94">
        <v>12882.002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70615600000</v>
      </c>
      <c r="C204" s="94">
        <v>53328.989000000001</v>
      </c>
      <c r="D204" s="94" t="s">
        <v>693</v>
      </c>
      <c r="E204" s="94">
        <v>32837.857000000004</v>
      </c>
      <c r="F204" s="94">
        <v>8089.5320000000002</v>
      </c>
      <c r="G204" s="94">
        <v>7332.6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73740000000</v>
      </c>
      <c r="C205" s="94">
        <v>53328.989000000001</v>
      </c>
      <c r="D205" s="94" t="s">
        <v>694</v>
      </c>
      <c r="E205" s="94">
        <v>32837.857000000004</v>
      </c>
      <c r="F205" s="94">
        <v>8089.5320000000002</v>
      </c>
      <c r="G205" s="94">
        <v>7332.6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870078000000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66384500000</v>
      </c>
      <c r="C208" s="94">
        <v>48259.989000000001</v>
      </c>
      <c r="D208" s="94"/>
      <c r="E208" s="94">
        <v>32837.857000000004</v>
      </c>
      <c r="F208" s="94">
        <v>8089.5320000000002</v>
      </c>
      <c r="G208" s="94">
        <v>7332.6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79463700000</v>
      </c>
      <c r="C209" s="94">
        <v>82053.777000000002</v>
      </c>
      <c r="D209" s="94"/>
      <c r="E209" s="94">
        <v>32837.857000000004</v>
      </c>
      <c r="F209" s="94">
        <v>8089.5320000000002</v>
      </c>
      <c r="G209" s="94">
        <v>7332.6</v>
      </c>
      <c r="H209" s="94">
        <v>0</v>
      </c>
      <c r="I209" s="94">
        <v>33793.788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14728.57</v>
      </c>
      <c r="C212" s="94">
        <v>13878.36</v>
      </c>
      <c r="D212" s="94">
        <v>0</v>
      </c>
      <c r="E212" s="94">
        <v>28606.92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7.05</v>
      </c>
      <c r="C213" s="94">
        <v>6.64</v>
      </c>
      <c r="D213" s="94">
        <v>0</v>
      </c>
      <c r="E213" s="94">
        <v>13.69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7.05</v>
      </c>
      <c r="C214" s="94">
        <v>6.64</v>
      </c>
      <c r="D214" s="94">
        <v>0</v>
      </c>
      <c r="E214" s="94">
        <v>13.69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3710.99</v>
      </c>
      <c r="C2" s="94">
        <v>1775.32</v>
      </c>
      <c r="D2" s="94">
        <v>1775.32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3710.99</v>
      </c>
      <c r="C3" s="94">
        <v>1775.32</v>
      </c>
      <c r="D3" s="94">
        <v>1775.32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6269.43</v>
      </c>
      <c r="C4" s="94">
        <v>2999.27</v>
      </c>
      <c r="D4" s="94">
        <v>2999.27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6269.43</v>
      </c>
      <c r="C5" s="94">
        <v>2999.27</v>
      </c>
      <c r="D5" s="94">
        <v>2999.27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2817.03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6.2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79.03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181.6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893.96</v>
      </c>
      <c r="C28" s="94">
        <v>2817.03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0.36299999999999999</v>
      </c>
      <c r="E46" s="94">
        <v>0.38400000000000001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0.36299999999999999</v>
      </c>
      <c r="E47" s="94">
        <v>0.38400000000000001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0.36299999999999999</v>
      </c>
      <c r="E48" s="94">
        <v>0.38400000000000001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0.26900000000000002</v>
      </c>
      <c r="E50" s="94">
        <v>0.28299999999999997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0.36299999999999999</v>
      </c>
      <c r="E51" s="94">
        <v>0.38400000000000001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0.36299999999999999</v>
      </c>
      <c r="E52" s="94">
        <v>0.38400000000000001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0.26900000000000002</v>
      </c>
      <c r="E54" s="94">
        <v>0.28299999999999997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0.36299999999999999</v>
      </c>
      <c r="E55" s="94">
        <v>0.38400000000000001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0.36299999999999999</v>
      </c>
      <c r="E56" s="94">
        <v>0.38400000000000001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0.26900000000000002</v>
      </c>
      <c r="E58" s="94">
        <v>0.28299999999999997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0.36299999999999999</v>
      </c>
      <c r="E59" s="94">
        <v>0.38400000000000001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0.36299999999999999</v>
      </c>
      <c r="E60" s="94">
        <v>0.38400000000000001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0.26900000000000002</v>
      </c>
      <c r="E62" s="94">
        <v>0.28299999999999997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0.36299999999999999</v>
      </c>
      <c r="E63" s="94">
        <v>0.38400000000000001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0.36299999999999999</v>
      </c>
      <c r="E64" s="94">
        <v>0.38400000000000001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0.26900000000000002</v>
      </c>
      <c r="E66" s="94">
        <v>0.28299999999999997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0.36299999999999999</v>
      </c>
      <c r="E67" s="94">
        <v>0.38400000000000001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0.36299999999999999</v>
      </c>
      <c r="E68" s="94">
        <v>0.38400000000000001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0.26900000000000002</v>
      </c>
      <c r="E70" s="94">
        <v>0.28299999999999997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0.36299999999999999</v>
      </c>
      <c r="E71" s="94">
        <v>0.38400000000000001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0.36299999999999999</v>
      </c>
      <c r="E72" s="94">
        <v>0.38400000000000001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0.26900000000000002</v>
      </c>
      <c r="E74" s="94">
        <v>0.28299999999999997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0.36299999999999999</v>
      </c>
      <c r="E75" s="94">
        <v>0.38400000000000001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0.36299999999999999</v>
      </c>
      <c r="E76" s="94">
        <v>0.38400000000000001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0.26900000000000002</v>
      </c>
      <c r="E78" s="94">
        <v>0.28299999999999997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0.36299999999999999</v>
      </c>
      <c r="E79" s="94">
        <v>0.38400000000000001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0.36299999999999999</v>
      </c>
      <c r="E80" s="94">
        <v>0.38400000000000001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0.26900000000000002</v>
      </c>
      <c r="E82" s="94">
        <v>0.28299999999999997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0.36299999999999999</v>
      </c>
      <c r="E83" s="94">
        <v>0.38400000000000001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0.36299999999999999</v>
      </c>
      <c r="E84" s="94">
        <v>0.38400000000000001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0.36299999999999999</v>
      </c>
      <c r="E85" s="94">
        <v>0.38400000000000001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0.26900000000000002</v>
      </c>
      <c r="E87" s="94">
        <v>0.28299999999999997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2.6150000000000002</v>
      </c>
      <c r="F90" s="94">
        <v>0.70199999999999996</v>
      </c>
      <c r="G90" s="94">
        <v>0.63300000000000001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2.6150000000000002</v>
      </c>
      <c r="F91" s="94">
        <v>0.70199999999999996</v>
      </c>
      <c r="G91" s="94">
        <v>0.63300000000000001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2.6150000000000002</v>
      </c>
      <c r="F92" s="94">
        <v>0.70199999999999996</v>
      </c>
      <c r="G92" s="94">
        <v>0.63300000000000001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2.6150000000000002</v>
      </c>
      <c r="F93" s="94">
        <v>0.70199999999999996</v>
      </c>
      <c r="G93" s="94">
        <v>0.63300000000000001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2.6150000000000002</v>
      </c>
      <c r="F94" s="94">
        <v>0.70199999999999996</v>
      </c>
      <c r="G94" s="94">
        <v>0.63300000000000001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2.6150000000000002</v>
      </c>
      <c r="F95" s="94">
        <v>0.70199999999999996</v>
      </c>
      <c r="G95" s="94">
        <v>0.63300000000000001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2.6150000000000002</v>
      </c>
      <c r="F96" s="94">
        <v>0.70199999999999996</v>
      </c>
      <c r="G96" s="94">
        <v>0.63300000000000001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2.6150000000000002</v>
      </c>
      <c r="F97" s="94">
        <v>0.70199999999999996</v>
      </c>
      <c r="G97" s="94">
        <v>0.63300000000000001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2.6150000000000002</v>
      </c>
      <c r="F98" s="94">
        <v>0.70199999999999996</v>
      </c>
      <c r="G98" s="94">
        <v>0.63300000000000001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2.6150000000000002</v>
      </c>
      <c r="F99" s="94">
        <v>0.70199999999999996</v>
      </c>
      <c r="G99" s="94">
        <v>0.63300000000000001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2.6150000000000002</v>
      </c>
      <c r="F100" s="94">
        <v>0.70199999999999996</v>
      </c>
      <c r="G100" s="94">
        <v>0.63300000000000001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2.6150000000000002</v>
      </c>
      <c r="F101" s="94">
        <v>0.70199999999999996</v>
      </c>
      <c r="G101" s="94">
        <v>0.63300000000000001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2.6150000000000002</v>
      </c>
      <c r="F102" s="94">
        <v>0.70199999999999996</v>
      </c>
      <c r="G102" s="94">
        <v>0.63300000000000001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2.6150000000000002</v>
      </c>
      <c r="F103" s="94">
        <v>0.70199999999999996</v>
      </c>
      <c r="G103" s="94">
        <v>0.63300000000000001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2.6150000000000002</v>
      </c>
      <c r="F104" s="94">
        <v>0.70199999999999996</v>
      </c>
      <c r="G104" s="94">
        <v>0.63300000000000001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2.6150000000000002</v>
      </c>
      <c r="F105" s="94">
        <v>0.70199999999999996</v>
      </c>
      <c r="G105" s="94">
        <v>0.63300000000000001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2.6150000000000002</v>
      </c>
      <c r="F106" s="94">
        <v>0.70199999999999996</v>
      </c>
      <c r="G106" s="94">
        <v>0.63300000000000001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2.6150000000000002</v>
      </c>
      <c r="F107" s="94">
        <v>0.70199999999999996</v>
      </c>
      <c r="G107" s="94">
        <v>0.63300000000000001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2.6150000000000002</v>
      </c>
      <c r="F108" s="94">
        <v>0.70199999999999996</v>
      </c>
      <c r="G108" s="94">
        <v>0.63300000000000001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2.6150000000000002</v>
      </c>
      <c r="F109" s="94">
        <v>0.70199999999999996</v>
      </c>
      <c r="G109" s="94">
        <v>0.63300000000000001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2.6150000000000002</v>
      </c>
      <c r="F110" s="94">
        <v>0.70199999999999996</v>
      </c>
      <c r="G110" s="94">
        <v>0.63300000000000001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2.6150000000000002</v>
      </c>
      <c r="F111" s="94">
        <v>0.70199999999999996</v>
      </c>
      <c r="G111" s="94">
        <v>0.63300000000000001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2.6150000000000002</v>
      </c>
      <c r="F112" s="94">
        <v>0.70199999999999996</v>
      </c>
      <c r="G112" s="94">
        <v>0.63300000000000001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2.6150000000000002</v>
      </c>
      <c r="F113" s="94">
        <v>0.70199999999999996</v>
      </c>
      <c r="G113" s="94">
        <v>0.63300000000000001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2.6150000000000002</v>
      </c>
      <c r="F114" s="94">
        <v>0.70199999999999996</v>
      </c>
      <c r="G114" s="94">
        <v>0.63300000000000001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2.6150000000000002</v>
      </c>
      <c r="F115" s="94">
        <v>0.70199999999999996</v>
      </c>
      <c r="G115" s="94">
        <v>0.63300000000000001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2.6150000000000002</v>
      </c>
      <c r="F116" s="94">
        <v>0.70199999999999996</v>
      </c>
      <c r="G116" s="94">
        <v>0.63300000000000001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2.6150000000000002</v>
      </c>
      <c r="F117" s="94">
        <v>0.70199999999999996</v>
      </c>
      <c r="G117" s="94">
        <v>0.63300000000000001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2.6150000000000002</v>
      </c>
      <c r="F118" s="94">
        <v>0.70199999999999996</v>
      </c>
      <c r="G118" s="94">
        <v>0.63300000000000001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2.6150000000000002</v>
      </c>
      <c r="F119" s="94">
        <v>0.70199999999999996</v>
      </c>
      <c r="G119" s="94">
        <v>0.63300000000000001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2.6150000000000002</v>
      </c>
      <c r="F120" s="94">
        <v>0.70199999999999996</v>
      </c>
      <c r="G120" s="94">
        <v>0.63300000000000001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2.6150000000000002</v>
      </c>
      <c r="F121" s="94">
        <v>0.70199999999999996</v>
      </c>
      <c r="G121" s="94">
        <v>0.63300000000000001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2.6150000000000002</v>
      </c>
      <c r="F122" s="94">
        <v>0.70199999999999996</v>
      </c>
      <c r="G122" s="94">
        <v>0.63300000000000001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2.6150000000000002</v>
      </c>
      <c r="F123" s="94">
        <v>0.70199999999999996</v>
      </c>
      <c r="G123" s="94">
        <v>0.63300000000000001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2.6150000000000002</v>
      </c>
      <c r="F124" s="94">
        <v>0.70199999999999996</v>
      </c>
      <c r="G124" s="94">
        <v>0.63300000000000001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2.6150000000000002</v>
      </c>
      <c r="F125" s="94">
        <v>0.70199999999999996</v>
      </c>
      <c r="G125" s="94">
        <v>0.63300000000000001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2.61</v>
      </c>
      <c r="F126" s="94">
        <v>0.70199999999999996</v>
      </c>
      <c r="G126" s="94">
        <v>0.63300000000000001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2.61</v>
      </c>
      <c r="F128" s="94">
        <v>0.70199999999999996</v>
      </c>
      <c r="G128" s="94">
        <v>0.63300000000000001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14918.06</v>
      </c>
      <c r="D134" s="94">
        <v>11914.38</v>
      </c>
      <c r="E134" s="94">
        <v>3003.67</v>
      </c>
      <c r="F134" s="94">
        <v>0.8</v>
      </c>
      <c r="G134" s="94">
        <v>4.01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24959.69</v>
      </c>
      <c r="D135" s="94">
        <v>19934.189999999999</v>
      </c>
      <c r="E135" s="94">
        <v>5025.5</v>
      </c>
      <c r="F135" s="94">
        <v>0.8</v>
      </c>
      <c r="G135" s="94">
        <v>3.77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10297.61</v>
      </c>
      <c r="D136" s="94">
        <v>8224.24</v>
      </c>
      <c r="E136" s="94">
        <v>2073.37</v>
      </c>
      <c r="F136" s="94">
        <v>0.8</v>
      </c>
      <c r="G136" s="94">
        <v>4.04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10237.84</v>
      </c>
      <c r="D137" s="94">
        <v>8176.51</v>
      </c>
      <c r="E137" s="94">
        <v>2061.34</v>
      </c>
      <c r="F137" s="94">
        <v>0.8</v>
      </c>
      <c r="G137" s="94">
        <v>4.04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10235.34</v>
      </c>
      <c r="D138" s="94">
        <v>8174.51</v>
      </c>
      <c r="E138" s="94">
        <v>2060.83</v>
      </c>
      <c r="F138" s="94">
        <v>0.8</v>
      </c>
      <c r="G138" s="94">
        <v>4.04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10248.549999999999</v>
      </c>
      <c r="D139" s="94">
        <v>8185.06</v>
      </c>
      <c r="E139" s="94">
        <v>2063.4899999999998</v>
      </c>
      <c r="F139" s="94">
        <v>0.8</v>
      </c>
      <c r="G139" s="94">
        <v>4.04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20234.8</v>
      </c>
      <c r="D140" s="94">
        <v>16160.63</v>
      </c>
      <c r="E140" s="94">
        <v>4074.17</v>
      </c>
      <c r="F140" s="94">
        <v>0.8</v>
      </c>
      <c r="G140" s="94">
        <v>3.77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10248.799999999999</v>
      </c>
      <c r="D141" s="94">
        <v>8185.26</v>
      </c>
      <c r="E141" s="94">
        <v>2063.54</v>
      </c>
      <c r="F141" s="94">
        <v>0.8</v>
      </c>
      <c r="G141" s="94">
        <v>4.04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10239.83</v>
      </c>
      <c r="D142" s="94">
        <v>8178.09</v>
      </c>
      <c r="E142" s="94">
        <v>2061.7399999999998</v>
      </c>
      <c r="F142" s="94">
        <v>0.8</v>
      </c>
      <c r="G142" s="94">
        <v>4.04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10319.23</v>
      </c>
      <c r="D143" s="94">
        <v>8241.5</v>
      </c>
      <c r="E143" s="94">
        <v>2077.7199999999998</v>
      </c>
      <c r="F143" s="94">
        <v>0.8</v>
      </c>
      <c r="G143" s="94">
        <v>4.04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40404.33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74142.42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34088.120000000003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34006.44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34003.03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34021.08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67683.75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34021.42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34009.15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34117.660000000003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0.55000000000000004</v>
      </c>
      <c r="D158" s="94">
        <v>622</v>
      </c>
      <c r="E158" s="94">
        <v>0.9</v>
      </c>
      <c r="F158" s="94">
        <v>1026.6400000000001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1.51</v>
      </c>
      <c r="F159" s="94">
        <v>1717.69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0.62</v>
      </c>
      <c r="F160" s="94">
        <v>721.55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0.62</v>
      </c>
      <c r="F161" s="94">
        <v>717.37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0.62</v>
      </c>
      <c r="F162" s="94">
        <v>717.19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0.62</v>
      </c>
      <c r="F163" s="94">
        <v>718.12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1.22</v>
      </c>
      <c r="F164" s="94">
        <v>1392.53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0.62</v>
      </c>
      <c r="F165" s="94">
        <v>718.13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0.62</v>
      </c>
      <c r="F166" s="94">
        <v>717.5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0.62</v>
      </c>
      <c r="F167" s="94">
        <v>723.07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43199.540099999998</v>
      </c>
      <c r="C176" s="94">
        <v>44.636600000000001</v>
      </c>
      <c r="D176" s="94">
        <v>113.55249999999999</v>
      </c>
      <c r="E176" s="94">
        <v>0</v>
      </c>
      <c r="F176" s="94">
        <v>4.0000000000000002E-4</v>
      </c>
      <c r="G176" s="94">
        <v>22762.417000000001</v>
      </c>
      <c r="H176" s="94">
        <v>15785.719499999999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36916.7212</v>
      </c>
      <c r="C177" s="94">
        <v>38.308199999999999</v>
      </c>
      <c r="D177" s="94">
        <v>100.4563</v>
      </c>
      <c r="E177" s="94">
        <v>0</v>
      </c>
      <c r="F177" s="94">
        <v>4.0000000000000002E-4</v>
      </c>
      <c r="G177" s="94">
        <v>20138.5327</v>
      </c>
      <c r="H177" s="94">
        <v>13515.0345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32876.573499999999</v>
      </c>
      <c r="C178" s="94">
        <v>35.077800000000003</v>
      </c>
      <c r="D178" s="94">
        <v>109.5891</v>
      </c>
      <c r="E178" s="94">
        <v>0</v>
      </c>
      <c r="F178" s="94">
        <v>4.0000000000000002E-4</v>
      </c>
      <c r="G178" s="94">
        <v>21977.0442</v>
      </c>
      <c r="H178" s="94">
        <v>12183.999299999999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23729.533800000001</v>
      </c>
      <c r="C179" s="94">
        <v>26.339200000000002</v>
      </c>
      <c r="D179" s="94">
        <v>100.4577</v>
      </c>
      <c r="E179" s="94">
        <v>0</v>
      </c>
      <c r="F179" s="94">
        <v>4.0000000000000002E-4</v>
      </c>
      <c r="G179" s="94">
        <v>20152.449100000002</v>
      </c>
      <c r="H179" s="94">
        <v>8951.2294000000002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17382.211599999999</v>
      </c>
      <c r="C180" s="94">
        <v>20.625900000000001</v>
      </c>
      <c r="D180" s="94">
        <v>101.4546</v>
      </c>
      <c r="E180" s="94">
        <v>0</v>
      </c>
      <c r="F180" s="94">
        <v>2.9999999999999997E-4</v>
      </c>
      <c r="G180" s="94">
        <v>20359.220499999999</v>
      </c>
      <c r="H180" s="94">
        <v>6761.8832000000002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15035.584999999999</v>
      </c>
      <c r="C181" s="94">
        <v>18.4221</v>
      </c>
      <c r="D181" s="94">
        <v>99.907600000000002</v>
      </c>
      <c r="E181" s="94">
        <v>0</v>
      </c>
      <c r="F181" s="94">
        <v>2.9999999999999997E-4</v>
      </c>
      <c r="G181" s="94">
        <v>20050.941699999999</v>
      </c>
      <c r="H181" s="94">
        <v>5938.3851000000004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15127.572700000001</v>
      </c>
      <c r="C182" s="94">
        <v>18.68</v>
      </c>
      <c r="D182" s="94">
        <v>103.55540000000001</v>
      </c>
      <c r="E182" s="94">
        <v>0</v>
      </c>
      <c r="F182" s="94">
        <v>4.0000000000000002E-4</v>
      </c>
      <c r="G182" s="94">
        <v>20783.508099999999</v>
      </c>
      <c r="H182" s="94">
        <v>5997.0518000000002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16394.733</v>
      </c>
      <c r="C183" s="94">
        <v>19.928699999999999</v>
      </c>
      <c r="D183" s="94">
        <v>105.6199</v>
      </c>
      <c r="E183" s="94">
        <v>0</v>
      </c>
      <c r="F183" s="94">
        <v>4.0000000000000002E-4</v>
      </c>
      <c r="G183" s="94">
        <v>21196.838199999998</v>
      </c>
      <c r="H183" s="94">
        <v>6450.7749999999996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18855.0664</v>
      </c>
      <c r="C184" s="94">
        <v>21.9742</v>
      </c>
      <c r="D184" s="94">
        <v>101.6943</v>
      </c>
      <c r="E184" s="94">
        <v>0</v>
      </c>
      <c r="F184" s="94">
        <v>4.0000000000000002E-4</v>
      </c>
      <c r="G184" s="94">
        <v>20405.8429</v>
      </c>
      <c r="H184" s="94">
        <v>7273.3712999999998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26306.8858</v>
      </c>
      <c r="C185" s="94">
        <v>28.9998</v>
      </c>
      <c r="D185" s="94">
        <v>107.1808</v>
      </c>
      <c r="E185" s="94">
        <v>0</v>
      </c>
      <c r="F185" s="94">
        <v>4.0000000000000002E-4</v>
      </c>
      <c r="G185" s="94">
        <v>21500.115399999999</v>
      </c>
      <c r="H185" s="94">
        <v>9892.6501000000007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35255.143300000003</v>
      </c>
      <c r="C186" s="94">
        <v>37.143599999999999</v>
      </c>
      <c r="D186" s="94">
        <v>107.64409999999999</v>
      </c>
      <c r="E186" s="94">
        <v>0</v>
      </c>
      <c r="F186" s="94">
        <v>4.0000000000000002E-4</v>
      </c>
      <c r="G186" s="94">
        <v>21583.914499999999</v>
      </c>
      <c r="H186" s="94">
        <v>12992.866400000001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40725.318899999998</v>
      </c>
      <c r="C187" s="94">
        <v>42.398200000000003</v>
      </c>
      <c r="D187" s="94">
        <v>113.70440000000001</v>
      </c>
      <c r="E187" s="94">
        <v>0</v>
      </c>
      <c r="F187" s="94">
        <v>4.0000000000000002E-4</v>
      </c>
      <c r="G187" s="94">
        <v>22795.4817</v>
      </c>
      <c r="H187" s="94">
        <v>14930.559499999999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321804.88520000002</v>
      </c>
      <c r="C189" s="94">
        <v>352.5342</v>
      </c>
      <c r="D189" s="94">
        <v>1264.8167000000001</v>
      </c>
      <c r="E189" s="94">
        <v>0</v>
      </c>
      <c r="F189" s="94">
        <v>4.5999999999999999E-3</v>
      </c>
      <c r="G189" s="94">
        <v>253706.3058</v>
      </c>
      <c r="H189" s="94">
        <v>120673.5252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15035.584999999999</v>
      </c>
      <c r="C190" s="94">
        <v>18.4221</v>
      </c>
      <c r="D190" s="94">
        <v>99.907600000000002</v>
      </c>
      <c r="E190" s="94">
        <v>0</v>
      </c>
      <c r="F190" s="94">
        <v>2.9999999999999997E-4</v>
      </c>
      <c r="G190" s="94">
        <v>20050.941699999999</v>
      </c>
      <c r="H190" s="94">
        <v>5938.3851000000004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43199.540099999998</v>
      </c>
      <c r="C191" s="94">
        <v>44.636600000000001</v>
      </c>
      <c r="D191" s="94">
        <v>113.70440000000001</v>
      </c>
      <c r="E191" s="94">
        <v>0</v>
      </c>
      <c r="F191" s="94">
        <v>4.0000000000000002E-4</v>
      </c>
      <c r="G191" s="94">
        <v>22795.4817</v>
      </c>
      <c r="H191" s="94">
        <v>15785.719499999999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80205800000</v>
      </c>
      <c r="C194" s="94">
        <v>55166.186999999998</v>
      </c>
      <c r="D194" s="94" t="s">
        <v>702</v>
      </c>
      <c r="E194" s="94">
        <v>32837.857000000004</v>
      </c>
      <c r="F194" s="94">
        <v>8089.5320000000002</v>
      </c>
      <c r="G194" s="94">
        <v>9169.7980000000007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70960300000</v>
      </c>
      <c r="C195" s="94">
        <v>55166.186999999998</v>
      </c>
      <c r="D195" s="94" t="s">
        <v>703</v>
      </c>
      <c r="E195" s="94">
        <v>32837.857000000004</v>
      </c>
      <c r="F195" s="94">
        <v>8089.5320000000002</v>
      </c>
      <c r="G195" s="94">
        <v>9169.7980000000007</v>
      </c>
      <c r="H195" s="94">
        <v>0</v>
      </c>
      <c r="I195" s="94">
        <v>0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77438500000</v>
      </c>
      <c r="C196" s="94">
        <v>55166.186999999998</v>
      </c>
      <c r="D196" s="94" t="s">
        <v>594</v>
      </c>
      <c r="E196" s="94">
        <v>32837.857000000004</v>
      </c>
      <c r="F196" s="94">
        <v>8089.5320000000002</v>
      </c>
      <c r="G196" s="94">
        <v>9169.7980000000007</v>
      </c>
      <c r="H196" s="94">
        <v>0</v>
      </c>
      <c r="I196" s="94">
        <v>0</v>
      </c>
      <c r="J196" s="94">
        <v>5069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71009300000</v>
      </c>
      <c r="C197" s="94">
        <v>50097.186999999998</v>
      </c>
      <c r="D197" s="94" t="s">
        <v>700</v>
      </c>
      <c r="E197" s="94">
        <v>32837.857000000004</v>
      </c>
      <c r="F197" s="94">
        <v>8089.5320000000002</v>
      </c>
      <c r="G197" s="94">
        <v>9169.7980000000007</v>
      </c>
      <c r="H197" s="94">
        <v>0</v>
      </c>
      <c r="I197" s="94">
        <v>0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71737900000</v>
      </c>
      <c r="C198" s="94">
        <v>53673.036999999997</v>
      </c>
      <c r="D198" s="94" t="s">
        <v>539</v>
      </c>
      <c r="E198" s="94">
        <v>32837.857000000004</v>
      </c>
      <c r="F198" s="94">
        <v>8089.5320000000002</v>
      </c>
      <c r="G198" s="94">
        <v>9169.7980000000007</v>
      </c>
      <c r="H198" s="94">
        <v>0</v>
      </c>
      <c r="I198" s="94">
        <v>3575.85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70651700000</v>
      </c>
      <c r="C199" s="94">
        <v>63083.631999999998</v>
      </c>
      <c r="D199" s="94" t="s">
        <v>641</v>
      </c>
      <c r="E199" s="94">
        <v>32837.857000000004</v>
      </c>
      <c r="F199" s="94">
        <v>8089.5320000000002</v>
      </c>
      <c r="G199" s="94">
        <v>9169.7980000000007</v>
      </c>
      <c r="H199" s="94">
        <v>0</v>
      </c>
      <c r="I199" s="94">
        <v>12986.445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73232900000</v>
      </c>
      <c r="C200" s="94">
        <v>67575.822</v>
      </c>
      <c r="D200" s="94" t="s">
        <v>642</v>
      </c>
      <c r="E200" s="94">
        <v>32837.857000000004</v>
      </c>
      <c r="F200" s="94">
        <v>8089.5320000000002</v>
      </c>
      <c r="G200" s="94">
        <v>9169.7980000000007</v>
      </c>
      <c r="H200" s="94">
        <v>0</v>
      </c>
      <c r="I200" s="94">
        <v>17478.634999999998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74689400000</v>
      </c>
      <c r="C201" s="94">
        <v>62707.67</v>
      </c>
      <c r="D201" s="94" t="s">
        <v>704</v>
      </c>
      <c r="E201" s="94">
        <v>32837.857000000004</v>
      </c>
      <c r="F201" s="94">
        <v>8089.5320000000002</v>
      </c>
      <c r="G201" s="94">
        <v>9169.7980000000007</v>
      </c>
      <c r="H201" s="94">
        <v>0</v>
      </c>
      <c r="I201" s="94">
        <v>12610.484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71902200000</v>
      </c>
      <c r="C202" s="94">
        <v>50097.186999999998</v>
      </c>
      <c r="D202" s="94" t="s">
        <v>705</v>
      </c>
      <c r="E202" s="94">
        <v>32837.857000000004</v>
      </c>
      <c r="F202" s="94">
        <v>8089.5320000000002</v>
      </c>
      <c r="G202" s="94">
        <v>9169.7980000000007</v>
      </c>
      <c r="H202" s="94">
        <v>0</v>
      </c>
      <c r="I202" s="94">
        <v>0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75758000000</v>
      </c>
      <c r="C203" s="94">
        <v>55166.186999999998</v>
      </c>
      <c r="D203" s="94" t="s">
        <v>706</v>
      </c>
      <c r="E203" s="94">
        <v>32837.857000000004</v>
      </c>
      <c r="F203" s="94">
        <v>8089.5320000000002</v>
      </c>
      <c r="G203" s="94">
        <v>9169.7980000000007</v>
      </c>
      <c r="H203" s="94">
        <v>0</v>
      </c>
      <c r="I203" s="94">
        <v>0</v>
      </c>
      <c r="J203" s="94">
        <v>5069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76053300000</v>
      </c>
      <c r="C204" s="94">
        <v>55166.186999999998</v>
      </c>
      <c r="D204" s="94" t="s">
        <v>707</v>
      </c>
      <c r="E204" s="94">
        <v>32837.857000000004</v>
      </c>
      <c r="F204" s="94">
        <v>8089.5320000000002</v>
      </c>
      <c r="G204" s="94">
        <v>9169.7980000000007</v>
      </c>
      <c r="H204" s="94">
        <v>0</v>
      </c>
      <c r="I204" s="94">
        <v>0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80322300000</v>
      </c>
      <c r="C205" s="94">
        <v>55166.186999999998</v>
      </c>
      <c r="D205" s="94" t="s">
        <v>708</v>
      </c>
      <c r="E205" s="94">
        <v>32837.857000000004</v>
      </c>
      <c r="F205" s="94">
        <v>8089.5320000000002</v>
      </c>
      <c r="G205" s="94">
        <v>9169.7980000000007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893962000000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70651700000</v>
      </c>
      <c r="C208" s="94">
        <v>50097.186999999998</v>
      </c>
      <c r="D208" s="94"/>
      <c r="E208" s="94">
        <v>32837.857000000004</v>
      </c>
      <c r="F208" s="94">
        <v>8089.5320000000002</v>
      </c>
      <c r="G208" s="94">
        <v>9169.7980000000007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80322300000</v>
      </c>
      <c r="C209" s="94">
        <v>67575.822</v>
      </c>
      <c r="D209" s="94"/>
      <c r="E209" s="94">
        <v>32837.857000000004</v>
      </c>
      <c r="F209" s="94">
        <v>8089.5320000000002</v>
      </c>
      <c r="G209" s="94">
        <v>9169.7980000000007</v>
      </c>
      <c r="H209" s="94">
        <v>0</v>
      </c>
      <c r="I209" s="94">
        <v>17478.634999999998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24131.37</v>
      </c>
      <c r="C212" s="94">
        <v>11633.46</v>
      </c>
      <c r="D212" s="94">
        <v>0</v>
      </c>
      <c r="E212" s="94">
        <v>35764.83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11.54</v>
      </c>
      <c r="C213" s="94">
        <v>5.57</v>
      </c>
      <c r="D213" s="94">
        <v>0</v>
      </c>
      <c r="E213" s="94">
        <v>17.11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11.54</v>
      </c>
      <c r="C214" s="94">
        <v>5.57</v>
      </c>
      <c r="D214" s="94">
        <v>0</v>
      </c>
      <c r="E214" s="94">
        <v>17.11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5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52.5">
      <c r="A2" s="11" t="s">
        <v>4</v>
      </c>
      <c r="B2" s="12" t="s">
        <v>2</v>
      </c>
      <c r="C2" s="12" t="s">
        <v>93</v>
      </c>
      <c r="D2" s="13" t="s">
        <v>286</v>
      </c>
      <c r="E2" s="13" t="s">
        <v>287</v>
      </c>
      <c r="F2" s="12" t="s">
        <v>288</v>
      </c>
      <c r="G2" s="12" t="s">
        <v>289</v>
      </c>
      <c r="H2" s="12" t="s">
        <v>290</v>
      </c>
      <c r="I2" s="14" t="s">
        <v>291</v>
      </c>
      <c r="J2" s="14" t="s">
        <v>6</v>
      </c>
      <c r="K2" s="14" t="s">
        <v>292</v>
      </c>
      <c r="L2" s="14" t="s">
        <v>293</v>
      </c>
      <c r="M2" s="14" t="s">
        <v>294</v>
      </c>
      <c r="N2" s="83" t="s">
        <v>295</v>
      </c>
      <c r="O2" s="14" t="s">
        <v>296</v>
      </c>
      <c r="P2" s="14" t="s">
        <v>297</v>
      </c>
      <c r="Q2" s="14" t="s">
        <v>298</v>
      </c>
      <c r="R2" s="14" t="s">
        <v>299</v>
      </c>
      <c r="S2" s="14" t="s">
        <v>55</v>
      </c>
    </row>
    <row r="3" spans="1:19">
      <c r="A3" s="32" t="s">
        <v>195</v>
      </c>
      <c r="B3" s="2" t="s">
        <v>3</v>
      </c>
      <c r="C3" s="2">
        <v>1</v>
      </c>
      <c r="D3" s="3">
        <v>348.38641348729226</v>
      </c>
      <c r="E3" s="3">
        <v>1805.1988026505699</v>
      </c>
      <c r="F3" s="3">
        <v>5.1815993183569322</v>
      </c>
      <c r="G3" s="3">
        <v>276.3</v>
      </c>
      <c r="H3" s="3">
        <v>20.75</v>
      </c>
      <c r="I3" s="33">
        <v>6.1938459165860733</v>
      </c>
      <c r="J3" s="5">
        <v>56.247187640617966</v>
      </c>
      <c r="K3" s="4">
        <v>23.994799999999998</v>
      </c>
      <c r="L3" s="4">
        <v>4.3040000000000003</v>
      </c>
      <c r="M3" s="4">
        <v>0</v>
      </c>
      <c r="N3" s="5">
        <v>0</v>
      </c>
      <c r="O3" s="5">
        <v>3.8</v>
      </c>
      <c r="P3" s="5">
        <v>0.6</v>
      </c>
      <c r="Q3" s="5">
        <v>422.77116112672365</v>
      </c>
      <c r="R3" s="3">
        <v>0</v>
      </c>
      <c r="S3" s="4">
        <v>0.37662777453774471</v>
      </c>
    </row>
    <row r="4" spans="1:19">
      <c r="A4" s="32" t="s">
        <v>196</v>
      </c>
      <c r="B4" s="2" t="s">
        <v>3</v>
      </c>
      <c r="C4" s="2">
        <v>1</v>
      </c>
      <c r="D4" s="3">
        <v>174.19320674364613</v>
      </c>
      <c r="E4" s="3">
        <v>902.59940132528493</v>
      </c>
      <c r="F4" s="3">
        <v>5.1815993183569322</v>
      </c>
      <c r="G4" s="3">
        <v>78.94</v>
      </c>
      <c r="H4" s="3">
        <v>10.37</v>
      </c>
      <c r="I4" s="33">
        <v>6.1938459165860733</v>
      </c>
      <c r="J4" s="5">
        <v>28.123593820308983</v>
      </c>
      <c r="K4" s="4">
        <v>23.994799999999998</v>
      </c>
      <c r="L4" s="4">
        <v>4.3040000000000003</v>
      </c>
      <c r="M4" s="4">
        <v>0</v>
      </c>
      <c r="N4" s="5">
        <v>0</v>
      </c>
      <c r="O4" s="5">
        <v>3.8</v>
      </c>
      <c r="P4" s="5">
        <v>0.6</v>
      </c>
      <c r="Q4" s="5">
        <v>211.38558056336183</v>
      </c>
      <c r="R4" s="3">
        <v>0</v>
      </c>
      <c r="S4" s="4">
        <v>0.30523153460388708</v>
      </c>
    </row>
    <row r="5" spans="1:19">
      <c r="A5" s="32" t="s">
        <v>198</v>
      </c>
      <c r="B5" s="2" t="s">
        <v>3</v>
      </c>
      <c r="C5" s="2">
        <v>1</v>
      </c>
      <c r="D5" s="3">
        <v>174.19320674364613</v>
      </c>
      <c r="E5" s="3">
        <v>902.59940132528493</v>
      </c>
      <c r="F5" s="3">
        <v>5.1815993183569322</v>
      </c>
      <c r="G5" s="3">
        <v>78.94</v>
      </c>
      <c r="H5" s="3">
        <v>10.37</v>
      </c>
      <c r="I5" s="33">
        <v>6.1938459165860733</v>
      </c>
      <c r="J5" s="5">
        <v>28.123593820308983</v>
      </c>
      <c r="K5" s="4">
        <v>18.291999999999998</v>
      </c>
      <c r="L5" s="4">
        <v>4.3040000000000003</v>
      </c>
      <c r="M5" s="4">
        <v>0</v>
      </c>
      <c r="N5" s="5">
        <v>0</v>
      </c>
      <c r="O5" s="5">
        <v>3.8</v>
      </c>
      <c r="P5" s="5">
        <v>0.6</v>
      </c>
      <c r="Q5" s="5">
        <v>211.38558056336183</v>
      </c>
      <c r="R5" s="3">
        <v>0</v>
      </c>
      <c r="S5" s="4">
        <v>0.30523153460388708</v>
      </c>
    </row>
    <row r="6" spans="1:19">
      <c r="A6" s="32" t="s">
        <v>199</v>
      </c>
      <c r="B6" s="2" t="s">
        <v>3</v>
      </c>
      <c r="C6" s="2">
        <v>1</v>
      </c>
      <c r="D6" s="3">
        <v>174.19320674364613</v>
      </c>
      <c r="E6" s="3">
        <v>902.59940132528493</v>
      </c>
      <c r="F6" s="3">
        <v>5.1815993183569322</v>
      </c>
      <c r="G6" s="3">
        <v>78.94</v>
      </c>
      <c r="H6" s="3">
        <v>10.37</v>
      </c>
      <c r="I6" s="33">
        <v>6.1938459165860733</v>
      </c>
      <c r="J6" s="5">
        <v>28.123593820308983</v>
      </c>
      <c r="K6" s="4">
        <v>18.291999999999998</v>
      </c>
      <c r="L6" s="4">
        <v>4.3040000000000003</v>
      </c>
      <c r="M6" s="4">
        <v>0</v>
      </c>
      <c r="N6" s="5">
        <v>0</v>
      </c>
      <c r="O6" s="5">
        <v>3.8</v>
      </c>
      <c r="P6" s="5">
        <v>0.6</v>
      </c>
      <c r="Q6" s="5">
        <v>211.38558056336183</v>
      </c>
      <c r="R6" s="3">
        <v>0</v>
      </c>
      <c r="S6" s="4">
        <v>0.30523153460388708</v>
      </c>
    </row>
    <row r="7" spans="1:19">
      <c r="A7" s="32" t="s">
        <v>200</v>
      </c>
      <c r="B7" s="2" t="s">
        <v>3</v>
      </c>
      <c r="C7" s="2">
        <v>1</v>
      </c>
      <c r="D7" s="3">
        <v>174.19320674364613</v>
      </c>
      <c r="E7" s="3">
        <v>902.59940132528493</v>
      </c>
      <c r="F7" s="3">
        <v>5.1815993183569322</v>
      </c>
      <c r="G7" s="3">
        <v>78.94</v>
      </c>
      <c r="H7" s="3">
        <v>10.37</v>
      </c>
      <c r="I7" s="33">
        <v>6.1938459165860733</v>
      </c>
      <c r="J7" s="5">
        <v>28.123593820308983</v>
      </c>
      <c r="K7" s="4">
        <v>18.291999999999998</v>
      </c>
      <c r="L7" s="4">
        <v>4.3040000000000003</v>
      </c>
      <c r="M7" s="4">
        <v>0</v>
      </c>
      <c r="N7" s="5">
        <v>0</v>
      </c>
      <c r="O7" s="5">
        <v>3.8</v>
      </c>
      <c r="P7" s="5">
        <v>0.6</v>
      </c>
      <c r="Q7" s="5">
        <v>211.38558056336183</v>
      </c>
      <c r="R7" s="3">
        <v>0</v>
      </c>
      <c r="S7" s="4">
        <v>0.30523153460388708</v>
      </c>
    </row>
    <row r="8" spans="1:19">
      <c r="A8" s="32" t="s">
        <v>197</v>
      </c>
      <c r="B8" s="2" t="s">
        <v>3</v>
      </c>
      <c r="C8" s="2">
        <v>1</v>
      </c>
      <c r="D8" s="3">
        <v>348.38641348729226</v>
      </c>
      <c r="E8" s="3">
        <v>1805.1988026505699</v>
      </c>
      <c r="F8" s="3">
        <v>5.1815993183569322</v>
      </c>
      <c r="G8" s="3">
        <v>157.88999999999999</v>
      </c>
      <c r="H8" s="3">
        <v>20.75</v>
      </c>
      <c r="I8" s="33">
        <v>6.1938459165860733</v>
      </c>
      <c r="J8" s="5">
        <v>56.247187640617966</v>
      </c>
      <c r="K8" s="4">
        <v>13.7728</v>
      </c>
      <c r="L8" s="4">
        <v>4.3040000000000003</v>
      </c>
      <c r="M8" s="4">
        <v>0</v>
      </c>
      <c r="N8" s="5">
        <v>0</v>
      </c>
      <c r="O8" s="5">
        <v>3.8</v>
      </c>
      <c r="P8" s="5">
        <v>0.6</v>
      </c>
      <c r="Q8" s="5">
        <v>422.77116112672365</v>
      </c>
      <c r="R8" s="3">
        <v>0</v>
      </c>
      <c r="S8" s="4">
        <v>0.30523756367329541</v>
      </c>
    </row>
    <row r="9" spans="1:19">
      <c r="A9" s="32" t="s">
        <v>201</v>
      </c>
      <c r="B9" s="2" t="s">
        <v>3</v>
      </c>
      <c r="C9" s="2">
        <v>1</v>
      </c>
      <c r="D9" s="3">
        <v>174.19320674364613</v>
      </c>
      <c r="E9" s="3">
        <v>902.59940132528493</v>
      </c>
      <c r="F9" s="3">
        <v>5.1815993183569322</v>
      </c>
      <c r="G9" s="3">
        <v>78.94</v>
      </c>
      <c r="H9" s="3">
        <v>10.37</v>
      </c>
      <c r="I9" s="33">
        <v>6.1938459165860733</v>
      </c>
      <c r="J9" s="5">
        <v>28.123593820308983</v>
      </c>
      <c r="K9" s="4">
        <v>13.7728</v>
      </c>
      <c r="L9" s="4">
        <v>4.3040000000000003</v>
      </c>
      <c r="M9" s="4">
        <v>0</v>
      </c>
      <c r="N9" s="5">
        <v>0</v>
      </c>
      <c r="O9" s="5">
        <v>3.8</v>
      </c>
      <c r="P9" s="5">
        <v>0.6</v>
      </c>
      <c r="Q9" s="5">
        <v>211.38558056336183</v>
      </c>
      <c r="R9" s="3">
        <v>0</v>
      </c>
      <c r="S9" s="4">
        <v>0.30523153460388708</v>
      </c>
    </row>
    <row r="10" spans="1:19">
      <c r="A10" s="32" t="s">
        <v>202</v>
      </c>
      <c r="B10" s="2" t="s">
        <v>3</v>
      </c>
      <c r="C10" s="2">
        <v>1</v>
      </c>
      <c r="D10" s="3">
        <v>174.19320674364613</v>
      </c>
      <c r="E10" s="3">
        <v>902.59940132528493</v>
      </c>
      <c r="F10" s="3">
        <v>5.1815993183569322</v>
      </c>
      <c r="G10" s="3">
        <v>78.94</v>
      </c>
      <c r="H10" s="3">
        <v>10.37</v>
      </c>
      <c r="I10" s="33">
        <v>6.1938459165860733</v>
      </c>
      <c r="J10" s="5">
        <v>28.123593820308983</v>
      </c>
      <c r="K10" s="4">
        <v>13.7728</v>
      </c>
      <c r="L10" s="4">
        <v>4.3040000000000003</v>
      </c>
      <c r="M10" s="4">
        <v>0</v>
      </c>
      <c r="N10" s="5">
        <v>0</v>
      </c>
      <c r="O10" s="5">
        <v>3.8</v>
      </c>
      <c r="P10" s="5">
        <v>0.6</v>
      </c>
      <c r="Q10" s="5">
        <v>211.38558056336183</v>
      </c>
      <c r="R10" s="3">
        <v>0</v>
      </c>
      <c r="S10" s="4">
        <v>0.30523153460388708</v>
      </c>
    </row>
    <row r="11" spans="1:19">
      <c r="A11" s="32" t="s">
        <v>203</v>
      </c>
      <c r="B11" s="2" t="s">
        <v>3</v>
      </c>
      <c r="C11" s="2">
        <v>1</v>
      </c>
      <c r="D11" s="3">
        <v>174.19320674364613</v>
      </c>
      <c r="E11" s="3">
        <v>902.59940132528493</v>
      </c>
      <c r="F11" s="3">
        <v>5.1815993183569322</v>
      </c>
      <c r="G11" s="3">
        <v>78.94</v>
      </c>
      <c r="H11" s="3">
        <v>10.37</v>
      </c>
      <c r="I11" s="33">
        <v>6.1938459165860733</v>
      </c>
      <c r="J11" s="5">
        <v>28.123593820308983</v>
      </c>
      <c r="K11" s="4">
        <v>13.7728</v>
      </c>
      <c r="L11" s="4">
        <v>4.3040000000000003</v>
      </c>
      <c r="M11" s="4">
        <v>0</v>
      </c>
      <c r="N11" s="5">
        <v>0</v>
      </c>
      <c r="O11" s="5">
        <v>3.8</v>
      </c>
      <c r="P11" s="5">
        <v>0.6</v>
      </c>
      <c r="Q11" s="5">
        <v>211.38558056336183</v>
      </c>
      <c r="R11" s="3">
        <v>0</v>
      </c>
      <c r="S11" s="4">
        <v>0.30523153460388708</v>
      </c>
    </row>
    <row r="12" spans="1:19">
      <c r="A12" s="32" t="s">
        <v>204</v>
      </c>
      <c r="B12" s="2" t="s">
        <v>3</v>
      </c>
      <c r="C12" s="2">
        <v>1</v>
      </c>
      <c r="D12" s="3">
        <v>174.19320674364613</v>
      </c>
      <c r="E12" s="3">
        <v>902.59940132528493</v>
      </c>
      <c r="F12" s="3">
        <v>5.1815993183569322</v>
      </c>
      <c r="G12" s="3">
        <v>197.36</v>
      </c>
      <c r="H12" s="3">
        <v>10.37</v>
      </c>
      <c r="I12" s="33">
        <v>6.1938459165860733</v>
      </c>
      <c r="J12" s="5">
        <v>28.123593820308983</v>
      </c>
      <c r="K12" s="4">
        <v>13.7728</v>
      </c>
      <c r="L12" s="4">
        <v>4.3040000000000003</v>
      </c>
      <c r="M12" s="4">
        <v>0</v>
      </c>
      <c r="N12" s="5">
        <v>0</v>
      </c>
      <c r="O12" s="5">
        <v>3.8</v>
      </c>
      <c r="P12" s="5">
        <v>0.6</v>
      </c>
      <c r="Q12" s="5">
        <v>211.38558056336183</v>
      </c>
      <c r="R12" s="3">
        <v>0</v>
      </c>
      <c r="S12" s="4">
        <v>0.44802401447160239</v>
      </c>
    </row>
    <row r="13" spans="1:19">
      <c r="A13" s="26" t="s">
        <v>163</v>
      </c>
      <c r="B13" s="27"/>
      <c r="C13" s="27"/>
      <c r="D13" s="34">
        <f>SUMIF($B3:$B12,"yes",D3:D12)</f>
        <v>2090.3184809237537</v>
      </c>
      <c r="E13" s="34">
        <f>SUMIF($B3:$B12,"yes",E3:E12)</f>
        <v>10831.192815903421</v>
      </c>
      <c r="F13" s="27"/>
      <c r="G13" s="34">
        <f>SUMIF($B3:$B12,"yes",G3:G12)</f>
        <v>1184.1300000000001</v>
      </c>
      <c r="H13" s="34">
        <f>SUMIF($B3:$B12,"yes",H3:H12)</f>
        <v>124.46000000000001</v>
      </c>
      <c r="I13" s="27"/>
      <c r="J13" s="34">
        <f>SUMIF($B3:$B12,"yes",J3:J12)</f>
        <v>337.48312584370785</v>
      </c>
    </row>
    <row r="14" spans="1:19">
      <c r="G14" s="24"/>
    </row>
    <row r="15" spans="1:19">
      <c r="A15" s="26" t="s">
        <v>155</v>
      </c>
      <c r="I15" s="1">
        <v>1</v>
      </c>
      <c r="K15" s="1">
        <v>2</v>
      </c>
      <c r="L15" s="1">
        <v>4</v>
      </c>
      <c r="M15" s="1">
        <v>4</v>
      </c>
      <c r="N15" s="1">
        <v>4</v>
      </c>
      <c r="O15" s="1">
        <v>3</v>
      </c>
      <c r="P15" s="1">
        <v>3</v>
      </c>
      <c r="Q15" s="1">
        <v>3</v>
      </c>
      <c r="R15" s="1">
        <v>4</v>
      </c>
      <c r="S15" s="1">
        <v>4</v>
      </c>
    </row>
    <row r="17" spans="1:7">
      <c r="A17" s="26" t="s">
        <v>159</v>
      </c>
    </row>
    <row r="18" spans="1:7">
      <c r="A18" s="28" t="s">
        <v>164</v>
      </c>
    </row>
    <row r="19" spans="1:7">
      <c r="A19" s="28" t="s">
        <v>165</v>
      </c>
    </row>
    <row r="20" spans="1:7">
      <c r="A20" s="28" t="s">
        <v>205</v>
      </c>
    </row>
    <row r="21" spans="1:7">
      <c r="A21" s="28" t="s">
        <v>206</v>
      </c>
    </row>
    <row r="22" spans="1:7">
      <c r="A22" s="28"/>
    </row>
    <row r="23" spans="1:7">
      <c r="A23" s="28"/>
    </row>
    <row r="24" spans="1:7">
      <c r="A24" s="28"/>
    </row>
    <row r="25" spans="1:7">
      <c r="A25" s="28"/>
      <c r="B25" s="24"/>
      <c r="D25" s="2"/>
      <c r="E25" s="2"/>
      <c r="F25" s="2"/>
      <c r="G25" s="2"/>
    </row>
    <row r="26" spans="1:7">
      <c r="A26" s="28"/>
      <c r="B26" s="24"/>
      <c r="D26" s="2"/>
      <c r="E26" s="2"/>
      <c r="F26" s="2"/>
      <c r="G26" s="2"/>
    </row>
    <row r="27" spans="1:7">
      <c r="A27" s="28"/>
      <c r="B27" s="24"/>
      <c r="D27" s="2"/>
      <c r="E27" s="2"/>
      <c r="F27" s="2"/>
      <c r="G27" s="2"/>
    </row>
    <row r="28" spans="1:7">
      <c r="A28" s="28"/>
      <c r="B28" s="24"/>
      <c r="D28" s="2"/>
      <c r="E28" s="2"/>
      <c r="F28" s="2"/>
      <c r="G28" s="2"/>
    </row>
    <row r="29" spans="1:7">
      <c r="A29" s="28"/>
      <c r="B29" s="24"/>
      <c r="D29" s="2"/>
      <c r="E29" s="2"/>
      <c r="F29" s="2"/>
      <c r="G29" s="2"/>
    </row>
    <row r="30" spans="1:7">
      <c r="A30" s="28"/>
      <c r="B30" s="24"/>
      <c r="D30" s="2"/>
      <c r="E30" s="2"/>
      <c r="F30" s="2"/>
      <c r="G30" s="2"/>
    </row>
    <row r="31" spans="1:7">
      <c r="A31" s="28"/>
      <c r="B31" s="24"/>
      <c r="D31" s="2"/>
      <c r="E31" s="2"/>
      <c r="F31" s="2"/>
      <c r="G31" s="2"/>
    </row>
    <row r="32" spans="1:7">
      <c r="A32" s="28"/>
      <c r="B32" s="24"/>
      <c r="D32" s="2"/>
      <c r="E32" s="2"/>
      <c r="F32" s="2"/>
      <c r="G32" s="2"/>
    </row>
    <row r="33" spans="1:7">
      <c r="A33" s="28"/>
      <c r="B33" s="24"/>
      <c r="D33" s="2"/>
      <c r="E33" s="2"/>
      <c r="F33" s="2"/>
      <c r="G33" s="2"/>
    </row>
    <row r="34" spans="1:7">
      <c r="A34" s="28"/>
      <c r="B34" s="24"/>
      <c r="D34" s="2"/>
      <c r="E34" s="2"/>
      <c r="F34" s="2"/>
      <c r="G34" s="2"/>
    </row>
    <row r="35" spans="1:7">
      <c r="A35" s="28"/>
    </row>
    <row r="36" spans="1:7">
      <c r="A36" s="28"/>
    </row>
    <row r="37" spans="1:7">
      <c r="A37" s="28"/>
    </row>
    <row r="38" spans="1:7">
      <c r="A38" s="28"/>
    </row>
    <row r="39" spans="1:7">
      <c r="A39" s="28"/>
    </row>
    <row r="40" spans="1:7">
      <c r="A40" s="28"/>
    </row>
    <row r="41" spans="1:7">
      <c r="A41" s="28"/>
    </row>
    <row r="42" spans="1:7">
      <c r="A42" s="28"/>
    </row>
    <row r="43" spans="1:7">
      <c r="A43" s="28"/>
    </row>
    <row r="44" spans="1:7">
      <c r="A44" s="28"/>
    </row>
    <row r="45" spans="1:7">
      <c r="A45" s="28"/>
    </row>
    <row r="46" spans="1:7">
      <c r="A46" s="28"/>
    </row>
    <row r="47" spans="1:7">
      <c r="A47" s="28"/>
    </row>
    <row r="48" spans="1:7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0" sqref="P20"/>
    </sheetView>
  </sheetViews>
  <sheetFormatPr defaultRowHeight="10.5"/>
  <sheetData>
    <row r="2" spans="1:16" ht="15.75">
      <c r="A2" s="97" t="s">
        <v>194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23"/>
      <c r="N2" s="23"/>
      <c r="O2" s="23"/>
      <c r="P2" s="23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7" activePane="bottomLeft" state="frozen"/>
      <selection pane="bottomLeft" activeCell="A2" sqref="A2:AE75"/>
    </sheetView>
  </sheetViews>
  <sheetFormatPr defaultColWidth="10.6640625" defaultRowHeight="12.75"/>
  <cols>
    <col min="1" max="1" width="30.6640625" style="39" customWidth="1"/>
    <col min="2" max="2" width="13.5" style="39" customWidth="1"/>
    <col min="3" max="3" width="14.33203125" style="39" customWidth="1"/>
    <col min="4" max="4" width="20.83203125" style="39" customWidth="1"/>
    <col min="5" max="28" width="5" style="39" customWidth="1"/>
    <col min="29" max="16384" width="10.6640625" style="39"/>
  </cols>
  <sheetData>
    <row r="1" spans="1:31" s="29" customFormat="1" ht="25.5">
      <c r="A1" s="29" t="s">
        <v>73</v>
      </c>
      <c r="B1" s="29" t="s">
        <v>116</v>
      </c>
      <c r="C1" s="29" t="s">
        <v>117</v>
      </c>
      <c r="D1" s="29" t="s">
        <v>118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29">
        <v>22</v>
      </c>
      <c r="AA1" s="29">
        <v>23</v>
      </c>
      <c r="AB1" s="29">
        <v>24</v>
      </c>
      <c r="AC1" s="30" t="s">
        <v>160</v>
      </c>
      <c r="AD1" s="30" t="s">
        <v>161</v>
      </c>
      <c r="AE1" s="30" t="s">
        <v>162</v>
      </c>
    </row>
    <row r="2" spans="1:31">
      <c r="A2" s="40" t="s">
        <v>94</v>
      </c>
      <c r="B2" s="40" t="s">
        <v>119</v>
      </c>
      <c r="C2" s="40" t="s">
        <v>120</v>
      </c>
      <c r="D2" s="40" t="s">
        <v>141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40">
        <v>11.15</v>
      </c>
      <c r="AD2" s="40">
        <v>70.849999999999994</v>
      </c>
      <c r="AE2" s="40">
        <v>3694.32</v>
      </c>
    </row>
    <row r="3" spans="1:31">
      <c r="A3" s="40"/>
      <c r="B3" s="40"/>
      <c r="C3" s="40"/>
      <c r="D3" s="40" t="s">
        <v>149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40">
        <v>9.85</v>
      </c>
      <c r="AD3" s="40"/>
      <c r="AE3" s="40"/>
    </row>
    <row r="4" spans="1:31">
      <c r="A4" s="40"/>
      <c r="B4" s="40"/>
      <c r="C4" s="40"/>
      <c r="D4" s="40" t="s">
        <v>139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40">
        <v>24</v>
      </c>
      <c r="AD4" s="40"/>
      <c r="AE4" s="40"/>
    </row>
    <row r="5" spans="1:31">
      <c r="A5" s="40"/>
      <c r="B5" s="40"/>
      <c r="C5" s="40"/>
      <c r="D5" s="40" t="s">
        <v>140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40">
        <v>0</v>
      </c>
      <c r="AD5" s="40"/>
      <c r="AE5" s="40"/>
    </row>
    <row r="6" spans="1:31">
      <c r="A6" s="40"/>
      <c r="B6" s="40"/>
      <c r="C6" s="40"/>
      <c r="D6" s="40" t="s">
        <v>146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40">
        <v>5.25</v>
      </c>
      <c r="AD6" s="40"/>
      <c r="AE6" s="40"/>
    </row>
    <row r="7" spans="1:31">
      <c r="A7" s="40" t="s">
        <v>95</v>
      </c>
      <c r="B7" s="40" t="s">
        <v>119</v>
      </c>
      <c r="C7" s="40" t="s">
        <v>120</v>
      </c>
      <c r="D7" s="40" t="s">
        <v>141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40">
        <v>7.2</v>
      </c>
      <c r="AD7" s="40">
        <v>46.3</v>
      </c>
      <c r="AE7" s="40">
        <v>2414.21</v>
      </c>
    </row>
    <row r="8" spans="1:31">
      <c r="A8" s="40"/>
      <c r="B8" s="40"/>
      <c r="C8" s="40"/>
      <c r="D8" s="40" t="s">
        <v>139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40">
        <v>24</v>
      </c>
      <c r="AD8" s="40"/>
      <c r="AE8" s="40"/>
    </row>
    <row r="9" spans="1:31">
      <c r="A9" s="40"/>
      <c r="B9" s="40"/>
      <c r="C9" s="40"/>
      <c r="D9" s="40" t="s">
        <v>149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40">
        <v>7.5</v>
      </c>
      <c r="AD9" s="40"/>
      <c r="AE9" s="40"/>
    </row>
    <row r="10" spans="1:31">
      <c r="A10" s="40"/>
      <c r="B10" s="40"/>
      <c r="C10" s="40"/>
      <c r="D10" s="40" t="s">
        <v>140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40">
        <v>0</v>
      </c>
      <c r="AD10" s="40"/>
      <c r="AE10" s="40"/>
    </row>
    <row r="11" spans="1:31">
      <c r="A11" s="40"/>
      <c r="B11" s="40"/>
      <c r="C11" s="40"/>
      <c r="D11" s="40" t="s">
        <v>146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40">
        <v>2.8</v>
      </c>
      <c r="AD11" s="40"/>
      <c r="AE11" s="40"/>
    </row>
    <row r="12" spans="1:31">
      <c r="A12" s="40" t="s">
        <v>96</v>
      </c>
      <c r="B12" s="40" t="s">
        <v>119</v>
      </c>
      <c r="C12" s="40" t="s">
        <v>120</v>
      </c>
      <c r="D12" s="40" t="s">
        <v>141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40">
        <v>13.7</v>
      </c>
      <c r="AD12" s="40">
        <v>89.4</v>
      </c>
      <c r="AE12" s="40">
        <v>4661.57</v>
      </c>
    </row>
    <row r="13" spans="1:31">
      <c r="A13" s="40"/>
      <c r="B13" s="40"/>
      <c r="C13" s="40"/>
      <c r="D13" s="40" t="s">
        <v>149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40">
        <v>12.15</v>
      </c>
      <c r="AD13" s="40"/>
      <c r="AE13" s="40"/>
    </row>
    <row r="14" spans="1:31">
      <c r="A14" s="40"/>
      <c r="B14" s="40"/>
      <c r="C14" s="40"/>
      <c r="D14" s="40" t="s">
        <v>139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40">
        <v>24</v>
      </c>
      <c r="AD14" s="40"/>
      <c r="AE14" s="40"/>
    </row>
    <row r="15" spans="1:31">
      <c r="A15" s="40"/>
      <c r="B15" s="40"/>
      <c r="C15" s="40"/>
      <c r="D15" s="40" t="s">
        <v>140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40">
        <v>0</v>
      </c>
      <c r="AD15" s="40"/>
      <c r="AE15" s="40"/>
    </row>
    <row r="16" spans="1:31">
      <c r="A16" s="40"/>
      <c r="B16" s="40"/>
      <c r="C16" s="40"/>
      <c r="D16" s="40" t="s">
        <v>146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40">
        <v>8.75</v>
      </c>
      <c r="AD16" s="40"/>
      <c r="AE16" s="40"/>
    </row>
    <row r="17" spans="1:31">
      <c r="A17" s="40" t="s">
        <v>212</v>
      </c>
      <c r="B17" s="40" t="s">
        <v>119</v>
      </c>
      <c r="C17" s="40" t="s">
        <v>120</v>
      </c>
      <c r="D17" s="40" t="s">
        <v>137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40">
        <v>8.44</v>
      </c>
      <c r="AD17" s="40">
        <v>52.69</v>
      </c>
      <c r="AE17" s="40">
        <v>2747.41</v>
      </c>
    </row>
    <row r="18" spans="1:31">
      <c r="A18" s="40"/>
      <c r="B18" s="40"/>
      <c r="C18" s="40"/>
      <c r="D18" s="40" t="s">
        <v>145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40">
        <v>7.61</v>
      </c>
      <c r="AD18" s="40"/>
      <c r="AE18" s="40"/>
    </row>
    <row r="19" spans="1:31">
      <c r="A19" s="40"/>
      <c r="B19" s="40"/>
      <c r="C19" s="40"/>
      <c r="D19" s="40" t="s">
        <v>146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40">
        <v>2.88</v>
      </c>
      <c r="AD19" s="40"/>
      <c r="AE19" s="40"/>
    </row>
    <row r="20" spans="1:31">
      <c r="A20" s="40" t="s">
        <v>114</v>
      </c>
      <c r="B20" s="40" t="s">
        <v>119</v>
      </c>
      <c r="C20" s="40" t="s">
        <v>120</v>
      </c>
      <c r="D20" s="40" t="s">
        <v>137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40">
        <v>9</v>
      </c>
      <c r="AD20" s="40">
        <v>68</v>
      </c>
      <c r="AE20" s="40">
        <v>3545.71</v>
      </c>
    </row>
    <row r="21" spans="1:31">
      <c r="A21" s="40"/>
      <c r="B21" s="40"/>
      <c r="C21" s="40"/>
      <c r="D21" s="40" t="s">
        <v>149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40">
        <v>8</v>
      </c>
      <c r="AD21" s="40"/>
      <c r="AE21" s="40"/>
    </row>
    <row r="22" spans="1:31">
      <c r="A22" s="40"/>
      <c r="B22" s="40"/>
      <c r="C22" s="40"/>
      <c r="D22" s="40" t="s">
        <v>140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40">
        <v>24</v>
      </c>
      <c r="AD22" s="40"/>
      <c r="AE22" s="40"/>
    </row>
    <row r="23" spans="1:31">
      <c r="A23" s="40"/>
      <c r="B23" s="40"/>
      <c r="C23" s="40"/>
      <c r="D23" s="40" t="s">
        <v>146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40">
        <v>15</v>
      </c>
      <c r="AD23" s="40"/>
      <c r="AE23" s="40"/>
    </row>
    <row r="24" spans="1:31">
      <c r="A24" s="40" t="s">
        <v>148</v>
      </c>
      <c r="B24" s="40" t="s">
        <v>119</v>
      </c>
      <c r="C24" s="40" t="s">
        <v>120</v>
      </c>
      <c r="D24" s="40" t="s">
        <v>137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40">
        <v>16.5</v>
      </c>
      <c r="AD24" s="40">
        <v>118</v>
      </c>
      <c r="AE24" s="40">
        <v>6152.86</v>
      </c>
    </row>
    <row r="25" spans="1:31">
      <c r="A25" s="40"/>
      <c r="B25" s="40"/>
      <c r="C25" s="40"/>
      <c r="D25" s="40" t="s">
        <v>149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40">
        <v>16</v>
      </c>
      <c r="AD25" s="40"/>
      <c r="AE25" s="40"/>
    </row>
    <row r="26" spans="1:31">
      <c r="A26" s="40"/>
      <c r="B26" s="40"/>
      <c r="C26" s="40"/>
      <c r="D26" s="40" t="s">
        <v>140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40">
        <v>24</v>
      </c>
      <c r="AD26" s="40"/>
      <c r="AE26" s="40"/>
    </row>
    <row r="27" spans="1:31">
      <c r="A27" s="40"/>
      <c r="B27" s="40"/>
      <c r="C27" s="40"/>
      <c r="D27" s="40" t="s">
        <v>146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40">
        <v>19.5</v>
      </c>
      <c r="AD27" s="40"/>
      <c r="AE27" s="40"/>
    </row>
    <row r="28" spans="1:31">
      <c r="A28" s="40" t="s">
        <v>115</v>
      </c>
      <c r="B28" s="40" t="s">
        <v>119</v>
      </c>
      <c r="C28" s="40" t="s">
        <v>120</v>
      </c>
      <c r="D28" s="40" t="s">
        <v>137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40">
        <v>6.62</v>
      </c>
      <c r="AD28" s="40">
        <v>44.59</v>
      </c>
      <c r="AE28" s="40">
        <v>2325.0500000000002</v>
      </c>
    </row>
    <row r="29" spans="1:31">
      <c r="A29" s="40"/>
      <c r="B29" s="40"/>
      <c r="C29" s="40"/>
      <c r="D29" s="40" t="s">
        <v>145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40">
        <v>6.9</v>
      </c>
      <c r="AD29" s="40"/>
      <c r="AE29" s="40"/>
    </row>
    <row r="30" spans="1:31">
      <c r="A30" s="40"/>
      <c r="B30" s="40"/>
      <c r="C30" s="40"/>
      <c r="D30" s="40" t="s">
        <v>146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40">
        <v>4.59</v>
      </c>
      <c r="AD30" s="40"/>
      <c r="AE30" s="40"/>
    </row>
    <row r="31" spans="1:31">
      <c r="A31" s="40" t="s">
        <v>136</v>
      </c>
      <c r="B31" s="40" t="s">
        <v>124</v>
      </c>
      <c r="C31" s="40" t="s">
        <v>120</v>
      </c>
      <c r="D31" s="40" t="s">
        <v>137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40">
        <v>15</v>
      </c>
      <c r="AD31" s="40">
        <v>102</v>
      </c>
      <c r="AE31" s="40">
        <v>5318.57</v>
      </c>
    </row>
    <row r="32" spans="1:31">
      <c r="A32" s="40"/>
      <c r="B32" s="40"/>
      <c r="C32" s="40"/>
      <c r="D32" s="40" t="s">
        <v>145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40">
        <v>16</v>
      </c>
      <c r="AD32" s="40"/>
      <c r="AE32" s="40"/>
    </row>
    <row r="33" spans="1:31">
      <c r="A33" s="40"/>
      <c r="B33" s="40"/>
      <c r="C33" s="40"/>
      <c r="D33" s="40" t="s">
        <v>146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40">
        <v>11</v>
      </c>
      <c r="AD33" s="40"/>
      <c r="AE33" s="40"/>
    </row>
    <row r="34" spans="1:31">
      <c r="A34" s="40" t="s">
        <v>123</v>
      </c>
      <c r="B34" s="40" t="s">
        <v>119</v>
      </c>
      <c r="C34" s="40" t="s">
        <v>120</v>
      </c>
      <c r="D34" s="40" t="s">
        <v>121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40">
        <v>24</v>
      </c>
      <c r="AD34" s="40">
        <v>168</v>
      </c>
      <c r="AE34" s="40">
        <v>8760</v>
      </c>
    </row>
    <row r="35" spans="1:31">
      <c r="A35" s="40" t="s">
        <v>125</v>
      </c>
      <c r="B35" s="40" t="s">
        <v>119</v>
      </c>
      <c r="C35" s="40" t="s">
        <v>120</v>
      </c>
      <c r="D35" s="40" t="s">
        <v>121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40">
        <v>0</v>
      </c>
      <c r="AD35" s="40">
        <v>0</v>
      </c>
      <c r="AE35" s="40">
        <v>0</v>
      </c>
    </row>
    <row r="36" spans="1:31">
      <c r="A36" s="40" t="s">
        <v>138</v>
      </c>
      <c r="B36" s="40" t="s">
        <v>124</v>
      </c>
      <c r="C36" s="40" t="s">
        <v>120</v>
      </c>
      <c r="D36" s="40" t="s">
        <v>137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40">
        <v>15</v>
      </c>
      <c r="AD36" s="40">
        <v>102</v>
      </c>
      <c r="AE36" s="40">
        <v>5318.57</v>
      </c>
    </row>
    <row r="37" spans="1:31">
      <c r="A37" s="40"/>
      <c r="B37" s="40"/>
      <c r="C37" s="40"/>
      <c r="D37" s="40" t="s">
        <v>145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40">
        <v>16</v>
      </c>
      <c r="AD37" s="40"/>
      <c r="AE37" s="40"/>
    </row>
    <row r="38" spans="1:31">
      <c r="A38" s="40"/>
      <c r="B38" s="40"/>
      <c r="C38" s="40"/>
      <c r="D38" s="40" t="s">
        <v>146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40">
        <v>11</v>
      </c>
      <c r="AD38" s="40"/>
      <c r="AE38" s="40"/>
    </row>
    <row r="39" spans="1:31">
      <c r="A39" s="40" t="s">
        <v>132</v>
      </c>
      <c r="B39" s="40" t="s">
        <v>124</v>
      </c>
      <c r="C39" s="40" t="s">
        <v>120</v>
      </c>
      <c r="D39" s="40" t="s">
        <v>121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40">
        <v>24</v>
      </c>
      <c r="AD39" s="40">
        <v>168</v>
      </c>
      <c r="AE39" s="40">
        <v>8760</v>
      </c>
    </row>
    <row r="40" spans="1:31">
      <c r="A40" s="40" t="s">
        <v>133</v>
      </c>
      <c r="B40" s="40" t="s">
        <v>119</v>
      </c>
      <c r="C40" s="40" t="s">
        <v>120</v>
      </c>
      <c r="D40" s="40" t="s">
        <v>121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40">
        <v>24</v>
      </c>
      <c r="AD40" s="40">
        <v>168</v>
      </c>
      <c r="AE40" s="40">
        <v>8760</v>
      </c>
    </row>
    <row r="41" spans="1:31">
      <c r="A41" s="40" t="s">
        <v>213</v>
      </c>
      <c r="B41" s="40" t="s">
        <v>119</v>
      </c>
      <c r="C41" s="40" t="s">
        <v>120</v>
      </c>
      <c r="D41" s="40" t="s">
        <v>121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40">
        <v>24</v>
      </c>
      <c r="AD41" s="40">
        <v>168</v>
      </c>
      <c r="AE41" s="40">
        <v>8760</v>
      </c>
    </row>
    <row r="42" spans="1:31">
      <c r="A42" s="40" t="s">
        <v>214</v>
      </c>
      <c r="B42" s="40" t="s">
        <v>119</v>
      </c>
      <c r="C42" s="40" t="s">
        <v>120</v>
      </c>
      <c r="D42" s="40" t="s">
        <v>121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40">
        <v>24</v>
      </c>
      <c r="AD42" s="40">
        <v>168</v>
      </c>
      <c r="AE42" s="40">
        <v>8760</v>
      </c>
    </row>
    <row r="43" spans="1:31">
      <c r="A43" s="40" t="s">
        <v>97</v>
      </c>
      <c r="B43" s="40" t="s">
        <v>122</v>
      </c>
      <c r="C43" s="40" t="s">
        <v>120</v>
      </c>
      <c r="D43" s="40" t="s">
        <v>141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40">
        <v>455.4</v>
      </c>
      <c r="AD43" s="40">
        <v>3171.6</v>
      </c>
      <c r="AE43" s="40">
        <v>165376.29</v>
      </c>
    </row>
    <row r="44" spans="1:31">
      <c r="A44" s="40"/>
      <c r="B44" s="40"/>
      <c r="C44" s="40"/>
      <c r="D44" s="40" t="s">
        <v>139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40">
        <v>374.4</v>
      </c>
      <c r="AD44" s="40"/>
      <c r="AE44" s="40"/>
    </row>
    <row r="45" spans="1:31">
      <c r="A45" s="40"/>
      <c r="B45" s="40"/>
      <c r="C45" s="40"/>
      <c r="D45" s="40" t="s">
        <v>140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40">
        <v>504</v>
      </c>
      <c r="AD45" s="40"/>
      <c r="AE45" s="40"/>
    </row>
    <row r="46" spans="1:31">
      <c r="A46" s="40"/>
      <c r="B46" s="40"/>
      <c r="C46" s="40"/>
      <c r="D46" s="40" t="s">
        <v>149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40">
        <v>460.8</v>
      </c>
      <c r="AD46" s="40"/>
      <c r="AE46" s="40"/>
    </row>
    <row r="47" spans="1:31">
      <c r="A47" s="40"/>
      <c r="B47" s="40"/>
      <c r="C47" s="40"/>
      <c r="D47" s="40" t="s">
        <v>146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40">
        <v>433.8</v>
      </c>
      <c r="AD47" s="40"/>
      <c r="AE47" s="40"/>
    </row>
    <row r="48" spans="1:31">
      <c r="A48" s="40" t="s">
        <v>98</v>
      </c>
      <c r="B48" s="40" t="s">
        <v>122</v>
      </c>
      <c r="C48" s="40" t="s">
        <v>120</v>
      </c>
      <c r="D48" s="40" t="s">
        <v>137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40">
        <v>630</v>
      </c>
      <c r="AD48" s="40">
        <v>4428</v>
      </c>
      <c r="AE48" s="40">
        <v>230888.57</v>
      </c>
    </row>
    <row r="49" spans="1:31">
      <c r="A49" s="40"/>
      <c r="B49" s="40"/>
      <c r="C49" s="40"/>
      <c r="D49" s="40" t="s">
        <v>149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40">
        <v>624</v>
      </c>
      <c r="AD49" s="40"/>
      <c r="AE49" s="40"/>
    </row>
    <row r="50" spans="1:31">
      <c r="A50" s="40"/>
      <c r="B50" s="40"/>
      <c r="C50" s="40"/>
      <c r="D50" s="40" t="s">
        <v>140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40">
        <v>720</v>
      </c>
      <c r="AD50" s="40"/>
      <c r="AE50" s="40"/>
    </row>
    <row r="51" spans="1:31">
      <c r="A51" s="40"/>
      <c r="B51" s="40"/>
      <c r="C51" s="40"/>
      <c r="D51" s="40" t="s">
        <v>146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40">
        <v>654</v>
      </c>
      <c r="AD51" s="40"/>
      <c r="AE51" s="40"/>
    </row>
    <row r="52" spans="1:31">
      <c r="A52" s="40" t="s">
        <v>215</v>
      </c>
      <c r="B52" s="40" t="s">
        <v>216</v>
      </c>
      <c r="C52" s="40" t="s">
        <v>120</v>
      </c>
      <c r="D52" s="40" t="s">
        <v>137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40">
        <v>1200</v>
      </c>
      <c r="AD52" s="40">
        <v>8400</v>
      </c>
      <c r="AE52" s="40">
        <v>438000</v>
      </c>
    </row>
    <row r="53" spans="1:31">
      <c r="A53" s="40"/>
      <c r="B53" s="40"/>
      <c r="C53" s="40"/>
      <c r="D53" s="40" t="s">
        <v>145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40">
        <v>1200</v>
      </c>
      <c r="AD53" s="40"/>
      <c r="AE53" s="40"/>
    </row>
    <row r="54" spans="1:31">
      <c r="A54" s="40"/>
      <c r="B54" s="40"/>
      <c r="C54" s="40"/>
      <c r="D54" s="40" t="s">
        <v>146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40">
        <v>1200</v>
      </c>
      <c r="AD54" s="40"/>
      <c r="AE54" s="40"/>
    </row>
    <row r="55" spans="1:31">
      <c r="A55" s="40" t="s">
        <v>273</v>
      </c>
      <c r="B55" s="40" t="s">
        <v>216</v>
      </c>
      <c r="C55" s="40" t="s">
        <v>120</v>
      </c>
      <c r="D55" s="40" t="s">
        <v>121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40">
        <v>720</v>
      </c>
      <c r="AD55" s="40">
        <v>5040</v>
      </c>
      <c r="AE55" s="40">
        <v>262800</v>
      </c>
    </row>
    <row r="56" spans="1:31">
      <c r="A56" s="40" t="s">
        <v>274</v>
      </c>
      <c r="B56" s="40" t="s">
        <v>216</v>
      </c>
      <c r="C56" s="40" t="s">
        <v>120</v>
      </c>
      <c r="D56" s="40" t="s">
        <v>121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40">
        <v>1440</v>
      </c>
      <c r="AD56" s="40">
        <v>10080</v>
      </c>
      <c r="AE56" s="40">
        <v>525600</v>
      </c>
    </row>
    <row r="57" spans="1:31">
      <c r="A57" s="40" t="s">
        <v>143</v>
      </c>
      <c r="B57" s="40" t="s">
        <v>119</v>
      </c>
      <c r="C57" s="40" t="s">
        <v>120</v>
      </c>
      <c r="D57" s="40" t="s">
        <v>137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40">
        <v>15</v>
      </c>
      <c r="AD57" s="40">
        <v>102</v>
      </c>
      <c r="AE57" s="40">
        <v>5318.57</v>
      </c>
    </row>
    <row r="58" spans="1:31">
      <c r="A58" s="40"/>
      <c r="B58" s="40"/>
      <c r="C58" s="40"/>
      <c r="D58" s="40" t="s">
        <v>149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40">
        <v>16</v>
      </c>
      <c r="AD58" s="40"/>
      <c r="AE58" s="40"/>
    </row>
    <row r="59" spans="1:31">
      <c r="A59" s="40"/>
      <c r="B59" s="40"/>
      <c r="C59" s="40"/>
      <c r="D59" s="40" t="s">
        <v>140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40">
        <v>24</v>
      </c>
      <c r="AD59" s="40"/>
      <c r="AE59" s="40"/>
    </row>
    <row r="60" spans="1:31">
      <c r="A60" s="40"/>
      <c r="B60" s="40"/>
      <c r="C60" s="40"/>
      <c r="D60" s="40" t="s">
        <v>146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40">
        <v>11</v>
      </c>
      <c r="AD60" s="40"/>
      <c r="AE60" s="40"/>
    </row>
    <row r="61" spans="1:31">
      <c r="A61" s="40" t="s">
        <v>142</v>
      </c>
      <c r="B61" s="40" t="s">
        <v>119</v>
      </c>
      <c r="C61" s="40" t="s">
        <v>120</v>
      </c>
      <c r="D61" s="40" t="s">
        <v>121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40">
        <v>24</v>
      </c>
      <c r="AD61" s="40">
        <v>168</v>
      </c>
      <c r="AE61" s="40">
        <v>8760</v>
      </c>
    </row>
    <row r="62" spans="1:31">
      <c r="A62" s="40" t="s">
        <v>134</v>
      </c>
      <c r="B62" s="40" t="s">
        <v>135</v>
      </c>
      <c r="C62" s="40" t="s">
        <v>120</v>
      </c>
      <c r="D62" s="40" t="s">
        <v>121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40">
        <v>96</v>
      </c>
      <c r="AD62" s="40">
        <v>672</v>
      </c>
      <c r="AE62" s="40">
        <v>35040</v>
      </c>
    </row>
    <row r="63" spans="1:31">
      <c r="A63" s="40" t="s">
        <v>217</v>
      </c>
      <c r="B63" s="40" t="s">
        <v>122</v>
      </c>
      <c r="C63" s="40" t="s">
        <v>218</v>
      </c>
      <c r="D63" s="40" t="s">
        <v>121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40">
        <v>312</v>
      </c>
      <c r="AD63" s="40">
        <v>2184</v>
      </c>
      <c r="AE63" s="40">
        <v>113880</v>
      </c>
    </row>
    <row r="64" spans="1:31">
      <c r="A64" s="40"/>
      <c r="B64" s="40"/>
      <c r="C64" s="40" t="s">
        <v>219</v>
      </c>
      <c r="D64" s="40" t="s">
        <v>121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40">
        <v>312</v>
      </c>
      <c r="AD64" s="40">
        <v>2184</v>
      </c>
      <c r="AE64" s="40"/>
    </row>
    <row r="65" spans="1:31">
      <c r="A65" s="40"/>
      <c r="B65" s="40"/>
      <c r="C65" s="40" t="s">
        <v>120</v>
      </c>
      <c r="D65" s="40" t="s">
        <v>121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40">
        <v>312</v>
      </c>
      <c r="AD65" s="40">
        <v>2184</v>
      </c>
      <c r="AE65" s="40"/>
    </row>
    <row r="66" spans="1:31">
      <c r="A66" s="40" t="s">
        <v>220</v>
      </c>
      <c r="B66" s="40" t="s">
        <v>122</v>
      </c>
      <c r="C66" s="40" t="s">
        <v>120</v>
      </c>
      <c r="D66" s="40" t="s">
        <v>121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40">
        <v>160.80000000000001</v>
      </c>
      <c r="AD66" s="40">
        <v>1125.5999999999999</v>
      </c>
      <c r="AE66" s="40">
        <v>58692</v>
      </c>
    </row>
    <row r="67" spans="1:31">
      <c r="A67" s="40" t="s">
        <v>221</v>
      </c>
      <c r="B67" s="40" t="s">
        <v>122</v>
      </c>
      <c r="C67" s="40" t="s">
        <v>120</v>
      </c>
      <c r="D67" s="40" t="s">
        <v>121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40">
        <v>1440</v>
      </c>
      <c r="AD67" s="40">
        <v>10080</v>
      </c>
      <c r="AE67" s="40">
        <v>525600</v>
      </c>
    </row>
    <row r="68" spans="1:31">
      <c r="A68" s="40" t="s">
        <v>222</v>
      </c>
      <c r="B68" s="40" t="s">
        <v>122</v>
      </c>
      <c r="C68" s="40" t="s">
        <v>120</v>
      </c>
      <c r="D68" s="40" t="s">
        <v>121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40">
        <v>384</v>
      </c>
      <c r="AD68" s="40">
        <v>2688</v>
      </c>
      <c r="AE68" s="40">
        <v>140160</v>
      </c>
    </row>
    <row r="69" spans="1:31">
      <c r="A69" s="40" t="s">
        <v>144</v>
      </c>
      <c r="B69" s="40" t="s">
        <v>128</v>
      </c>
      <c r="C69" s="40" t="s">
        <v>120</v>
      </c>
      <c r="D69" s="40" t="s">
        <v>121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40">
        <v>2880</v>
      </c>
      <c r="AD69" s="40">
        <v>20160</v>
      </c>
      <c r="AE69" s="40">
        <v>1051200</v>
      </c>
    </row>
    <row r="70" spans="1:31">
      <c r="A70" s="40" t="s">
        <v>126</v>
      </c>
      <c r="B70" s="40" t="s">
        <v>119</v>
      </c>
      <c r="C70" s="40" t="s">
        <v>120</v>
      </c>
      <c r="D70" s="40" t="s">
        <v>121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40">
        <v>0</v>
      </c>
      <c r="AD70" s="40">
        <v>0</v>
      </c>
      <c r="AE70" s="40">
        <v>0</v>
      </c>
    </row>
    <row r="71" spans="1:31">
      <c r="A71" s="40" t="s">
        <v>127</v>
      </c>
      <c r="B71" s="40" t="s">
        <v>128</v>
      </c>
      <c r="C71" s="40" t="s">
        <v>120</v>
      </c>
      <c r="D71" s="40" t="s">
        <v>121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40">
        <v>4.8</v>
      </c>
      <c r="AD71" s="40">
        <v>33.6</v>
      </c>
      <c r="AE71" s="40">
        <v>1752</v>
      </c>
    </row>
    <row r="72" spans="1:31">
      <c r="A72" s="40" t="s">
        <v>129</v>
      </c>
      <c r="B72" s="40" t="s">
        <v>128</v>
      </c>
      <c r="C72" s="40" t="s">
        <v>130</v>
      </c>
      <c r="D72" s="40" t="s">
        <v>121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40">
        <v>24</v>
      </c>
      <c r="AD72" s="40">
        <v>168</v>
      </c>
      <c r="AE72" s="40">
        <v>6924</v>
      </c>
    </row>
    <row r="73" spans="1:31">
      <c r="C73" s="39" t="s">
        <v>131</v>
      </c>
      <c r="D73" s="39" t="s">
        <v>121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9">
        <v>12</v>
      </c>
      <c r="AD73" s="39">
        <v>84</v>
      </c>
    </row>
    <row r="74" spans="1:31">
      <c r="C74" s="39" t="s">
        <v>120</v>
      </c>
      <c r="D74" s="39" t="s">
        <v>121</v>
      </c>
      <c r="E74" s="39">
        <v>1</v>
      </c>
      <c r="F74" s="39">
        <v>1</v>
      </c>
      <c r="G74" s="39">
        <v>1</v>
      </c>
      <c r="H74" s="39">
        <v>1</v>
      </c>
      <c r="I74" s="39">
        <v>1</v>
      </c>
      <c r="J74" s="39">
        <v>1</v>
      </c>
      <c r="K74" s="39">
        <v>1</v>
      </c>
      <c r="L74" s="39">
        <v>1</v>
      </c>
      <c r="M74" s="39">
        <v>1</v>
      </c>
      <c r="N74" s="39">
        <v>1</v>
      </c>
      <c r="O74" s="39">
        <v>1</v>
      </c>
      <c r="P74" s="39">
        <v>1</v>
      </c>
      <c r="Q74" s="39">
        <v>1</v>
      </c>
      <c r="R74" s="39">
        <v>1</v>
      </c>
      <c r="S74" s="39">
        <v>1</v>
      </c>
      <c r="T74" s="39">
        <v>1</v>
      </c>
      <c r="U74" s="39">
        <v>1</v>
      </c>
      <c r="V74" s="39">
        <v>1</v>
      </c>
      <c r="W74" s="39">
        <v>1</v>
      </c>
      <c r="X74" s="39">
        <v>1</v>
      </c>
      <c r="Y74" s="39">
        <v>1</v>
      </c>
      <c r="Z74" s="39">
        <v>1</v>
      </c>
      <c r="AA74" s="39">
        <v>1</v>
      </c>
      <c r="AB74" s="39">
        <v>1</v>
      </c>
      <c r="AC74" s="39">
        <v>24</v>
      </c>
      <c r="AD74" s="39">
        <v>168</v>
      </c>
    </row>
    <row r="75" spans="1:31">
      <c r="A75" s="31" t="s">
        <v>223</v>
      </c>
      <c r="B75" s="39" t="s">
        <v>128</v>
      </c>
      <c r="C75" s="39" t="s">
        <v>120</v>
      </c>
      <c r="D75" s="39" t="s">
        <v>121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</row>
    <row r="76" spans="1:31"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1:31"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1:31"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1:31"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1:31"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5:28"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5:28"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5:28"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0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58" customWidth="1"/>
    <col min="2" max="2" width="41.83203125" style="54" bestFit="1" customWidth="1"/>
    <col min="3" max="3" width="17" style="55" customWidth="1"/>
    <col min="4" max="18" width="17" style="53" customWidth="1"/>
    <col min="19" max="16384" width="9.33203125" style="53"/>
  </cols>
  <sheetData>
    <row r="1" spans="1:18" ht="20.25">
      <c r="A1" s="25" t="s">
        <v>156</v>
      </c>
      <c r="B1" s="52"/>
      <c r="C1" s="6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54" customFormat="1">
      <c r="A2" s="96"/>
      <c r="B2" s="96"/>
      <c r="C2" s="15" t="s">
        <v>99</v>
      </c>
      <c r="D2" s="15" t="s">
        <v>100</v>
      </c>
      <c r="E2" s="15" t="s">
        <v>101</v>
      </c>
      <c r="F2" s="15" t="s">
        <v>102</v>
      </c>
      <c r="G2" s="15" t="s">
        <v>103</v>
      </c>
      <c r="H2" s="15" t="s">
        <v>104</v>
      </c>
      <c r="I2" s="15" t="s">
        <v>105</v>
      </c>
      <c r="J2" s="15" t="s">
        <v>106</v>
      </c>
      <c r="K2" s="15" t="s">
        <v>107</v>
      </c>
      <c r="L2" s="15" t="s">
        <v>108</v>
      </c>
      <c r="M2" s="15" t="s">
        <v>270</v>
      </c>
      <c r="N2" s="15" t="s">
        <v>109</v>
      </c>
      <c r="O2" s="15" t="s">
        <v>110</v>
      </c>
      <c r="P2" s="15" t="s">
        <v>111</v>
      </c>
      <c r="Q2" s="15" t="s">
        <v>112</v>
      </c>
      <c r="R2" s="15" t="s">
        <v>113</v>
      </c>
    </row>
    <row r="3" spans="1:18">
      <c r="A3" s="46" t="s">
        <v>7</v>
      </c>
      <c r="B3" s="47"/>
    </row>
    <row r="4" spans="1:18">
      <c r="A4" s="48"/>
      <c r="B4" s="49" t="s">
        <v>9</v>
      </c>
      <c r="C4" s="55" t="s">
        <v>10</v>
      </c>
      <c r="D4" s="55" t="s">
        <v>11</v>
      </c>
      <c r="E4" s="55" t="s">
        <v>12</v>
      </c>
      <c r="F4" s="55" t="s">
        <v>13</v>
      </c>
      <c r="G4" s="55" t="s">
        <v>643</v>
      </c>
      <c r="H4" s="55" t="s">
        <v>14</v>
      </c>
      <c r="I4" s="55" t="s">
        <v>15</v>
      </c>
      <c r="J4" s="55" t="s">
        <v>16</v>
      </c>
      <c r="K4" s="55" t="s">
        <v>17</v>
      </c>
      <c r="L4" s="55" t="s">
        <v>18</v>
      </c>
      <c r="M4" s="55" t="s">
        <v>19</v>
      </c>
      <c r="N4" s="55" t="s">
        <v>20</v>
      </c>
      <c r="O4" s="55" t="s">
        <v>21</v>
      </c>
      <c r="P4" s="55" t="s">
        <v>22</v>
      </c>
      <c r="Q4" s="55">
        <v>7</v>
      </c>
      <c r="R4" s="55">
        <v>8</v>
      </c>
    </row>
    <row r="5" spans="1:18">
      <c r="A5" s="48"/>
      <c r="B5" s="49" t="s">
        <v>23</v>
      </c>
      <c r="C5" s="55" t="s">
        <v>24</v>
      </c>
      <c r="D5" s="55" t="s">
        <v>24</v>
      </c>
      <c r="E5" s="55" t="s">
        <v>24</v>
      </c>
      <c r="F5" s="55" t="s">
        <v>24</v>
      </c>
      <c r="G5" s="55" t="s">
        <v>24</v>
      </c>
      <c r="H5" s="55" t="s">
        <v>24</v>
      </c>
      <c r="I5" s="55" t="s">
        <v>24</v>
      </c>
      <c r="J5" s="55" t="s">
        <v>24</v>
      </c>
      <c r="K5" s="55" t="s">
        <v>24</v>
      </c>
      <c r="L5" s="55" t="s">
        <v>24</v>
      </c>
      <c r="M5" s="55" t="s">
        <v>24</v>
      </c>
      <c r="N5" s="55" t="s">
        <v>24</v>
      </c>
      <c r="O5" s="55" t="s">
        <v>24</v>
      </c>
      <c r="P5" s="55" t="s">
        <v>24</v>
      </c>
      <c r="Q5" s="55" t="s">
        <v>24</v>
      </c>
      <c r="R5" s="55" t="s">
        <v>24</v>
      </c>
    </row>
    <row r="6" spans="1:18">
      <c r="A6" s="48"/>
      <c r="B6" s="49" t="s">
        <v>26</v>
      </c>
      <c r="C6" s="89">
        <v>80.833777777777769</v>
      </c>
      <c r="D6" s="90">
        <v>582.60799999999995</v>
      </c>
      <c r="E6" s="90">
        <v>149.08622222222223</v>
      </c>
      <c r="F6" s="90">
        <v>600.22133333333272</v>
      </c>
      <c r="H6" s="90">
        <v>367.86933333333332</v>
      </c>
      <c r="I6" s="90">
        <v>60.779555555555554</v>
      </c>
      <c r="J6" s="90">
        <v>592.94577777777772</v>
      </c>
      <c r="K6" s="90">
        <v>13.245333333333331</v>
      </c>
      <c r="L6" s="90">
        <v>62.762666666666668</v>
      </c>
      <c r="M6" s="90">
        <v>601.45422222222226</v>
      </c>
      <c r="N6" s="90">
        <v>118.35999999999999</v>
      </c>
      <c r="O6" s="90">
        <v>89.770666666666685</v>
      </c>
      <c r="P6" s="90">
        <v>9.3991111111111127</v>
      </c>
      <c r="Q6" s="90">
        <v>4.0337777777777779</v>
      </c>
      <c r="R6" s="90">
        <v>0.78933333333333333</v>
      </c>
    </row>
    <row r="7" spans="1:18">
      <c r="A7" s="46" t="s">
        <v>37</v>
      </c>
      <c r="B7" s="47"/>
      <c r="C7" s="53"/>
      <c r="H7" s="91" t="s">
        <v>644</v>
      </c>
    </row>
    <row r="8" spans="1:18">
      <c r="A8" s="48"/>
      <c r="B8" s="46" t="s">
        <v>38</v>
      </c>
    </row>
    <row r="9" spans="1:18">
      <c r="A9" s="48"/>
      <c r="B9" s="49" t="s">
        <v>39</v>
      </c>
      <c r="C9" s="78" t="str">
        <f>BuildingSummary!$C21</f>
        <v>Steel-frame</v>
      </c>
      <c r="D9" s="78" t="str">
        <f>BuildingSummary!$C21</f>
        <v>Steel-frame</v>
      </c>
      <c r="E9" s="78" t="str">
        <f>BuildingSummary!$C21</f>
        <v>Steel-frame</v>
      </c>
      <c r="F9" s="78" t="str">
        <f>BuildingSummary!$C21</f>
        <v>Steel-frame</v>
      </c>
      <c r="G9" s="78" t="str">
        <f>BuildingSummary!$C21</f>
        <v>Steel-frame</v>
      </c>
      <c r="H9" s="78" t="str">
        <f>BuildingSummary!$C21</f>
        <v>Steel-frame</v>
      </c>
      <c r="I9" s="78" t="str">
        <f>BuildingSummary!$C21</f>
        <v>Steel-frame</v>
      </c>
      <c r="J9" s="78" t="str">
        <f>BuildingSummary!$C21</f>
        <v>Steel-frame</v>
      </c>
      <c r="K9" s="78" t="str">
        <f>BuildingSummary!$C21</f>
        <v>Steel-frame</v>
      </c>
      <c r="L9" s="78" t="str">
        <f>BuildingSummary!$C21</f>
        <v>Steel-frame</v>
      </c>
      <c r="M9" s="78" t="str">
        <f>BuildingSummary!$C21</f>
        <v>Steel-frame</v>
      </c>
      <c r="N9" s="78" t="str">
        <f>BuildingSummary!$C21</f>
        <v>Steel-frame</v>
      </c>
      <c r="O9" s="78" t="str">
        <f>BuildingSummary!$C21</f>
        <v>Steel-frame</v>
      </c>
      <c r="P9" s="78" t="str">
        <f>BuildingSummary!$C21</f>
        <v>Steel-frame</v>
      </c>
      <c r="Q9" s="78" t="str">
        <f>BuildingSummary!$C21</f>
        <v>Steel-frame</v>
      </c>
      <c r="R9" s="78" t="str">
        <f>BuildingSummary!$C21</f>
        <v>Steel-frame</v>
      </c>
    </row>
    <row r="10" spans="1:18">
      <c r="A10" s="48"/>
      <c r="B10" s="49" t="s">
        <v>227</v>
      </c>
      <c r="C10" s="56">
        <f>1/Miami!$D$46</f>
        <v>1.4204545454545456</v>
      </c>
      <c r="D10" s="56">
        <f>1/Houston!$D$46</f>
        <v>1.4204545454545456</v>
      </c>
      <c r="E10" s="56">
        <f>1/Phoenix!$D$46</f>
        <v>1.4204545454545456</v>
      </c>
      <c r="F10" s="56">
        <f>1/Atlanta!$D$46</f>
        <v>1.4204545454545456</v>
      </c>
      <c r="G10" s="56">
        <f>1/LosAngeles!$D$46</f>
        <v>1.4204545454545456</v>
      </c>
      <c r="H10" s="56">
        <f>1/LasVegas!$D$46</f>
        <v>1.4204545454545456</v>
      </c>
      <c r="I10" s="56">
        <f>1/SanFrancisco!$D$46</f>
        <v>1.4204545454545456</v>
      </c>
      <c r="J10" s="56">
        <f>1/Baltimore!$D$46</f>
        <v>1.4204545454545456</v>
      </c>
      <c r="K10" s="56">
        <f>1/Albuquerque!$D$46</f>
        <v>1.4204545454545456</v>
      </c>
      <c r="L10" s="56">
        <f>1/Seattle!$D$46</f>
        <v>1.4204545454545456</v>
      </c>
      <c r="M10" s="56">
        <f>1/Chicago!$D$46</f>
        <v>2.0964360587002098</v>
      </c>
      <c r="N10" s="56">
        <f>1/Boulder!$D$46</f>
        <v>2.0964360587002098</v>
      </c>
      <c r="O10" s="56">
        <f>1/Minneapolis!$D$46</f>
        <v>2.0964360587002098</v>
      </c>
      <c r="P10" s="56">
        <f>1/Helena!$D$46</f>
        <v>2.0964360587002098</v>
      </c>
      <c r="Q10" s="56">
        <f>1/Duluth!$D$46</f>
        <v>2.7548209366391188</v>
      </c>
      <c r="R10" s="56">
        <f>1/Fairbanks!$D$46</f>
        <v>2.7548209366391188</v>
      </c>
    </row>
    <row r="11" spans="1:18">
      <c r="A11" s="48"/>
      <c r="B11" s="46" t="s">
        <v>41</v>
      </c>
    </row>
    <row r="12" spans="1:18">
      <c r="A12" s="48"/>
      <c r="B12" s="50" t="s">
        <v>39</v>
      </c>
      <c r="C12" s="78" t="s">
        <v>269</v>
      </c>
      <c r="D12" s="78" t="s">
        <v>269</v>
      </c>
      <c r="E12" s="78" t="s">
        <v>269</v>
      </c>
      <c r="F12" s="78" t="s">
        <v>269</v>
      </c>
      <c r="G12" s="78" t="s">
        <v>269</v>
      </c>
      <c r="H12" s="78" t="s">
        <v>269</v>
      </c>
      <c r="I12" s="78" t="s">
        <v>269</v>
      </c>
      <c r="J12" s="78" t="s">
        <v>269</v>
      </c>
      <c r="K12" s="78" t="s">
        <v>269</v>
      </c>
      <c r="L12" s="78" t="s">
        <v>269</v>
      </c>
      <c r="M12" s="78" t="s">
        <v>269</v>
      </c>
      <c r="N12" s="78" t="s">
        <v>269</v>
      </c>
      <c r="O12" s="78" t="s">
        <v>269</v>
      </c>
      <c r="P12" s="78" t="s">
        <v>269</v>
      </c>
      <c r="Q12" s="78" t="s">
        <v>269</v>
      </c>
      <c r="R12" s="78" t="s">
        <v>269</v>
      </c>
    </row>
    <row r="13" spans="1:18">
      <c r="A13" s="48"/>
      <c r="B13" s="49" t="s">
        <v>227</v>
      </c>
      <c r="C13" s="56">
        <f>1/Miami!$D$50</f>
        <v>2.7932960893854748</v>
      </c>
      <c r="D13" s="56">
        <f>1/Houston!$D$50</f>
        <v>2.7932960893854748</v>
      </c>
      <c r="E13" s="56">
        <f>1/Phoenix!$D$50</f>
        <v>2.7932960893854748</v>
      </c>
      <c r="F13" s="56">
        <f>1/Atlanta!$D$50</f>
        <v>2.7932960893854748</v>
      </c>
      <c r="G13" s="56">
        <f>1/LosAngeles!$D$50</f>
        <v>2.7932960893854748</v>
      </c>
      <c r="H13" s="56">
        <f>1/LasVegas!$D$50</f>
        <v>2.7932960893854748</v>
      </c>
      <c r="I13" s="56">
        <f>1/SanFrancisco!$D$50</f>
        <v>2.7932960893854748</v>
      </c>
      <c r="J13" s="56">
        <f>1/Baltimore!$D$50</f>
        <v>2.7932960893854748</v>
      </c>
      <c r="K13" s="56">
        <f>1/Albuquerque!$D$50</f>
        <v>2.7932960893854748</v>
      </c>
      <c r="L13" s="56">
        <f>1/Seattle!$D$50</f>
        <v>2.7932960893854748</v>
      </c>
      <c r="M13" s="56">
        <f>1/Chicago!$D$50</f>
        <v>2.8490028490028494</v>
      </c>
      <c r="N13" s="56">
        <f>1/Boulder!$D$50</f>
        <v>2.8490028490028494</v>
      </c>
      <c r="O13" s="56">
        <f>1/Minneapolis!$D$50</f>
        <v>2.8490028490028494</v>
      </c>
      <c r="P13" s="56">
        <f>1/Helena!$D$50</f>
        <v>2.8490028490028494</v>
      </c>
      <c r="Q13" s="56">
        <f>1/Duluth!$D$50</f>
        <v>2.7932960893854748</v>
      </c>
      <c r="R13" s="56">
        <f>1/Fairbanks!$D$50</f>
        <v>3.7174721189591078</v>
      </c>
    </row>
    <row r="14" spans="1:18">
      <c r="A14" s="48"/>
      <c r="B14" s="46" t="s">
        <v>43</v>
      </c>
    </row>
    <row r="15" spans="1:18">
      <c r="A15" s="48"/>
      <c r="B15" s="49" t="s">
        <v>228</v>
      </c>
      <c r="C15" s="56">
        <f>Miami!$E$90</f>
        <v>5.835</v>
      </c>
      <c r="D15" s="56">
        <f>Houston!$E$90</f>
        <v>5.835</v>
      </c>
      <c r="E15" s="56">
        <f>Phoenix!$E$90</f>
        <v>5.835</v>
      </c>
      <c r="F15" s="56">
        <f>Atlanta!$E$90</f>
        <v>3.2410000000000001</v>
      </c>
      <c r="G15" s="56">
        <f>LosAngeles!$E$90</f>
        <v>3.2410000000000001</v>
      </c>
      <c r="H15" s="56">
        <f>LasVegas!$E$90</f>
        <v>3.2410000000000001</v>
      </c>
      <c r="I15" s="56">
        <f>SanFrancisco!$E$90</f>
        <v>5.835</v>
      </c>
      <c r="J15" s="56">
        <f>Baltimore!$E$90</f>
        <v>3.2410000000000001</v>
      </c>
      <c r="K15" s="56">
        <f>Albuquerque!$E$90</f>
        <v>3.2410000000000001</v>
      </c>
      <c r="L15" s="56">
        <f>Seattle!$E$90</f>
        <v>3.2410000000000001</v>
      </c>
      <c r="M15" s="56">
        <f>Chicago!$E$90</f>
        <v>3.2410000000000001</v>
      </c>
      <c r="N15" s="56">
        <f>Boulder!$E$90</f>
        <v>3.2410000000000001</v>
      </c>
      <c r="O15" s="56">
        <f>Minneapolis!$E$90</f>
        <v>3.2410000000000001</v>
      </c>
      <c r="P15" s="56">
        <f>Helena!$E$90</f>
        <v>3.2410000000000001</v>
      </c>
      <c r="Q15" s="56">
        <f>Duluth!$E$90</f>
        <v>3.2410000000000001</v>
      </c>
      <c r="R15" s="56">
        <f>Fairbanks!$E$90</f>
        <v>2.6150000000000002</v>
      </c>
    </row>
    <row r="16" spans="1:18">
      <c r="A16" s="48"/>
      <c r="B16" s="49" t="s">
        <v>44</v>
      </c>
      <c r="C16" s="56">
        <f>Miami!$F$90</f>
        <v>0.251</v>
      </c>
      <c r="D16" s="56">
        <f>Houston!$F$90</f>
        <v>0.251</v>
      </c>
      <c r="E16" s="56">
        <f>Phoenix!$F$90</f>
        <v>0.251</v>
      </c>
      <c r="F16" s="56">
        <f>Atlanta!$F$90</f>
        <v>0.252</v>
      </c>
      <c r="G16" s="56">
        <f>LosAngeles!$F$90</f>
        <v>0.252</v>
      </c>
      <c r="H16" s="56">
        <f>LasVegas!$F$90</f>
        <v>0.252</v>
      </c>
      <c r="I16" s="56">
        <f>SanFrancisco!$F$90</f>
        <v>0.39</v>
      </c>
      <c r="J16" s="56">
        <f>Baltimore!$F$90</f>
        <v>0.38500000000000001</v>
      </c>
      <c r="K16" s="56">
        <f>Albuquerque!$F$90</f>
        <v>0.38500000000000001</v>
      </c>
      <c r="L16" s="56">
        <f>Seattle!$F$90</f>
        <v>0.38500000000000001</v>
      </c>
      <c r="M16" s="56">
        <f>Chicago!$F$90</f>
        <v>0.38500000000000001</v>
      </c>
      <c r="N16" s="56">
        <f>Boulder!$F$90</f>
        <v>0.38500000000000001</v>
      </c>
      <c r="O16" s="56">
        <f>Minneapolis!$F$90</f>
        <v>0.38500000000000001</v>
      </c>
      <c r="P16" s="56">
        <f>Helena!$F$90</f>
        <v>0.38500000000000001</v>
      </c>
      <c r="Q16" s="56">
        <f>Duluth!$F$90</f>
        <v>0.48699999999999999</v>
      </c>
      <c r="R16" s="56">
        <f>Fairbanks!$F$90</f>
        <v>0.70199999999999996</v>
      </c>
    </row>
    <row r="17" spans="1:18">
      <c r="A17" s="48"/>
      <c r="B17" s="49" t="s">
        <v>45</v>
      </c>
      <c r="C17" s="56">
        <f>Miami!$G$90</f>
        <v>0.11</v>
      </c>
      <c r="D17" s="56">
        <f>Houston!$G$90</f>
        <v>0.11</v>
      </c>
      <c r="E17" s="56">
        <f>Phoenix!$G$90</f>
        <v>0.11</v>
      </c>
      <c r="F17" s="56">
        <f>Atlanta!$G$90</f>
        <v>0.16200000000000001</v>
      </c>
      <c r="G17" s="56">
        <f>LosAngeles!$G$90</f>
        <v>0.16200000000000001</v>
      </c>
      <c r="H17" s="56">
        <f>LasVegas!$G$90</f>
        <v>0.16200000000000001</v>
      </c>
      <c r="I17" s="56">
        <f>SanFrancisco!$G$90</f>
        <v>0.223</v>
      </c>
      <c r="J17" s="56">
        <f>Baltimore!$G$90</f>
        <v>0.30499999999999999</v>
      </c>
      <c r="K17" s="56">
        <f>Albuquerque!$G$90</f>
        <v>0.30499999999999999</v>
      </c>
      <c r="L17" s="56">
        <f>Seattle!$G$90</f>
        <v>0.30499999999999999</v>
      </c>
      <c r="M17" s="56">
        <f>Chicago!$G$90</f>
        <v>0.30499999999999999</v>
      </c>
      <c r="N17" s="56">
        <f>Boulder!$G$90</f>
        <v>0.30499999999999999</v>
      </c>
      <c r="O17" s="56">
        <f>Minneapolis!$G$90</f>
        <v>0.30499999999999999</v>
      </c>
      <c r="P17" s="56">
        <f>Helena!$G$90</f>
        <v>0.30499999999999999</v>
      </c>
      <c r="Q17" s="56">
        <f>Duluth!$G$90</f>
        <v>0.40899999999999997</v>
      </c>
      <c r="R17" s="56">
        <f>Fairbanks!$G$90</f>
        <v>0.63300000000000001</v>
      </c>
    </row>
    <row r="18" spans="1:18">
      <c r="A18" s="48"/>
      <c r="B18" s="46" t="s">
        <v>46</v>
      </c>
    </row>
    <row r="19" spans="1:18">
      <c r="A19" s="48"/>
      <c r="B19" s="49" t="s">
        <v>228</v>
      </c>
      <c r="C19" s="55" t="s">
        <v>226</v>
      </c>
      <c r="D19" s="55" t="s">
        <v>226</v>
      </c>
      <c r="E19" s="55" t="s">
        <v>226</v>
      </c>
      <c r="F19" s="55" t="s">
        <v>226</v>
      </c>
      <c r="G19" s="55" t="s">
        <v>226</v>
      </c>
      <c r="H19" s="55" t="s">
        <v>226</v>
      </c>
      <c r="I19" s="55" t="s">
        <v>226</v>
      </c>
      <c r="J19" s="55" t="s">
        <v>226</v>
      </c>
      <c r="K19" s="55" t="s">
        <v>226</v>
      </c>
      <c r="L19" s="55" t="s">
        <v>226</v>
      </c>
      <c r="M19" s="55" t="s">
        <v>226</v>
      </c>
      <c r="N19" s="55" t="s">
        <v>226</v>
      </c>
      <c r="O19" s="55" t="s">
        <v>226</v>
      </c>
      <c r="P19" s="55" t="s">
        <v>226</v>
      </c>
      <c r="Q19" s="55" t="s">
        <v>226</v>
      </c>
      <c r="R19" s="55" t="s">
        <v>226</v>
      </c>
    </row>
    <row r="20" spans="1:18">
      <c r="A20" s="48"/>
      <c r="B20" s="49" t="s">
        <v>44</v>
      </c>
      <c r="C20" s="55" t="s">
        <v>226</v>
      </c>
      <c r="D20" s="55" t="s">
        <v>226</v>
      </c>
      <c r="E20" s="55" t="s">
        <v>226</v>
      </c>
      <c r="F20" s="55" t="s">
        <v>226</v>
      </c>
      <c r="G20" s="55" t="s">
        <v>226</v>
      </c>
      <c r="H20" s="55" t="s">
        <v>226</v>
      </c>
      <c r="I20" s="55" t="s">
        <v>226</v>
      </c>
      <c r="J20" s="55" t="s">
        <v>226</v>
      </c>
      <c r="K20" s="55" t="s">
        <v>226</v>
      </c>
      <c r="L20" s="55" t="s">
        <v>226</v>
      </c>
      <c r="M20" s="55" t="s">
        <v>226</v>
      </c>
      <c r="N20" s="55" t="s">
        <v>226</v>
      </c>
      <c r="O20" s="55" t="s">
        <v>226</v>
      </c>
      <c r="P20" s="55" t="s">
        <v>226</v>
      </c>
      <c r="Q20" s="55" t="s">
        <v>226</v>
      </c>
      <c r="R20" s="55" t="s">
        <v>226</v>
      </c>
    </row>
    <row r="21" spans="1:18">
      <c r="A21" s="48"/>
      <c r="B21" s="49" t="s">
        <v>45</v>
      </c>
      <c r="C21" s="55" t="s">
        <v>226</v>
      </c>
      <c r="D21" s="55" t="s">
        <v>226</v>
      </c>
      <c r="E21" s="55" t="s">
        <v>226</v>
      </c>
      <c r="F21" s="55" t="s">
        <v>226</v>
      </c>
      <c r="G21" s="55" t="s">
        <v>226</v>
      </c>
      <c r="H21" s="55" t="s">
        <v>226</v>
      </c>
      <c r="I21" s="55" t="s">
        <v>226</v>
      </c>
      <c r="J21" s="55" t="s">
        <v>226</v>
      </c>
      <c r="K21" s="55" t="s">
        <v>226</v>
      </c>
      <c r="L21" s="55" t="s">
        <v>226</v>
      </c>
      <c r="M21" s="55" t="s">
        <v>226</v>
      </c>
      <c r="N21" s="55" t="s">
        <v>226</v>
      </c>
      <c r="O21" s="55" t="s">
        <v>226</v>
      </c>
      <c r="P21" s="55" t="s">
        <v>226</v>
      </c>
      <c r="Q21" s="55" t="s">
        <v>226</v>
      </c>
      <c r="R21" s="55" t="s">
        <v>226</v>
      </c>
    </row>
    <row r="22" spans="1:18">
      <c r="A22" s="48"/>
      <c r="B22" s="46" t="s">
        <v>47</v>
      </c>
    </row>
    <row r="23" spans="1:18">
      <c r="A23" s="48"/>
      <c r="B23" s="49" t="s">
        <v>48</v>
      </c>
      <c r="C23" s="78" t="str">
        <f>BuildingSummary!$C37</f>
        <v>Mass Floor</v>
      </c>
      <c r="D23" s="78" t="str">
        <f>BuildingSummary!$C37</f>
        <v>Mass Floor</v>
      </c>
      <c r="E23" s="78" t="str">
        <f>BuildingSummary!$C37</f>
        <v>Mass Floor</v>
      </c>
      <c r="F23" s="78" t="str">
        <f>BuildingSummary!$C37</f>
        <v>Mass Floor</v>
      </c>
      <c r="G23" s="78" t="str">
        <f>BuildingSummary!$C37</f>
        <v>Mass Floor</v>
      </c>
      <c r="H23" s="78" t="str">
        <f>BuildingSummary!$C37</f>
        <v>Mass Floor</v>
      </c>
      <c r="I23" s="78" t="str">
        <f>BuildingSummary!$C37</f>
        <v>Mass Floor</v>
      </c>
      <c r="J23" s="78" t="str">
        <f>BuildingSummary!$C37</f>
        <v>Mass Floor</v>
      </c>
      <c r="K23" s="78" t="str">
        <f>BuildingSummary!$C37</f>
        <v>Mass Floor</v>
      </c>
      <c r="L23" s="78" t="str">
        <f>BuildingSummary!$C37</f>
        <v>Mass Floor</v>
      </c>
      <c r="M23" s="78" t="str">
        <f>BuildingSummary!$C37</f>
        <v>Mass Floor</v>
      </c>
      <c r="N23" s="78" t="str">
        <f>BuildingSummary!$C37</f>
        <v>Mass Floor</v>
      </c>
      <c r="O23" s="78" t="str">
        <f>BuildingSummary!$C37</f>
        <v>Mass Floor</v>
      </c>
      <c r="P23" s="78" t="str">
        <f>BuildingSummary!$C37</f>
        <v>Mass Floor</v>
      </c>
      <c r="Q23" s="78" t="str">
        <f>BuildingSummary!$C37</f>
        <v>Mass Floor</v>
      </c>
      <c r="R23" s="78" t="str">
        <f>BuildingSummary!$C37</f>
        <v>Mass Floor</v>
      </c>
    </row>
    <row r="24" spans="1:18">
      <c r="A24" s="48"/>
      <c r="B24" s="50" t="s">
        <v>50</v>
      </c>
      <c r="C24" s="45" t="str">
        <f>BuildingSummary!$C38</f>
        <v>4 in slab-on-grade</v>
      </c>
      <c r="D24" s="45" t="str">
        <f>BuildingSummary!$C38</f>
        <v>4 in slab-on-grade</v>
      </c>
      <c r="E24" s="45" t="str">
        <f>BuildingSummary!$C38</f>
        <v>4 in slab-on-grade</v>
      </c>
      <c r="F24" s="45" t="str">
        <f>BuildingSummary!$C38</f>
        <v>4 in slab-on-grade</v>
      </c>
      <c r="G24" s="45" t="str">
        <f>BuildingSummary!$C38</f>
        <v>4 in slab-on-grade</v>
      </c>
      <c r="H24" s="45" t="str">
        <f>BuildingSummary!$C38</f>
        <v>4 in slab-on-grade</v>
      </c>
      <c r="I24" s="45" t="str">
        <f>BuildingSummary!$C38</f>
        <v>4 in slab-on-grade</v>
      </c>
      <c r="J24" s="45" t="str">
        <f>BuildingSummary!$C38</f>
        <v>4 in slab-on-grade</v>
      </c>
      <c r="K24" s="45" t="str">
        <f>BuildingSummary!$C38</f>
        <v>4 in slab-on-grade</v>
      </c>
      <c r="L24" s="45" t="str">
        <f>BuildingSummary!$C38</f>
        <v>4 in slab-on-grade</v>
      </c>
      <c r="M24" s="45" t="str">
        <f>BuildingSummary!$C38</f>
        <v>4 in slab-on-grade</v>
      </c>
      <c r="N24" s="45" t="str">
        <f>BuildingSummary!$C38</f>
        <v>4 in slab-on-grade</v>
      </c>
      <c r="O24" s="45" t="str">
        <f>BuildingSummary!$C38</f>
        <v>4 in slab-on-grade</v>
      </c>
      <c r="P24" s="45" t="str">
        <f>BuildingSummary!$C38</f>
        <v>4 in slab-on-grade</v>
      </c>
      <c r="Q24" s="45" t="str">
        <f>BuildingSummary!$C38</f>
        <v>4 in slab-on-grade</v>
      </c>
      <c r="R24" s="45" t="str">
        <f>BuildingSummary!$C38</f>
        <v>4 in slab-on-grade</v>
      </c>
    </row>
    <row r="25" spans="1:18">
      <c r="A25" s="48"/>
      <c r="B25" s="49" t="s">
        <v>227</v>
      </c>
      <c r="C25" s="56">
        <f>1/Miami!$D$49</f>
        <v>0.32051282051282048</v>
      </c>
      <c r="D25" s="56">
        <f>1/Houston!$D$49</f>
        <v>0.32051282051282048</v>
      </c>
      <c r="E25" s="56">
        <f>1/Phoenix!$D$49</f>
        <v>0.32051282051282048</v>
      </c>
      <c r="F25" s="56">
        <f>1/Atlanta!$D$49</f>
        <v>0.32051282051282048</v>
      </c>
      <c r="G25" s="56">
        <f>1/LosAngeles!$D$49</f>
        <v>0.32051282051282048</v>
      </c>
      <c r="H25" s="56">
        <f>1/LasVegas!$D$49</f>
        <v>0.32051282051282048</v>
      </c>
      <c r="I25" s="56">
        <f>1/SanFrancisco!$D$49</f>
        <v>0.32051282051282048</v>
      </c>
      <c r="J25" s="56">
        <f>1/Baltimore!$D$49</f>
        <v>0.32051282051282048</v>
      </c>
      <c r="K25" s="56">
        <f>1/Albuquerque!$D$49</f>
        <v>0.32051282051282048</v>
      </c>
      <c r="L25" s="56">
        <f>1/Seattle!$D$49</f>
        <v>0.32051282051282048</v>
      </c>
      <c r="M25" s="56">
        <f>1/Chicago!$D$49</f>
        <v>0.32051282051282048</v>
      </c>
      <c r="N25" s="56">
        <f>1/Boulder!$D$49</f>
        <v>0.32051282051282048</v>
      </c>
      <c r="O25" s="56">
        <f>1/Minneapolis!$D$49</f>
        <v>0.32051282051282048</v>
      </c>
      <c r="P25" s="56">
        <f>1/Helena!$D$49</f>
        <v>0.32051282051282048</v>
      </c>
      <c r="Q25" s="56">
        <f>1/Duluth!$D$49</f>
        <v>0.32051282051282048</v>
      </c>
      <c r="R25" s="56">
        <f>1/Fairbanks!$D$49</f>
        <v>0.32051282051282048</v>
      </c>
    </row>
    <row r="26" spans="1:18">
      <c r="A26" s="46" t="s">
        <v>56</v>
      </c>
      <c r="B26" s="4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1:18">
      <c r="A27" s="48"/>
      <c r="B27" s="46" t="s">
        <v>61</v>
      </c>
    </row>
    <row r="28" spans="1:18">
      <c r="A28" s="48"/>
      <c r="B28" s="49" t="s">
        <v>229</v>
      </c>
    </row>
    <row r="29" spans="1:18">
      <c r="A29" s="48"/>
      <c r="B29" s="49" t="str">
        <f>Miami!A134</f>
        <v>PSZ-AC_10:10_UNITARY_PACKAGE_COOLCOIL</v>
      </c>
      <c r="C29" s="56">
        <f>10^(-3)*Miami!$C134</f>
        <v>16.798169999999999</v>
      </c>
      <c r="D29" s="56">
        <f>10^(-3)*Houston!$C134</f>
        <v>17.268080000000001</v>
      </c>
      <c r="E29" s="56">
        <f>10^(-3)*Phoenix!$C134</f>
        <v>17.424400000000002</v>
      </c>
      <c r="F29" s="56">
        <f>10^(-3)*Atlanta!$C134</f>
        <v>16.847240000000003</v>
      </c>
      <c r="G29" s="56">
        <f>10^(-3)*LosAngeles!$C134</f>
        <v>12.6127</v>
      </c>
      <c r="H29" s="56">
        <f>10^(-3)*LasVegas!$C134</f>
        <v>14.982340000000001</v>
      </c>
      <c r="I29" s="56">
        <f>10^(-3)*SanFrancisco!$C134</f>
        <v>9.0434099999999997</v>
      </c>
      <c r="J29" s="56">
        <f>10^(-3)*Baltimore!$C134</f>
        <v>16.168050000000001</v>
      </c>
      <c r="K29" s="56">
        <f>10^(-3)*Albuquerque!$C134</f>
        <v>11.39677</v>
      </c>
      <c r="L29" s="56">
        <f>10^(-3)*Seattle!$C134</f>
        <v>10.479469999999999</v>
      </c>
      <c r="M29" s="56">
        <f>10^(-3)*Chicago!$C134</f>
        <v>14.966390000000001</v>
      </c>
      <c r="N29" s="56">
        <f>10^(-3)*Boulder!$C134</f>
        <v>11.469479999999999</v>
      </c>
      <c r="O29" s="56">
        <f>10^(-3)*Minneapolis!$C134</f>
        <v>16.935839999999999</v>
      </c>
      <c r="P29" s="56">
        <f>10^(-3)*Helena!$C134</f>
        <v>12.826309999999999</v>
      </c>
      <c r="Q29" s="56">
        <f>10^(-3)*Duluth!$C134</f>
        <v>17.596589999999999</v>
      </c>
      <c r="R29" s="56">
        <f>10^(-3)*Fairbanks!$C134</f>
        <v>14.918060000000001</v>
      </c>
    </row>
    <row r="30" spans="1:18">
      <c r="A30" s="48"/>
      <c r="B30" s="49" t="str">
        <f>Miami!A135</f>
        <v>PSZ-AC_1:1_UNITARY_PACKAGE_COOLCOIL</v>
      </c>
      <c r="C30" s="56">
        <f>10^(-3)*Miami!$C135</f>
        <v>39.832850000000001</v>
      </c>
      <c r="D30" s="56">
        <f>10^(-3)*Houston!$C135</f>
        <v>40.597680000000004</v>
      </c>
      <c r="E30" s="56">
        <f>10^(-3)*Phoenix!$C135</f>
        <v>39.280800000000006</v>
      </c>
      <c r="F30" s="56">
        <f>10^(-3)*Atlanta!$C135</f>
        <v>40.04025</v>
      </c>
      <c r="G30" s="56">
        <f>10^(-3)*LosAngeles!$C135</f>
        <v>28.911459999999998</v>
      </c>
      <c r="H30" s="56">
        <f>10^(-3)*LasVegas!$C135</f>
        <v>32.558019999999999</v>
      </c>
      <c r="I30" s="56">
        <f>10^(-3)*SanFrancisco!$C135</f>
        <v>20.985959999999999</v>
      </c>
      <c r="J30" s="56">
        <f>10^(-3)*Baltimore!$C135</f>
        <v>38.12135</v>
      </c>
      <c r="K30" s="56">
        <f>10^(-3)*Albuquerque!$C135</f>
        <v>25.98742</v>
      </c>
      <c r="L30" s="56">
        <f>10^(-3)*Seattle!$C135</f>
        <v>23.277380000000001</v>
      </c>
      <c r="M30" s="56">
        <f>10^(-3)*Chicago!$C135</f>
        <v>34.277720000000002</v>
      </c>
      <c r="N30" s="56">
        <f>10^(-3)*Boulder!$C135</f>
        <v>23.151230000000002</v>
      </c>
      <c r="O30" s="56">
        <f>10^(-3)*Minneapolis!$C135</f>
        <v>33.393389999999997</v>
      </c>
      <c r="P30" s="56">
        <f>10^(-3)*Helena!$C135</f>
        <v>21.30095</v>
      </c>
      <c r="Q30" s="56">
        <f>10^(-3)*Duluth!$C135</f>
        <v>28.705830000000002</v>
      </c>
      <c r="R30" s="56">
        <f>10^(-3)*Fairbanks!$C135</f>
        <v>24.959689999999998</v>
      </c>
    </row>
    <row r="31" spans="1:18">
      <c r="A31" s="48"/>
      <c r="B31" s="49" t="str">
        <f>Miami!A136</f>
        <v>PSZ-AC_2:2_UNITARY_PACKAGE_COOLCOIL</v>
      </c>
      <c r="C31" s="56">
        <f>10^(-3)*Miami!$C136</f>
        <v>19.387930000000001</v>
      </c>
      <c r="D31" s="56">
        <f>10^(-3)*Houston!$C136</f>
        <v>17.367610000000003</v>
      </c>
      <c r="E31" s="56">
        <f>10^(-3)*Phoenix!$C136</f>
        <v>17.361740000000001</v>
      </c>
      <c r="F31" s="56">
        <f>10^(-3)*Atlanta!$C136</f>
        <v>17.698419999999999</v>
      </c>
      <c r="G31" s="56">
        <f>10^(-3)*LosAngeles!$C136</f>
        <v>14.366899999999999</v>
      </c>
      <c r="H31" s="56">
        <f>10^(-3)*LasVegas!$C136</f>
        <v>15.045580000000001</v>
      </c>
      <c r="I31" s="56">
        <f>10^(-3)*SanFrancisco!$C136</f>
        <v>10.144600000000001</v>
      </c>
      <c r="J31" s="56">
        <f>10^(-3)*Baltimore!$C136</f>
        <v>16.24353</v>
      </c>
      <c r="K31" s="56">
        <f>10^(-3)*Albuquerque!$C136</f>
        <v>12.163870000000001</v>
      </c>
      <c r="L31" s="56">
        <f>10^(-3)*Seattle!$C136</f>
        <v>11.206700000000001</v>
      </c>
      <c r="M31" s="56">
        <f>10^(-3)*Chicago!$C136</f>
        <v>16.11713</v>
      </c>
      <c r="N31" s="56">
        <f>10^(-3)*Boulder!$C136</f>
        <v>11.556520000000001</v>
      </c>
      <c r="O31" s="56">
        <f>10^(-3)*Minneapolis!$C136</f>
        <v>15.930770000000001</v>
      </c>
      <c r="P31" s="56">
        <f>10^(-3)*Helena!$C136</f>
        <v>10.166040000000001</v>
      </c>
      <c r="Q31" s="56">
        <f>10^(-3)*Duluth!$C136</f>
        <v>13.518700000000001</v>
      </c>
      <c r="R31" s="56">
        <f>10^(-3)*Fairbanks!$C136</f>
        <v>10.297610000000001</v>
      </c>
    </row>
    <row r="32" spans="1:18">
      <c r="A32" s="48"/>
      <c r="B32" s="49" t="str">
        <f>Miami!A137</f>
        <v>PSZ-AC_3:3_UNITARY_PACKAGE_COOLCOIL</v>
      </c>
      <c r="C32" s="56">
        <f>10^(-3)*Miami!$C137</f>
        <v>17.22242</v>
      </c>
      <c r="D32" s="56">
        <f>10^(-3)*Houston!$C137</f>
        <v>15.237020000000001</v>
      </c>
      <c r="E32" s="56">
        <f>10^(-3)*Phoenix!$C137</f>
        <v>15.724410000000001</v>
      </c>
      <c r="F32" s="56">
        <f>10^(-3)*Atlanta!$C137</f>
        <v>15.50511</v>
      </c>
      <c r="G32" s="56">
        <f>10^(-3)*LosAngeles!$C137</f>
        <v>12.59741</v>
      </c>
      <c r="H32" s="56">
        <f>10^(-3)*LasVegas!$C137</f>
        <v>14.03566</v>
      </c>
      <c r="I32" s="56">
        <f>10^(-3)*SanFrancisco!$C137</f>
        <v>9.2205400000000015</v>
      </c>
      <c r="J32" s="56">
        <f>10^(-3)*Baltimore!$C137</f>
        <v>15.46203</v>
      </c>
      <c r="K32" s="56">
        <f>10^(-3)*Albuquerque!$C137</f>
        <v>11.171379999999999</v>
      </c>
      <c r="L32" s="56">
        <f>10^(-3)*Seattle!$C137</f>
        <v>10.258430000000001</v>
      </c>
      <c r="M32" s="56">
        <f>10^(-3)*Chicago!$C137</f>
        <v>13.98582</v>
      </c>
      <c r="N32" s="56">
        <f>10^(-3)*Boulder!$C137</f>
        <v>10.58244</v>
      </c>
      <c r="O32" s="56">
        <f>10^(-3)*Minneapolis!$C137</f>
        <v>13.784750000000001</v>
      </c>
      <c r="P32" s="56">
        <f>10^(-3)*Helena!$C137</f>
        <v>9.1481900000000014</v>
      </c>
      <c r="Q32" s="56">
        <f>10^(-3)*Duluth!$C137</f>
        <v>12.18873</v>
      </c>
      <c r="R32" s="56">
        <f>10^(-3)*Fairbanks!$C137</f>
        <v>10.23784</v>
      </c>
    </row>
    <row r="33" spans="1:18">
      <c r="A33" s="48"/>
      <c r="B33" s="49" t="str">
        <f>Miami!A138</f>
        <v>PSZ-AC_4:4_UNITARY_PACKAGE_COOLCOIL</v>
      </c>
      <c r="C33" s="56">
        <f>10^(-3)*Miami!$C138</f>
        <v>16.906790000000001</v>
      </c>
      <c r="D33" s="56">
        <f>10^(-3)*Houston!$C138</f>
        <v>14.963900000000001</v>
      </c>
      <c r="E33" s="56">
        <f>10^(-3)*Phoenix!$C138</f>
        <v>15.555010000000001</v>
      </c>
      <c r="F33" s="56">
        <f>10^(-3)*Atlanta!$C138</f>
        <v>15.19942</v>
      </c>
      <c r="G33" s="56">
        <f>10^(-3)*LosAngeles!$C138</f>
        <v>12.495049999999999</v>
      </c>
      <c r="H33" s="56">
        <f>10^(-3)*LasVegas!$C138</f>
        <v>13.921420000000001</v>
      </c>
      <c r="I33" s="56">
        <f>10^(-3)*SanFrancisco!$C138</f>
        <v>9.1157700000000013</v>
      </c>
      <c r="J33" s="56">
        <f>10^(-3)*Baltimore!$C138</f>
        <v>15.301440000000001</v>
      </c>
      <c r="K33" s="56">
        <f>10^(-3)*Albuquerque!$C138</f>
        <v>11.064170000000001</v>
      </c>
      <c r="L33" s="56">
        <f>10^(-3)*Seattle!$C138</f>
        <v>10.15263</v>
      </c>
      <c r="M33" s="56">
        <f>10^(-3)*Chicago!$C138</f>
        <v>13.70021</v>
      </c>
      <c r="N33" s="56">
        <f>10^(-3)*Boulder!$C138</f>
        <v>10.47358</v>
      </c>
      <c r="O33" s="56">
        <f>10^(-3)*Minneapolis!$C138</f>
        <v>13.49349</v>
      </c>
      <c r="P33" s="56">
        <f>10^(-3)*Helena!$C138</f>
        <v>9.0432400000000008</v>
      </c>
      <c r="Q33" s="56">
        <f>10^(-3)*Duluth!$C138</f>
        <v>12.185440000000002</v>
      </c>
      <c r="R33" s="56">
        <f>10^(-3)*Fairbanks!$C138</f>
        <v>10.235340000000001</v>
      </c>
    </row>
    <row r="34" spans="1:18">
      <c r="A34" s="48"/>
      <c r="B34" s="49" t="str">
        <f>Miami!A139</f>
        <v>PSZ-AC_5:5_UNITARY_PACKAGE_COOLCOIL</v>
      </c>
      <c r="C34" s="56">
        <f>10^(-3)*Miami!$C139</f>
        <v>16.66132</v>
      </c>
      <c r="D34" s="56">
        <f>10^(-3)*Houston!$C139</f>
        <v>16.134899999999998</v>
      </c>
      <c r="E34" s="56">
        <f>10^(-3)*Phoenix!$C139</f>
        <v>15.469899999999999</v>
      </c>
      <c r="F34" s="56">
        <f>10^(-3)*Atlanta!$C139</f>
        <v>14.948729999999999</v>
      </c>
      <c r="G34" s="56">
        <f>10^(-3)*LosAngeles!$C139</f>
        <v>12.4434</v>
      </c>
      <c r="H34" s="56">
        <f>10^(-3)*LasVegas!$C139</f>
        <v>13.859500000000001</v>
      </c>
      <c r="I34" s="56">
        <f>10^(-3)*SanFrancisco!$C139</f>
        <v>9.0526400000000002</v>
      </c>
      <c r="J34" s="56">
        <f>10^(-3)*Baltimore!$C139</f>
        <v>15.226760000000001</v>
      </c>
      <c r="K34" s="56">
        <f>10^(-3)*Albuquerque!$C139</f>
        <v>11.00422</v>
      </c>
      <c r="L34" s="56">
        <f>10^(-3)*Seattle!$C139</f>
        <v>10.092969999999999</v>
      </c>
      <c r="M34" s="56">
        <f>10^(-3)*Chicago!$C139</f>
        <v>13.453329999999999</v>
      </c>
      <c r="N34" s="56">
        <f>10^(-3)*Boulder!$C139</f>
        <v>10.356780000000001</v>
      </c>
      <c r="O34" s="56">
        <f>10^(-3)*Minneapolis!$C139</f>
        <v>13.24342</v>
      </c>
      <c r="P34" s="56">
        <f>10^(-3)*Helena!$C139</f>
        <v>8.9824199999999994</v>
      </c>
      <c r="Q34" s="56">
        <f>10^(-3)*Duluth!$C139</f>
        <v>12.20327</v>
      </c>
      <c r="R34" s="56">
        <f>10^(-3)*Fairbanks!$C139</f>
        <v>10.24855</v>
      </c>
    </row>
    <row r="35" spans="1:18">
      <c r="A35" s="48"/>
      <c r="B35" s="49" t="str">
        <f>Miami!A140</f>
        <v>PSZ-AC_6:6_UNITARY_PACKAGE_COOLCOIL</v>
      </c>
      <c r="C35" s="56">
        <f>10^(-3)*Miami!$C140</f>
        <v>27.471310000000003</v>
      </c>
      <c r="D35" s="56">
        <f>10^(-3)*Houston!$C140</f>
        <v>28.643560000000001</v>
      </c>
      <c r="E35" s="56">
        <f>10^(-3)*Phoenix!$C140</f>
        <v>27.389099999999999</v>
      </c>
      <c r="F35" s="56">
        <f>10^(-3)*Atlanta!$C140</f>
        <v>27.960190000000001</v>
      </c>
      <c r="G35" s="56">
        <f>10^(-3)*LosAngeles!$C140</f>
        <v>22.65335</v>
      </c>
      <c r="H35" s="56">
        <f>10^(-3)*LasVegas!$C140</f>
        <v>25.00395</v>
      </c>
      <c r="I35" s="56">
        <f>10^(-3)*SanFrancisco!$C140</f>
        <v>15.97667</v>
      </c>
      <c r="J35" s="56">
        <f>10^(-3)*Baltimore!$C140</f>
        <v>26.90137</v>
      </c>
      <c r="K35" s="56">
        <f>10^(-3)*Albuquerque!$C140</f>
        <v>19.803450000000002</v>
      </c>
      <c r="L35" s="56">
        <f>10^(-3)*Seattle!$C140</f>
        <v>17.98414</v>
      </c>
      <c r="M35" s="56">
        <f>10^(-3)*Chicago!$C140</f>
        <v>25.379759999999997</v>
      </c>
      <c r="N35" s="56">
        <f>10^(-3)*Boulder!$C140</f>
        <v>18.528479999999998</v>
      </c>
      <c r="O35" s="56">
        <f>10^(-3)*Minneapolis!$C140</f>
        <v>24.7517</v>
      </c>
      <c r="P35" s="56">
        <f>10^(-3)*Helena!$C140</f>
        <v>17.278449999999999</v>
      </c>
      <c r="Q35" s="56">
        <f>10^(-3)*Duluth!$C140</f>
        <v>24.043110000000002</v>
      </c>
      <c r="R35" s="56">
        <f>10^(-3)*Fairbanks!$C140</f>
        <v>20.2348</v>
      </c>
    </row>
    <row r="36" spans="1:18">
      <c r="A36" s="48"/>
      <c r="B36" s="49" t="str">
        <f>Miami!A141</f>
        <v>PSZ-AC_7:7_UNITARY_PACKAGE_COOLCOIL</v>
      </c>
      <c r="C36" s="56">
        <f>10^(-3)*Miami!$C141</f>
        <v>14.75577</v>
      </c>
      <c r="D36" s="56">
        <f>10^(-3)*Houston!$C141</f>
        <v>14.893469999999999</v>
      </c>
      <c r="E36" s="56">
        <f>10^(-3)*Phoenix!$C141</f>
        <v>14.19617</v>
      </c>
      <c r="F36" s="56">
        <f>10^(-3)*Atlanta!$C141</f>
        <v>14.556450000000002</v>
      </c>
      <c r="G36" s="56">
        <f>10^(-3)*LosAngeles!$C141</f>
        <v>11.66583</v>
      </c>
      <c r="H36" s="56">
        <f>10^(-3)*LasVegas!$C141</f>
        <v>12.943910000000001</v>
      </c>
      <c r="I36" s="56">
        <f>10^(-3)*SanFrancisco!$C141</f>
        <v>8.2712700000000012</v>
      </c>
      <c r="J36" s="56">
        <f>10^(-3)*Baltimore!$C141</f>
        <v>14.005790000000001</v>
      </c>
      <c r="K36" s="56">
        <f>10^(-3)*Albuquerque!$C141</f>
        <v>10.19197</v>
      </c>
      <c r="L36" s="56">
        <f>10^(-3)*Seattle!$C141</f>
        <v>9.2987199999999994</v>
      </c>
      <c r="M36" s="56">
        <f>10^(-3)*Chicago!$C141</f>
        <v>13.203299999999999</v>
      </c>
      <c r="N36" s="56">
        <f>10^(-3)*Boulder!$C141</f>
        <v>9.5341000000000005</v>
      </c>
      <c r="O36" s="56">
        <f>10^(-3)*Minneapolis!$C141</f>
        <v>12.88001</v>
      </c>
      <c r="P36" s="56">
        <f>10^(-3)*Helena!$C141</f>
        <v>8.7249999999999996</v>
      </c>
      <c r="Q36" s="56">
        <f>10^(-3)*Duluth!$C141</f>
        <v>12.20359</v>
      </c>
      <c r="R36" s="56">
        <f>10^(-3)*Fairbanks!$C141</f>
        <v>10.248799999999999</v>
      </c>
    </row>
    <row r="37" spans="1:18">
      <c r="A37" s="48"/>
      <c r="B37" s="49" t="str">
        <f>Miami!A142</f>
        <v>PSZ-AC_8:8_UNITARY_PACKAGE_COOLCOIL</v>
      </c>
      <c r="C37" s="56">
        <f>10^(-3)*Miami!$C142</f>
        <v>14.684330000000001</v>
      </c>
      <c r="D37" s="56">
        <f>10^(-3)*Houston!$C142</f>
        <v>14.834820000000001</v>
      </c>
      <c r="E37" s="56">
        <f>10^(-3)*Phoenix!$C142</f>
        <v>14.14752</v>
      </c>
      <c r="F37" s="56">
        <f>10^(-3)*Atlanta!$C142</f>
        <v>14.498750000000001</v>
      </c>
      <c r="G37" s="56">
        <f>10^(-3)*LosAngeles!$C142</f>
        <v>11.630330000000001</v>
      </c>
      <c r="H37" s="56">
        <f>10^(-3)*LasVegas!$C142</f>
        <v>12.90611</v>
      </c>
      <c r="I37" s="56">
        <f>10^(-3)*SanFrancisco!$C142</f>
        <v>8.2415699999999994</v>
      </c>
      <c r="J37" s="56">
        <f>10^(-3)*Baltimore!$C142</f>
        <v>13.949580000000001</v>
      </c>
      <c r="K37" s="56">
        <f>10^(-3)*Albuquerque!$C142</f>
        <v>10.159840000000001</v>
      </c>
      <c r="L37" s="56">
        <f>10^(-3)*Seattle!$C142</f>
        <v>9.2674000000000003</v>
      </c>
      <c r="M37" s="56">
        <f>10^(-3)*Chicago!$C142</f>
        <v>13.147219999999999</v>
      </c>
      <c r="N37" s="56">
        <f>10^(-3)*Boulder!$C142</f>
        <v>9.50183</v>
      </c>
      <c r="O37" s="56">
        <f>10^(-3)*Minneapolis!$C142</f>
        <v>12.8245</v>
      </c>
      <c r="P37" s="56">
        <f>10^(-3)*Helena!$C142</f>
        <v>8.7228200000000005</v>
      </c>
      <c r="Q37" s="56">
        <f>10^(-3)*Duluth!$C142</f>
        <v>12.19125</v>
      </c>
      <c r="R37" s="56">
        <f>10^(-3)*Fairbanks!$C142</f>
        <v>10.23983</v>
      </c>
    </row>
    <row r="38" spans="1:18">
      <c r="A38" s="48"/>
      <c r="B38" s="49" t="str">
        <f>Miami!A143</f>
        <v>PSZ-AC_9:9_UNITARY_PACKAGE_COOLCOIL</v>
      </c>
      <c r="C38" s="56">
        <f>10^(-3)*Miami!$C143</f>
        <v>14.59036</v>
      </c>
      <c r="D38" s="56">
        <f>10^(-3)*Houston!$C143</f>
        <v>14.94575</v>
      </c>
      <c r="E38" s="56">
        <f>10^(-3)*Phoenix!$C143</f>
        <v>14.30217</v>
      </c>
      <c r="F38" s="56">
        <f>10^(-3)*Atlanta!$C143</f>
        <v>14.61049</v>
      </c>
      <c r="G38" s="56">
        <f>10^(-3)*LosAngeles!$C143</f>
        <v>11.67474</v>
      </c>
      <c r="H38" s="56">
        <f>10^(-3)*LasVegas!$C143</f>
        <v>13.00155</v>
      </c>
      <c r="I38" s="56">
        <f>10^(-3)*SanFrancisco!$C143</f>
        <v>8.2815100000000008</v>
      </c>
      <c r="J38" s="56">
        <f>10^(-3)*Baltimore!$C143</f>
        <v>14.05551</v>
      </c>
      <c r="K38" s="56">
        <f>10^(-3)*Albuquerque!$C143</f>
        <v>10.21055</v>
      </c>
      <c r="L38" s="56">
        <f>10^(-3)*Seattle!$C143</f>
        <v>9.3298899999999989</v>
      </c>
      <c r="M38" s="56">
        <f>10^(-3)*Chicago!$C143</f>
        <v>13.22917</v>
      </c>
      <c r="N38" s="56">
        <f>10^(-3)*Boulder!$C143</f>
        <v>9.5361600000000006</v>
      </c>
      <c r="O38" s="56">
        <f>10^(-3)*Minneapolis!$C143</f>
        <v>12.90701</v>
      </c>
      <c r="P38" s="56">
        <f>10^(-3)*Helena!$C143</f>
        <v>8.8072000000000017</v>
      </c>
      <c r="Q38" s="56">
        <f>10^(-3)*Duluth!$C143</f>
        <v>12.29156</v>
      </c>
      <c r="R38" s="56">
        <f>10^(-3)*Fairbanks!$C143</f>
        <v>10.319229999999999</v>
      </c>
    </row>
    <row r="39" spans="1:18">
      <c r="A39" s="48"/>
      <c r="B39" s="49" t="s">
        <v>230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</row>
    <row r="40" spans="1:18">
      <c r="A40" s="48"/>
      <c r="B40" s="49" t="str">
        <f>Miami!A146</f>
        <v>PSZ-AC_10:10_UNITARY_PACKAGE_HEATCOIL</v>
      </c>
      <c r="C40" s="56">
        <f>10^(-3)*Miami!$C146</f>
        <v>10.250959999999999</v>
      </c>
      <c r="D40" s="56">
        <f>10^(-3)*Houston!$C146</f>
        <v>14.508229999999999</v>
      </c>
      <c r="E40" s="56">
        <f>10^(-3)*Phoenix!$C146</f>
        <v>11.417450000000001</v>
      </c>
      <c r="F40" s="56">
        <f>10^(-3)*Atlanta!$C146</f>
        <v>17.505839999999999</v>
      </c>
      <c r="G40" s="56">
        <f>10^(-3)*LosAngeles!$C146</f>
        <v>10.661440000000001</v>
      </c>
      <c r="H40" s="56">
        <f>10^(-3)*LasVegas!$C146</f>
        <v>13.978820000000001</v>
      </c>
      <c r="I40" s="56">
        <f>10^(-3)*SanFrancisco!$C146</f>
        <v>11.784409999999999</v>
      </c>
      <c r="J40" s="56">
        <f>10^(-3)*Baltimore!$C146</f>
        <v>20.794150000000002</v>
      </c>
      <c r="K40" s="56">
        <f>10^(-3)*Albuquerque!$C146</f>
        <v>17.128330000000002</v>
      </c>
      <c r="L40" s="56">
        <f>10^(-3)*Seattle!$C146</f>
        <v>16.004860000000001</v>
      </c>
      <c r="M40" s="56">
        <f>10^(-3)*Chicago!$C146</f>
        <v>26.080939999999998</v>
      </c>
      <c r="N40" s="56">
        <f>10^(-3)*Boulder!$C146</f>
        <v>21.790610000000001</v>
      </c>
      <c r="O40" s="56">
        <f>10^(-3)*Minneapolis!$C146</f>
        <v>29.82507</v>
      </c>
      <c r="P40" s="56">
        <f>10^(-3)*Helena!$C146</f>
        <v>28.38186</v>
      </c>
      <c r="Q40" s="56">
        <f>10^(-3)*Duluth!$C146</f>
        <v>30.695250000000001</v>
      </c>
      <c r="R40" s="56">
        <f>10^(-3)*Fairbanks!$C146</f>
        <v>40.404330000000002</v>
      </c>
    </row>
    <row r="41" spans="1:18">
      <c r="A41" s="48"/>
      <c r="B41" s="49" t="str">
        <f>Miami!A147</f>
        <v>PSZ-AC_1:1_UNITARY_PACKAGE_HEATCOIL</v>
      </c>
      <c r="C41" s="56">
        <f>10^(-3)*Miami!$C147</f>
        <v>20.501919999999998</v>
      </c>
      <c r="D41" s="56">
        <f>10^(-3)*Houston!$C147</f>
        <v>27.065349999999999</v>
      </c>
      <c r="E41" s="56">
        <f>10^(-3)*Phoenix!$C147</f>
        <v>22.834900000000001</v>
      </c>
      <c r="F41" s="56">
        <f>10^(-3)*Atlanta!$C147</f>
        <v>31.373900000000003</v>
      </c>
      <c r="G41" s="56">
        <f>10^(-3)*LosAngeles!$C147</f>
        <v>21.322869999999998</v>
      </c>
      <c r="H41" s="56">
        <f>10^(-3)*LasVegas!$C147</f>
        <v>25.05095</v>
      </c>
      <c r="I41" s="56">
        <f>10^(-3)*SanFrancisco!$C147</f>
        <v>23.568819999999999</v>
      </c>
      <c r="J41" s="56">
        <f>10^(-3)*Baltimore!$C147</f>
        <v>37.381370000000004</v>
      </c>
      <c r="K41" s="56">
        <f>10^(-3)*Albuquerque!$C147</f>
        <v>30.59064</v>
      </c>
      <c r="L41" s="56">
        <f>10^(-3)*Seattle!$C147</f>
        <v>28.693840000000002</v>
      </c>
      <c r="M41" s="56">
        <f>10^(-3)*Chicago!$C147</f>
        <v>47.555970000000002</v>
      </c>
      <c r="N41" s="56">
        <f>10^(-3)*Boulder!$C147</f>
        <v>39.557720000000003</v>
      </c>
      <c r="O41" s="56">
        <f>10^(-3)*Minneapolis!$C147</f>
        <v>54.402990000000003</v>
      </c>
      <c r="P41" s="56">
        <f>10^(-3)*Helena!$C147</f>
        <v>51.651970000000006</v>
      </c>
      <c r="Q41" s="56">
        <f>10^(-3)*Duluth!$C147</f>
        <v>56.391239999999996</v>
      </c>
      <c r="R41" s="56">
        <f>10^(-3)*Fairbanks!$C147</f>
        <v>74.142420000000001</v>
      </c>
    </row>
    <row r="42" spans="1:18">
      <c r="A42" s="48"/>
      <c r="B42" s="49" t="str">
        <f>Miami!A148</f>
        <v>PSZ-AC_2:2_UNITARY_PACKAGE_HEATCOIL</v>
      </c>
      <c r="C42" s="56">
        <f>10^(-3)*Miami!$C148</f>
        <v>10.250959999999999</v>
      </c>
      <c r="D42" s="56">
        <f>10^(-3)*Houston!$C148</f>
        <v>13.53267</v>
      </c>
      <c r="E42" s="56">
        <f>10^(-3)*Phoenix!$C148</f>
        <v>11.417450000000001</v>
      </c>
      <c r="F42" s="56">
        <f>10^(-3)*Atlanta!$C148</f>
        <v>14.598270000000001</v>
      </c>
      <c r="G42" s="56">
        <f>10^(-3)*LosAngeles!$C148</f>
        <v>10.661440000000001</v>
      </c>
      <c r="H42" s="56">
        <f>10^(-3)*LasVegas!$C148</f>
        <v>12.342559999999999</v>
      </c>
      <c r="I42" s="56">
        <f>10^(-3)*SanFrancisco!$C148</f>
        <v>11.784409999999999</v>
      </c>
      <c r="J42" s="56">
        <f>10^(-3)*Baltimore!$C148</f>
        <v>16.84423</v>
      </c>
      <c r="K42" s="56">
        <f>10^(-3)*Albuquerque!$C148</f>
        <v>13.72818</v>
      </c>
      <c r="L42" s="56">
        <f>10^(-3)*Seattle!$C148</f>
        <v>14.05358</v>
      </c>
      <c r="M42" s="56">
        <f>10^(-3)*Chicago!$C148</f>
        <v>21.753400000000003</v>
      </c>
      <c r="N42" s="56">
        <f>10^(-3)*Boulder!$C148</f>
        <v>18.051380000000002</v>
      </c>
      <c r="O42" s="56">
        <f>10^(-3)*Minneapolis!$C148</f>
        <v>24.890910000000002</v>
      </c>
      <c r="P42" s="56">
        <f>10^(-3)*Helena!$C148</f>
        <v>23.601099999999999</v>
      </c>
      <c r="Q42" s="56">
        <f>10^(-3)*Duluth!$C148</f>
        <v>26.005980000000001</v>
      </c>
      <c r="R42" s="56">
        <f>10^(-3)*Fairbanks!$C148</f>
        <v>34.088120000000004</v>
      </c>
    </row>
    <row r="43" spans="1:18">
      <c r="A43" s="48"/>
      <c r="B43" s="49" t="str">
        <f>Miami!A149</f>
        <v>PSZ-AC_3:3_UNITARY_PACKAGE_HEATCOIL</v>
      </c>
      <c r="C43" s="56">
        <f>10^(-3)*Miami!$C149</f>
        <v>10.250959999999999</v>
      </c>
      <c r="D43" s="56">
        <f>10^(-3)*Houston!$C149</f>
        <v>13.53267</v>
      </c>
      <c r="E43" s="56">
        <f>10^(-3)*Phoenix!$C149</f>
        <v>11.417450000000001</v>
      </c>
      <c r="F43" s="56">
        <f>10^(-3)*Atlanta!$C149</f>
        <v>14.598270000000001</v>
      </c>
      <c r="G43" s="56">
        <f>10^(-3)*LosAngeles!$C149</f>
        <v>10.661440000000001</v>
      </c>
      <c r="H43" s="56">
        <f>10^(-3)*LasVegas!$C149</f>
        <v>12.342559999999999</v>
      </c>
      <c r="I43" s="56">
        <f>10^(-3)*SanFrancisco!$C149</f>
        <v>11.784409999999999</v>
      </c>
      <c r="J43" s="56">
        <f>10^(-3)*Baltimore!$C149</f>
        <v>16.771560000000001</v>
      </c>
      <c r="K43" s="56">
        <f>10^(-3)*Albuquerque!$C149</f>
        <v>13.65869</v>
      </c>
      <c r="L43" s="56">
        <f>10^(-3)*Seattle!$C149</f>
        <v>14.05358</v>
      </c>
      <c r="M43" s="56">
        <f>10^(-3)*Chicago!$C149</f>
        <v>21.683810000000001</v>
      </c>
      <c r="N43" s="56">
        <f>10^(-3)*Boulder!$C149</f>
        <v>17.984200000000001</v>
      </c>
      <c r="O43" s="56">
        <f>10^(-3)*Minneapolis!$C149</f>
        <v>24.813669999999998</v>
      </c>
      <c r="P43" s="56">
        <f>10^(-3)*Helena!$C149</f>
        <v>23.522009999999998</v>
      </c>
      <c r="Q43" s="56">
        <f>10^(-3)*Duluth!$C149</f>
        <v>25.937529999999999</v>
      </c>
      <c r="R43" s="56">
        <f>10^(-3)*Fairbanks!$C149</f>
        <v>34.006440000000005</v>
      </c>
    </row>
    <row r="44" spans="1:18">
      <c r="A44" s="48"/>
      <c r="B44" s="49" t="str">
        <f>Miami!A150</f>
        <v>PSZ-AC_4:4_UNITARY_PACKAGE_HEATCOIL</v>
      </c>
      <c r="C44" s="56">
        <f>10^(-3)*Miami!$C150</f>
        <v>10.250959999999999</v>
      </c>
      <c r="D44" s="56">
        <f>10^(-3)*Houston!$C150</f>
        <v>13.53267</v>
      </c>
      <c r="E44" s="56">
        <f>10^(-3)*Phoenix!$C150</f>
        <v>11.417450000000001</v>
      </c>
      <c r="F44" s="56">
        <f>10^(-3)*Atlanta!$C150</f>
        <v>14.598270000000001</v>
      </c>
      <c r="G44" s="56">
        <f>10^(-3)*LosAngeles!$C150</f>
        <v>10.661440000000001</v>
      </c>
      <c r="H44" s="56">
        <f>10^(-3)*LasVegas!$C150</f>
        <v>12.342559999999999</v>
      </c>
      <c r="I44" s="56">
        <f>10^(-3)*SanFrancisco!$C150</f>
        <v>11.784409999999999</v>
      </c>
      <c r="J44" s="56">
        <f>10^(-3)*Baltimore!$C150</f>
        <v>16.767950000000003</v>
      </c>
      <c r="K44" s="56">
        <f>10^(-3)*Albuquerque!$C150</f>
        <v>13.65532</v>
      </c>
      <c r="L44" s="56">
        <f>10^(-3)*Seattle!$C150</f>
        <v>14.05358</v>
      </c>
      <c r="M44" s="56">
        <f>10^(-3)*Chicago!$C150</f>
        <v>21.680599999999998</v>
      </c>
      <c r="N44" s="56">
        <f>10^(-3)*Boulder!$C150</f>
        <v>17.981150000000003</v>
      </c>
      <c r="O44" s="56">
        <f>10^(-3)*Minneapolis!$C150</f>
        <v>24.810240000000004</v>
      </c>
      <c r="P44" s="56">
        <f>10^(-3)*Helena!$C150</f>
        <v>23.518560000000001</v>
      </c>
      <c r="Q44" s="56">
        <f>10^(-3)*Duluth!$C150</f>
        <v>25.934640000000002</v>
      </c>
      <c r="R44" s="56">
        <f>10^(-3)*Fairbanks!$C150</f>
        <v>34.003030000000003</v>
      </c>
    </row>
    <row r="45" spans="1:18">
      <c r="A45" s="48"/>
      <c r="B45" s="49" t="str">
        <f>Miami!A151</f>
        <v>PSZ-AC_5:5_UNITARY_PACKAGE_HEATCOIL</v>
      </c>
      <c r="C45" s="56">
        <f>10^(-3)*Miami!$C151</f>
        <v>10.250959999999999</v>
      </c>
      <c r="D45" s="56">
        <f>10^(-3)*Houston!$C151</f>
        <v>13.53267</v>
      </c>
      <c r="E45" s="56">
        <f>10^(-3)*Phoenix!$C151</f>
        <v>11.417450000000001</v>
      </c>
      <c r="F45" s="56">
        <f>10^(-3)*Atlanta!$C151</f>
        <v>14.598270000000001</v>
      </c>
      <c r="G45" s="56">
        <f>10^(-3)*LosAngeles!$C151</f>
        <v>10.661440000000001</v>
      </c>
      <c r="H45" s="56">
        <f>10^(-3)*LasVegas!$C151</f>
        <v>12.342559999999999</v>
      </c>
      <c r="I45" s="56">
        <f>10^(-3)*SanFrancisco!$C151</f>
        <v>11.784409999999999</v>
      </c>
      <c r="J45" s="56">
        <f>10^(-3)*Baltimore!$C151</f>
        <v>16.779310000000002</v>
      </c>
      <c r="K45" s="56">
        <f>10^(-3)*Albuquerque!$C151</f>
        <v>13.66722</v>
      </c>
      <c r="L45" s="56">
        <f>10^(-3)*Seattle!$C151</f>
        <v>14.05358</v>
      </c>
      <c r="M45" s="56">
        <f>10^(-3)*Chicago!$C151</f>
        <v>21.693909999999999</v>
      </c>
      <c r="N45" s="56">
        <f>10^(-3)*Boulder!$C151</f>
        <v>17.994709999999998</v>
      </c>
      <c r="O45" s="56">
        <f>10^(-3)*Minneapolis!$C151</f>
        <v>24.825479999999999</v>
      </c>
      <c r="P45" s="56">
        <f>10^(-3)*Helena!$C151</f>
        <v>23.53482</v>
      </c>
      <c r="Q45" s="56">
        <f>10^(-3)*Duluth!$C151</f>
        <v>25.950320000000001</v>
      </c>
      <c r="R45" s="56">
        <f>10^(-3)*Fairbanks!$C151</f>
        <v>34.021080000000005</v>
      </c>
    </row>
    <row r="46" spans="1:18">
      <c r="A46" s="48"/>
      <c r="B46" s="49" t="str">
        <f>Miami!A152</f>
        <v>PSZ-AC_6:6_UNITARY_PACKAGE_HEATCOIL</v>
      </c>
      <c r="C46" s="56">
        <f>10^(-3)*Miami!$C152</f>
        <v>20.501919999999998</v>
      </c>
      <c r="D46" s="56">
        <f>10^(-3)*Houston!$C152</f>
        <v>27.065349999999999</v>
      </c>
      <c r="E46" s="56">
        <f>10^(-3)*Phoenix!$C152</f>
        <v>22.834900000000001</v>
      </c>
      <c r="F46" s="56">
        <f>10^(-3)*Atlanta!$C152</f>
        <v>29.196540000000002</v>
      </c>
      <c r="G46" s="56">
        <f>10^(-3)*LosAngeles!$C152</f>
        <v>21.322869999999998</v>
      </c>
      <c r="H46" s="56">
        <f>10^(-3)*LasVegas!$C152</f>
        <v>24.685130000000001</v>
      </c>
      <c r="I46" s="56">
        <f>10^(-3)*SanFrancisco!$C152</f>
        <v>23.568819999999999</v>
      </c>
      <c r="J46" s="56">
        <f>10^(-3)*Baltimore!$C152</f>
        <v>33.313230000000004</v>
      </c>
      <c r="K46" s="56">
        <f>10^(-3)*Albuquerque!$C152</f>
        <v>27.075970000000002</v>
      </c>
      <c r="L46" s="56">
        <f>10^(-3)*Seattle!$C152</f>
        <v>28.10717</v>
      </c>
      <c r="M46" s="56">
        <f>10^(-3)*Chicago!$C152</f>
        <v>43.110109999999999</v>
      </c>
      <c r="N46" s="56">
        <f>10^(-3)*Boulder!$C152</f>
        <v>35.705530000000003</v>
      </c>
      <c r="O46" s="56">
        <f>10^(-3)*Minneapolis!$C152</f>
        <v>49.338050000000003</v>
      </c>
      <c r="P46" s="56">
        <f>10^(-3)*Helena!$C152</f>
        <v>46.73818</v>
      </c>
      <c r="Q46" s="56">
        <f>10^(-3)*Duluth!$C152</f>
        <v>51.581010000000006</v>
      </c>
      <c r="R46" s="56">
        <f>10^(-3)*Fairbanks!$C152</f>
        <v>67.683750000000003</v>
      </c>
    </row>
    <row r="47" spans="1:18">
      <c r="A47" s="48"/>
      <c r="B47" s="49" t="str">
        <f>Miami!A153</f>
        <v>PSZ-AC_7:7_UNITARY_PACKAGE_HEATCOIL</v>
      </c>
      <c r="C47" s="56">
        <f>10^(-3)*Miami!$C153</f>
        <v>10.250959999999999</v>
      </c>
      <c r="D47" s="56">
        <f>10^(-3)*Houston!$C153</f>
        <v>13.53267</v>
      </c>
      <c r="E47" s="56">
        <f>10^(-3)*Phoenix!$C153</f>
        <v>11.417450000000001</v>
      </c>
      <c r="F47" s="56">
        <f>10^(-3)*Atlanta!$C153</f>
        <v>14.598270000000001</v>
      </c>
      <c r="G47" s="56">
        <f>10^(-3)*LosAngeles!$C153</f>
        <v>10.661440000000001</v>
      </c>
      <c r="H47" s="56">
        <f>10^(-3)*LasVegas!$C153</f>
        <v>12.342559999999999</v>
      </c>
      <c r="I47" s="56">
        <f>10^(-3)*SanFrancisco!$C153</f>
        <v>11.784409999999999</v>
      </c>
      <c r="J47" s="56">
        <f>10^(-3)*Baltimore!$C153</f>
        <v>16.779709999999998</v>
      </c>
      <c r="K47" s="56">
        <f>10^(-3)*Albuquerque!$C153</f>
        <v>13.667590000000001</v>
      </c>
      <c r="L47" s="56">
        <f>10^(-3)*Seattle!$C153</f>
        <v>14.05358</v>
      </c>
      <c r="M47" s="56">
        <f>10^(-3)*Chicago!$C153</f>
        <v>21.69425</v>
      </c>
      <c r="N47" s="56">
        <f>10^(-3)*Boulder!$C153</f>
        <v>17.99503</v>
      </c>
      <c r="O47" s="56">
        <f>10^(-3)*Minneapolis!$C153</f>
        <v>24.825830000000003</v>
      </c>
      <c r="P47" s="56">
        <f>10^(-3)*Helena!$C153</f>
        <v>23.535169999999997</v>
      </c>
      <c r="Q47" s="56">
        <f>10^(-3)*Duluth!$C153</f>
        <v>25.950610000000001</v>
      </c>
      <c r="R47" s="56">
        <f>10^(-3)*Fairbanks!$C153</f>
        <v>34.021419999999999</v>
      </c>
    </row>
    <row r="48" spans="1:18">
      <c r="A48" s="48"/>
      <c r="B48" s="49" t="str">
        <f>Miami!A154</f>
        <v>PSZ-AC_8:8_UNITARY_PACKAGE_HEATCOIL</v>
      </c>
      <c r="C48" s="56">
        <f>10^(-3)*Miami!$C154</f>
        <v>10.250959999999999</v>
      </c>
      <c r="D48" s="56">
        <f>10^(-3)*Houston!$C154</f>
        <v>13.53267</v>
      </c>
      <c r="E48" s="56">
        <f>10^(-3)*Phoenix!$C154</f>
        <v>11.417450000000001</v>
      </c>
      <c r="F48" s="56">
        <f>10^(-3)*Atlanta!$C154</f>
        <v>14.598270000000001</v>
      </c>
      <c r="G48" s="56">
        <f>10^(-3)*LosAngeles!$C154</f>
        <v>10.661440000000001</v>
      </c>
      <c r="H48" s="56">
        <f>10^(-3)*LasVegas!$C154</f>
        <v>12.342559999999999</v>
      </c>
      <c r="I48" s="56">
        <f>10^(-3)*SanFrancisco!$C154</f>
        <v>11.784409999999999</v>
      </c>
      <c r="J48" s="56">
        <f>10^(-3)*Baltimore!$C154</f>
        <v>16.774560000000001</v>
      </c>
      <c r="K48" s="56">
        <f>10^(-3)*Albuquerque!$C154</f>
        <v>13.661490000000001</v>
      </c>
      <c r="L48" s="56">
        <f>10^(-3)*Seattle!$C154</f>
        <v>14.05358</v>
      </c>
      <c r="M48" s="56">
        <f>10^(-3)*Chicago!$C154</f>
        <v>21.686360000000001</v>
      </c>
      <c r="N48" s="56">
        <f>10^(-3)*Boulder!$C154</f>
        <v>17.986640000000001</v>
      </c>
      <c r="O48" s="56">
        <f>10^(-3)*Minneapolis!$C154</f>
        <v>24.816410000000001</v>
      </c>
      <c r="P48" s="56">
        <f>10^(-3)*Helena!$C154</f>
        <v>23.524760000000001</v>
      </c>
      <c r="Q48" s="56">
        <f>10^(-3)*Duluth!$C154</f>
        <v>25.93975</v>
      </c>
      <c r="R48" s="56">
        <f>10^(-3)*Fairbanks!$C154</f>
        <v>34.009150000000005</v>
      </c>
    </row>
    <row r="49" spans="1:18">
      <c r="A49" s="48"/>
      <c r="B49" s="49" t="str">
        <f>Miami!A155</f>
        <v>PSZ-AC_9:9_UNITARY_PACKAGE_HEATCOIL</v>
      </c>
      <c r="C49" s="56">
        <f>10^(-3)*Miami!$C155</f>
        <v>10.250959999999999</v>
      </c>
      <c r="D49" s="56">
        <f>10^(-3)*Houston!$C155</f>
        <v>13.53267</v>
      </c>
      <c r="E49" s="56">
        <f>10^(-3)*Phoenix!$C155</f>
        <v>11.417450000000001</v>
      </c>
      <c r="F49" s="56">
        <f>10^(-3)*Atlanta!$C155</f>
        <v>14.598270000000001</v>
      </c>
      <c r="G49" s="56">
        <f>10^(-3)*LosAngeles!$C155</f>
        <v>10.661440000000001</v>
      </c>
      <c r="H49" s="56">
        <f>10^(-3)*LasVegas!$C155</f>
        <v>12.342559999999999</v>
      </c>
      <c r="I49" s="56">
        <f>10^(-3)*SanFrancisco!$C155</f>
        <v>11.784409999999999</v>
      </c>
      <c r="J49" s="56">
        <f>10^(-3)*Baltimore!$C155</f>
        <v>16.882290000000001</v>
      </c>
      <c r="K49" s="56">
        <f>10^(-3)*Albuquerque!$C155</f>
        <v>13.762879999999999</v>
      </c>
      <c r="L49" s="56">
        <f>10^(-3)*Seattle!$C155</f>
        <v>14.05358</v>
      </c>
      <c r="M49" s="56">
        <f>10^(-3)*Chicago!$C155</f>
        <v>21.782799999999998</v>
      </c>
      <c r="N49" s="56">
        <f>10^(-3)*Boulder!$C155</f>
        <v>18.078890000000001</v>
      </c>
      <c r="O49" s="56">
        <f>10^(-3)*Minneapolis!$C155</f>
        <v>24.922709999999999</v>
      </c>
      <c r="P49" s="56">
        <f>10^(-3)*Helena!$C155</f>
        <v>23.632860000000001</v>
      </c>
      <c r="Q49" s="56">
        <f>10^(-3)*Duluth!$C155</f>
        <v>26.027979999999999</v>
      </c>
      <c r="R49" s="56">
        <f>10^(-3)*Fairbanks!$C155</f>
        <v>34.117660000000001</v>
      </c>
    </row>
    <row r="50" spans="1:18">
      <c r="A50" s="48"/>
      <c r="B50" s="46" t="s">
        <v>62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1:18">
      <c r="A51" s="48"/>
      <c r="B51" s="49" t="s">
        <v>63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1:18">
      <c r="A52" s="48"/>
      <c r="B52" s="49" t="str">
        <f>Miami!A134</f>
        <v>PSZ-AC_10:10_UNITARY_PACKAGE_COOLCOIL</v>
      </c>
      <c r="C52" s="55">
        <f>Miami!$G134</f>
        <v>3.65</v>
      </c>
      <c r="D52" s="55">
        <f>Houston!$G134</f>
        <v>3.65</v>
      </c>
      <c r="E52" s="55">
        <f>Phoenix!$G134</f>
        <v>3.65</v>
      </c>
      <c r="F52" s="55">
        <f>Atlanta!$G134</f>
        <v>3.65</v>
      </c>
      <c r="G52" s="55">
        <f>LosAngeles!$G134</f>
        <v>3.72</v>
      </c>
      <c r="H52" s="55">
        <f>LasVegas!$G134</f>
        <v>3.69</v>
      </c>
      <c r="I52" s="55">
        <f>SanFrancisco!$G134</f>
        <v>3.9</v>
      </c>
      <c r="J52" s="55">
        <f>Baltimore!$G134</f>
        <v>3.65</v>
      </c>
      <c r="K52" s="55">
        <f>Albuquerque!$G134</f>
        <v>3.9</v>
      </c>
      <c r="L52" s="55">
        <f>Seattle!$G134</f>
        <v>3.85</v>
      </c>
      <c r="M52" s="55">
        <f>Chicago!$G134</f>
        <v>3.65</v>
      </c>
      <c r="N52" s="55">
        <f>Boulder!$G134</f>
        <v>3.87</v>
      </c>
      <c r="O52" s="55">
        <f>Minneapolis!$G134</f>
        <v>3.65</v>
      </c>
      <c r="P52" s="55">
        <f>Helena!$G134</f>
        <v>4</v>
      </c>
      <c r="Q52" s="55">
        <f>Duluth!$G134</f>
        <v>3.65</v>
      </c>
      <c r="R52" s="55">
        <f>Fairbanks!$G134</f>
        <v>4.01</v>
      </c>
    </row>
    <row r="53" spans="1:18">
      <c r="A53" s="48"/>
      <c r="B53" s="49" t="str">
        <f>Miami!A135</f>
        <v>PSZ-AC_1:1_UNITARY_PACKAGE_COOLCOIL</v>
      </c>
      <c r="C53" s="55">
        <f>Miami!$G135</f>
        <v>3.21</v>
      </c>
      <c r="D53" s="55">
        <f>Houston!$G135</f>
        <v>3.21</v>
      </c>
      <c r="E53" s="55">
        <f>Phoenix!$G135</f>
        <v>3.45</v>
      </c>
      <c r="F53" s="55">
        <f>Atlanta!$G135</f>
        <v>3.21</v>
      </c>
      <c r="G53" s="55">
        <f>LosAngeles!$G135</f>
        <v>3.55</v>
      </c>
      <c r="H53" s="55">
        <f>LasVegas!$G135</f>
        <v>3.54</v>
      </c>
      <c r="I53" s="55">
        <f>SanFrancisco!$G135</f>
        <v>3.7</v>
      </c>
      <c r="J53" s="55">
        <f>Baltimore!$G135</f>
        <v>3.44</v>
      </c>
      <c r="K53" s="55">
        <f>Albuquerque!$G135</f>
        <v>3.77</v>
      </c>
      <c r="L53" s="55">
        <f>Seattle!$G135</f>
        <v>3.67</v>
      </c>
      <c r="M53" s="55">
        <f>Chicago!$G135</f>
        <v>3.44</v>
      </c>
      <c r="N53" s="55">
        <f>Boulder!$G135</f>
        <v>3.74</v>
      </c>
      <c r="O53" s="55">
        <f>Minneapolis!$G135</f>
        <v>3.44</v>
      </c>
      <c r="P53" s="55">
        <f>Helena!$G135</f>
        <v>3.77</v>
      </c>
      <c r="Q53" s="55">
        <f>Duluth!$G135</f>
        <v>3.46</v>
      </c>
      <c r="R53" s="55">
        <f>Fairbanks!$G135</f>
        <v>3.77</v>
      </c>
    </row>
    <row r="54" spans="1:18">
      <c r="A54" s="48"/>
      <c r="B54" s="49" t="str">
        <f>Miami!A136</f>
        <v>PSZ-AC_2:2_UNITARY_PACKAGE_COOLCOIL</v>
      </c>
      <c r="C54" s="55">
        <f>Miami!$G136</f>
        <v>3.45</v>
      </c>
      <c r="D54" s="55">
        <f>Houston!$G136</f>
        <v>3.65</v>
      </c>
      <c r="E54" s="55">
        <f>Phoenix!$G136</f>
        <v>3.65</v>
      </c>
      <c r="F54" s="55">
        <f>Atlanta!$G136</f>
        <v>3.65</v>
      </c>
      <c r="G54" s="55">
        <f>LosAngeles!$G136</f>
        <v>3.68</v>
      </c>
      <c r="H54" s="55">
        <f>LasVegas!$G136</f>
        <v>3.71</v>
      </c>
      <c r="I54" s="55">
        <f>SanFrancisco!$G136</f>
        <v>3.93</v>
      </c>
      <c r="J54" s="55">
        <f>Baltimore!$G136</f>
        <v>3.65</v>
      </c>
      <c r="K54" s="55">
        <f>Albuquerque!$G136</f>
        <v>3.96</v>
      </c>
      <c r="L54" s="55">
        <f>Seattle!$G136</f>
        <v>3.86</v>
      </c>
      <c r="M54" s="55">
        <f>Chicago!$G136</f>
        <v>3.65</v>
      </c>
      <c r="N54" s="55">
        <f>Boulder!$G136</f>
        <v>3.94</v>
      </c>
      <c r="O54" s="55">
        <f>Minneapolis!$G136</f>
        <v>3.65</v>
      </c>
      <c r="P54" s="55">
        <f>Helena!$G136</f>
        <v>4.04</v>
      </c>
      <c r="Q54" s="55">
        <f>Duluth!$G136</f>
        <v>3.65</v>
      </c>
      <c r="R54" s="55">
        <f>Fairbanks!$G136</f>
        <v>4.04</v>
      </c>
    </row>
    <row r="55" spans="1:18">
      <c r="A55" s="48"/>
      <c r="B55" s="49" t="str">
        <f>Miami!A137</f>
        <v>PSZ-AC_3:3_UNITARY_PACKAGE_COOLCOIL</v>
      </c>
      <c r="C55" s="55">
        <f>Miami!$G137</f>
        <v>3.65</v>
      </c>
      <c r="D55" s="55">
        <f>Houston!$G137</f>
        <v>3.65</v>
      </c>
      <c r="E55" s="55">
        <f>Phoenix!$G137</f>
        <v>3.65</v>
      </c>
      <c r="F55" s="55">
        <f>Atlanta!$G137</f>
        <v>3.65</v>
      </c>
      <c r="G55" s="55">
        <f>LosAngeles!$G137</f>
        <v>3.72</v>
      </c>
      <c r="H55" s="55">
        <f>LasVegas!$G137</f>
        <v>3.68</v>
      </c>
      <c r="I55" s="55">
        <f>SanFrancisco!$G137</f>
        <v>3.91</v>
      </c>
      <c r="J55" s="55">
        <f>Baltimore!$G137</f>
        <v>3.65</v>
      </c>
      <c r="K55" s="55">
        <f>Albuquerque!$G137</f>
        <v>3.92</v>
      </c>
      <c r="L55" s="55">
        <f>Seattle!$G137</f>
        <v>3.83</v>
      </c>
      <c r="M55" s="55">
        <f>Chicago!$G137</f>
        <v>3.65</v>
      </c>
      <c r="N55" s="55">
        <f>Boulder!$G137</f>
        <v>3.9</v>
      </c>
      <c r="O55" s="55">
        <f>Minneapolis!$G137</f>
        <v>3.65</v>
      </c>
      <c r="P55" s="55">
        <f>Helena!$G137</f>
        <v>4.0199999999999996</v>
      </c>
      <c r="Q55" s="55">
        <f>Duluth!$G137</f>
        <v>3.65</v>
      </c>
      <c r="R55" s="55">
        <f>Fairbanks!$G137</f>
        <v>4.04</v>
      </c>
    </row>
    <row r="56" spans="1:18">
      <c r="A56" s="48"/>
      <c r="B56" s="49" t="str">
        <f>Miami!A138</f>
        <v>PSZ-AC_4:4_UNITARY_PACKAGE_COOLCOIL</v>
      </c>
      <c r="C56" s="55">
        <f>Miami!$G138</f>
        <v>3.65</v>
      </c>
      <c r="D56" s="55">
        <f>Houston!$G138</f>
        <v>3.65</v>
      </c>
      <c r="E56" s="55">
        <f>Phoenix!$G138</f>
        <v>3.65</v>
      </c>
      <c r="F56" s="55">
        <f>Atlanta!$G138</f>
        <v>3.65</v>
      </c>
      <c r="G56" s="55">
        <f>LosAngeles!$G138</f>
        <v>3.72</v>
      </c>
      <c r="H56" s="55">
        <f>LasVegas!$G138</f>
        <v>3.68</v>
      </c>
      <c r="I56" s="55">
        <f>SanFrancisco!$G138</f>
        <v>3.91</v>
      </c>
      <c r="J56" s="55">
        <f>Baltimore!$G138</f>
        <v>3.65</v>
      </c>
      <c r="K56" s="55">
        <f>Albuquerque!$G138</f>
        <v>3.92</v>
      </c>
      <c r="L56" s="55">
        <f>Seattle!$G138</f>
        <v>3.83</v>
      </c>
      <c r="M56" s="55">
        <f>Chicago!$G138</f>
        <v>3.65</v>
      </c>
      <c r="N56" s="55">
        <f>Boulder!$G138</f>
        <v>3.9</v>
      </c>
      <c r="O56" s="55">
        <f>Minneapolis!$G138</f>
        <v>3.65</v>
      </c>
      <c r="P56" s="55">
        <f>Helena!$G138</f>
        <v>4.01</v>
      </c>
      <c r="Q56" s="55">
        <f>Duluth!$G138</f>
        <v>3.65</v>
      </c>
      <c r="R56" s="55">
        <f>Fairbanks!$G138</f>
        <v>4.04</v>
      </c>
    </row>
    <row r="57" spans="1:18">
      <c r="A57" s="48"/>
      <c r="B57" s="49" t="str">
        <f>Miami!A139</f>
        <v>PSZ-AC_5:5_UNITARY_PACKAGE_COOLCOIL</v>
      </c>
      <c r="C57" s="55">
        <f>Miami!$G139</f>
        <v>3.65</v>
      </c>
      <c r="D57" s="55">
        <f>Houston!$G139</f>
        <v>3.65</v>
      </c>
      <c r="E57" s="55">
        <f>Phoenix!$G139</f>
        <v>3.65</v>
      </c>
      <c r="F57" s="55">
        <f>Atlanta!$G139</f>
        <v>3.65</v>
      </c>
      <c r="G57" s="55">
        <f>LosAngeles!$G139</f>
        <v>3.72</v>
      </c>
      <c r="H57" s="55">
        <f>LasVegas!$G139</f>
        <v>3.67</v>
      </c>
      <c r="I57" s="55">
        <f>SanFrancisco!$G139</f>
        <v>3.91</v>
      </c>
      <c r="J57" s="55">
        <f>Baltimore!$G139</f>
        <v>3.65</v>
      </c>
      <c r="K57" s="55">
        <f>Albuquerque!$G139</f>
        <v>3.92</v>
      </c>
      <c r="L57" s="55">
        <f>Seattle!$G139</f>
        <v>3.83</v>
      </c>
      <c r="M57" s="55">
        <f>Chicago!$G139</f>
        <v>3.65</v>
      </c>
      <c r="N57" s="55">
        <f>Boulder!$G139</f>
        <v>3.9</v>
      </c>
      <c r="O57" s="55">
        <f>Minneapolis!$G139</f>
        <v>3.65</v>
      </c>
      <c r="P57" s="55">
        <f>Helena!$G139</f>
        <v>4.01</v>
      </c>
      <c r="Q57" s="55">
        <f>Duluth!$G139</f>
        <v>3.65</v>
      </c>
      <c r="R57" s="55">
        <f>Fairbanks!$G139</f>
        <v>4.04</v>
      </c>
    </row>
    <row r="58" spans="1:18">
      <c r="A58" s="48"/>
      <c r="B58" s="49" t="str">
        <f>Miami!A140</f>
        <v>PSZ-AC_6:6_UNITARY_PACKAGE_COOLCOIL</v>
      </c>
      <c r="C58" s="55">
        <f>Miami!$G140</f>
        <v>3.44</v>
      </c>
      <c r="D58" s="55">
        <f>Houston!$G140</f>
        <v>3.44</v>
      </c>
      <c r="E58" s="55">
        <f>Phoenix!$G140</f>
        <v>3.44</v>
      </c>
      <c r="F58" s="55">
        <f>Atlanta!$G140</f>
        <v>3.44</v>
      </c>
      <c r="G58" s="55">
        <f>LosAngeles!$G140</f>
        <v>3.47</v>
      </c>
      <c r="H58" s="55">
        <f>LasVegas!$G140</f>
        <v>3.44</v>
      </c>
      <c r="I58" s="55">
        <f>SanFrancisco!$G140</f>
        <v>3.88</v>
      </c>
      <c r="J58" s="55">
        <f>Baltimore!$G140</f>
        <v>3.44</v>
      </c>
      <c r="K58" s="55">
        <f>Albuquerque!$G140</f>
        <v>3.63</v>
      </c>
      <c r="L58" s="55">
        <f>Seattle!$G140</f>
        <v>3.8</v>
      </c>
      <c r="M58" s="55">
        <f>Chicago!$G140</f>
        <v>3.44</v>
      </c>
      <c r="N58" s="55">
        <f>Boulder!$G140</f>
        <v>3.84</v>
      </c>
      <c r="O58" s="55">
        <f>Minneapolis!$G140</f>
        <v>3.44</v>
      </c>
      <c r="P58" s="55">
        <f>Helena!$G140</f>
        <v>3.96</v>
      </c>
      <c r="Q58" s="55">
        <f>Duluth!$G140</f>
        <v>3.44</v>
      </c>
      <c r="R58" s="55">
        <f>Fairbanks!$G140</f>
        <v>3.77</v>
      </c>
    </row>
    <row r="59" spans="1:18">
      <c r="A59" s="48"/>
      <c r="B59" s="49" t="str">
        <f>Miami!A141</f>
        <v>PSZ-AC_7:7_UNITARY_PACKAGE_COOLCOIL</v>
      </c>
      <c r="C59" s="55">
        <f>Miami!$G141</f>
        <v>3.65</v>
      </c>
      <c r="D59" s="55">
        <f>Houston!$G141</f>
        <v>3.65</v>
      </c>
      <c r="E59" s="55">
        <f>Phoenix!$G141</f>
        <v>3.65</v>
      </c>
      <c r="F59" s="55">
        <f>Atlanta!$G141</f>
        <v>3.65</v>
      </c>
      <c r="G59" s="55">
        <f>LosAngeles!$G141</f>
        <v>3.7</v>
      </c>
      <c r="H59" s="55">
        <f>LasVegas!$G141</f>
        <v>3.65</v>
      </c>
      <c r="I59" s="55">
        <f>SanFrancisco!$G141</f>
        <v>3.89</v>
      </c>
      <c r="J59" s="55">
        <f>Baltimore!$G141</f>
        <v>3.65</v>
      </c>
      <c r="K59" s="55">
        <f>Albuquerque!$G141</f>
        <v>3.89</v>
      </c>
      <c r="L59" s="55">
        <f>Seattle!$G141</f>
        <v>3.81</v>
      </c>
      <c r="M59" s="55">
        <f>Chicago!$G141</f>
        <v>3.65</v>
      </c>
      <c r="N59" s="55">
        <f>Boulder!$G141</f>
        <v>3.87</v>
      </c>
      <c r="O59" s="55">
        <f>Minneapolis!$G141</f>
        <v>3.65</v>
      </c>
      <c r="P59" s="55">
        <f>Helena!$G141</f>
        <v>3.99</v>
      </c>
      <c r="Q59" s="55">
        <f>Duluth!$G141</f>
        <v>3.65</v>
      </c>
      <c r="R59" s="55">
        <f>Fairbanks!$G141</f>
        <v>4.04</v>
      </c>
    </row>
    <row r="60" spans="1:18">
      <c r="A60" s="48"/>
      <c r="B60" s="49" t="str">
        <f>Miami!A142</f>
        <v>PSZ-AC_8:8_UNITARY_PACKAGE_COOLCOIL</v>
      </c>
      <c r="C60" s="55">
        <f>Miami!$G142</f>
        <v>3.65</v>
      </c>
      <c r="D60" s="55">
        <f>Houston!$G142</f>
        <v>3.65</v>
      </c>
      <c r="E60" s="55">
        <f>Phoenix!$G142</f>
        <v>3.65</v>
      </c>
      <c r="F60" s="55">
        <f>Atlanta!$G142</f>
        <v>3.65</v>
      </c>
      <c r="G60" s="55">
        <f>LosAngeles!$G142</f>
        <v>3.69</v>
      </c>
      <c r="H60" s="55">
        <f>LasVegas!$G142</f>
        <v>3.65</v>
      </c>
      <c r="I60" s="55">
        <f>SanFrancisco!$G142</f>
        <v>3.89</v>
      </c>
      <c r="J60" s="55">
        <f>Baltimore!$G142</f>
        <v>3.65</v>
      </c>
      <c r="K60" s="55">
        <f>Albuquerque!$G142</f>
        <v>3.89</v>
      </c>
      <c r="L60" s="55">
        <f>Seattle!$G142</f>
        <v>3.81</v>
      </c>
      <c r="M60" s="55">
        <f>Chicago!$G142</f>
        <v>3.65</v>
      </c>
      <c r="N60" s="55">
        <f>Boulder!$G142</f>
        <v>3.87</v>
      </c>
      <c r="O60" s="55">
        <f>Minneapolis!$G142</f>
        <v>3.65</v>
      </c>
      <c r="P60" s="55">
        <f>Helena!$G142</f>
        <v>3.99</v>
      </c>
      <c r="Q60" s="55">
        <f>Duluth!$G142</f>
        <v>3.65</v>
      </c>
      <c r="R60" s="55">
        <f>Fairbanks!$G142</f>
        <v>4.04</v>
      </c>
    </row>
    <row r="61" spans="1:18">
      <c r="A61" s="48"/>
      <c r="B61" s="49" t="str">
        <f>Miami!A143</f>
        <v>PSZ-AC_9:9_UNITARY_PACKAGE_COOLCOIL</v>
      </c>
      <c r="C61" s="55">
        <f>Miami!$G143</f>
        <v>3.65</v>
      </c>
      <c r="D61" s="55">
        <f>Houston!$G143</f>
        <v>3.65</v>
      </c>
      <c r="E61" s="55">
        <f>Phoenix!$G143</f>
        <v>3.65</v>
      </c>
      <c r="F61" s="55">
        <f>Atlanta!$G143</f>
        <v>3.65</v>
      </c>
      <c r="G61" s="55">
        <f>LosAngeles!$G143</f>
        <v>3.7</v>
      </c>
      <c r="H61" s="55">
        <f>LasVegas!$G143</f>
        <v>3.66</v>
      </c>
      <c r="I61" s="55">
        <f>SanFrancisco!$G143</f>
        <v>3.89</v>
      </c>
      <c r="J61" s="55">
        <f>Baltimore!$G143</f>
        <v>3.65</v>
      </c>
      <c r="K61" s="55">
        <f>Albuquerque!$G143</f>
        <v>3.89</v>
      </c>
      <c r="L61" s="55">
        <f>Seattle!$G143</f>
        <v>3.81</v>
      </c>
      <c r="M61" s="55">
        <f>Chicago!$G143</f>
        <v>3.65</v>
      </c>
      <c r="N61" s="55">
        <f>Boulder!$G143</f>
        <v>3.87</v>
      </c>
      <c r="O61" s="55">
        <f>Minneapolis!$G143</f>
        <v>3.65</v>
      </c>
      <c r="P61" s="55">
        <f>Helena!$G143</f>
        <v>3.99</v>
      </c>
      <c r="Q61" s="55">
        <f>Duluth!$G143</f>
        <v>3.65</v>
      </c>
      <c r="R61" s="55">
        <f>Fairbanks!$G143</f>
        <v>4.04</v>
      </c>
    </row>
    <row r="62" spans="1:18">
      <c r="A62" s="48"/>
      <c r="B62" s="49" t="s">
        <v>64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1:18">
      <c r="A63" s="48"/>
      <c r="B63" s="49" t="str">
        <f>Miami!A146</f>
        <v>PSZ-AC_10:10_UNITARY_PACKAGE_HEATCOIL</v>
      </c>
      <c r="C63" s="81">
        <f>Miami!$D146</f>
        <v>0.8</v>
      </c>
      <c r="D63" s="81">
        <f>Houston!$D146</f>
        <v>0.8</v>
      </c>
      <c r="E63" s="81">
        <f>Phoenix!$D146</f>
        <v>0.8</v>
      </c>
      <c r="F63" s="81">
        <f>Atlanta!$D146</f>
        <v>0.8</v>
      </c>
      <c r="G63" s="81">
        <f>LosAngeles!$D146</f>
        <v>0.8</v>
      </c>
      <c r="H63" s="81">
        <f>LasVegas!$D146</f>
        <v>0.8</v>
      </c>
      <c r="I63" s="81">
        <f>SanFrancisco!$D146</f>
        <v>0.8</v>
      </c>
      <c r="J63" s="81">
        <f>Baltimore!$D146</f>
        <v>0.8</v>
      </c>
      <c r="K63" s="81">
        <f>Albuquerque!$D146</f>
        <v>0.8</v>
      </c>
      <c r="L63" s="81">
        <f>Seattle!$D146</f>
        <v>0.8</v>
      </c>
      <c r="M63" s="81">
        <f>Chicago!$D146</f>
        <v>0.8</v>
      </c>
      <c r="N63" s="81">
        <f>Boulder!$D146</f>
        <v>0.8</v>
      </c>
      <c r="O63" s="81">
        <f>Minneapolis!$D146</f>
        <v>0.8</v>
      </c>
      <c r="P63" s="81">
        <f>Helena!$D146</f>
        <v>0.8</v>
      </c>
      <c r="Q63" s="81">
        <f>Duluth!$D146</f>
        <v>0.8</v>
      </c>
      <c r="R63" s="81">
        <f>Fairbanks!$D146</f>
        <v>0.8</v>
      </c>
    </row>
    <row r="64" spans="1:18">
      <c r="A64" s="48"/>
      <c r="B64" s="49" t="str">
        <f>Miami!A147</f>
        <v>PSZ-AC_1:1_UNITARY_PACKAGE_HEATCOIL</v>
      </c>
      <c r="C64" s="81">
        <f>Miami!$D147</f>
        <v>0.8</v>
      </c>
      <c r="D64" s="81">
        <f>Houston!$D147</f>
        <v>0.8</v>
      </c>
      <c r="E64" s="81">
        <f>Phoenix!$D147</f>
        <v>0.8</v>
      </c>
      <c r="F64" s="81">
        <f>Atlanta!$D147</f>
        <v>0.8</v>
      </c>
      <c r="G64" s="81">
        <f>LosAngeles!$D147</f>
        <v>0.8</v>
      </c>
      <c r="H64" s="81">
        <f>LasVegas!$D147</f>
        <v>0.8</v>
      </c>
      <c r="I64" s="81">
        <f>SanFrancisco!$D147</f>
        <v>0.8</v>
      </c>
      <c r="J64" s="81">
        <f>Baltimore!$D147</f>
        <v>0.8</v>
      </c>
      <c r="K64" s="81">
        <f>Albuquerque!$D147</f>
        <v>0.8</v>
      </c>
      <c r="L64" s="81">
        <f>Seattle!$D147</f>
        <v>0.8</v>
      </c>
      <c r="M64" s="81">
        <f>Chicago!$D147</f>
        <v>0.8</v>
      </c>
      <c r="N64" s="81">
        <f>Boulder!$D147</f>
        <v>0.8</v>
      </c>
      <c r="O64" s="81">
        <f>Minneapolis!$D147</f>
        <v>0.8</v>
      </c>
      <c r="P64" s="81">
        <f>Helena!$D147</f>
        <v>0.8</v>
      </c>
      <c r="Q64" s="81">
        <f>Duluth!$D147</f>
        <v>0.8</v>
      </c>
      <c r="R64" s="81">
        <f>Fairbanks!$D147</f>
        <v>0.78</v>
      </c>
    </row>
    <row r="65" spans="1:18">
      <c r="A65" s="48"/>
      <c r="B65" s="49" t="str">
        <f>Miami!A148</f>
        <v>PSZ-AC_2:2_UNITARY_PACKAGE_HEATCOIL</v>
      </c>
      <c r="C65" s="81">
        <f>Miami!$D148</f>
        <v>0.8</v>
      </c>
      <c r="D65" s="81">
        <f>Houston!$D148</f>
        <v>0.8</v>
      </c>
      <c r="E65" s="81">
        <f>Phoenix!$D148</f>
        <v>0.8</v>
      </c>
      <c r="F65" s="81">
        <f>Atlanta!$D148</f>
        <v>0.8</v>
      </c>
      <c r="G65" s="81">
        <f>LosAngeles!$D148</f>
        <v>0.8</v>
      </c>
      <c r="H65" s="81">
        <f>LasVegas!$D148</f>
        <v>0.8</v>
      </c>
      <c r="I65" s="81">
        <f>SanFrancisco!$D148</f>
        <v>0.8</v>
      </c>
      <c r="J65" s="81">
        <f>Baltimore!$D148</f>
        <v>0.8</v>
      </c>
      <c r="K65" s="81">
        <f>Albuquerque!$D148</f>
        <v>0.8</v>
      </c>
      <c r="L65" s="81">
        <f>Seattle!$D148</f>
        <v>0.8</v>
      </c>
      <c r="M65" s="81">
        <f>Chicago!$D148</f>
        <v>0.8</v>
      </c>
      <c r="N65" s="81">
        <f>Boulder!$D148</f>
        <v>0.8</v>
      </c>
      <c r="O65" s="81">
        <f>Minneapolis!$D148</f>
        <v>0.8</v>
      </c>
      <c r="P65" s="81">
        <f>Helena!$D148</f>
        <v>0.8</v>
      </c>
      <c r="Q65" s="81">
        <f>Duluth!$D148</f>
        <v>0.8</v>
      </c>
      <c r="R65" s="81">
        <f>Fairbanks!$D148</f>
        <v>0.8</v>
      </c>
    </row>
    <row r="66" spans="1:18">
      <c r="A66" s="48"/>
      <c r="B66" s="49" t="str">
        <f>Miami!A149</f>
        <v>PSZ-AC_3:3_UNITARY_PACKAGE_HEATCOIL</v>
      </c>
      <c r="C66" s="81">
        <f>Miami!$D149</f>
        <v>0.8</v>
      </c>
      <c r="D66" s="81">
        <f>Houston!$D149</f>
        <v>0.8</v>
      </c>
      <c r="E66" s="81">
        <f>Phoenix!$D149</f>
        <v>0.8</v>
      </c>
      <c r="F66" s="81">
        <f>Atlanta!$D149</f>
        <v>0.8</v>
      </c>
      <c r="G66" s="81">
        <f>LosAngeles!$D149</f>
        <v>0.8</v>
      </c>
      <c r="H66" s="81">
        <f>LasVegas!$D149</f>
        <v>0.8</v>
      </c>
      <c r="I66" s="81">
        <f>SanFrancisco!$D149</f>
        <v>0.8</v>
      </c>
      <c r="J66" s="81">
        <f>Baltimore!$D149</f>
        <v>0.8</v>
      </c>
      <c r="K66" s="81">
        <f>Albuquerque!$D149</f>
        <v>0.8</v>
      </c>
      <c r="L66" s="81">
        <f>Seattle!$D149</f>
        <v>0.8</v>
      </c>
      <c r="M66" s="81">
        <f>Chicago!$D149</f>
        <v>0.8</v>
      </c>
      <c r="N66" s="81">
        <f>Boulder!$D149</f>
        <v>0.8</v>
      </c>
      <c r="O66" s="81">
        <f>Minneapolis!$D149</f>
        <v>0.8</v>
      </c>
      <c r="P66" s="81">
        <f>Helena!$D149</f>
        <v>0.8</v>
      </c>
      <c r="Q66" s="81">
        <f>Duluth!$D149</f>
        <v>0.8</v>
      </c>
      <c r="R66" s="81">
        <f>Fairbanks!$D149</f>
        <v>0.8</v>
      </c>
    </row>
    <row r="67" spans="1:18">
      <c r="A67" s="48"/>
      <c r="B67" s="49" t="str">
        <f>Miami!A150</f>
        <v>PSZ-AC_4:4_UNITARY_PACKAGE_HEATCOIL</v>
      </c>
      <c r="C67" s="81">
        <f>Miami!$D150</f>
        <v>0.8</v>
      </c>
      <c r="D67" s="81">
        <f>Houston!$D150</f>
        <v>0.8</v>
      </c>
      <c r="E67" s="81">
        <f>Phoenix!$D150</f>
        <v>0.8</v>
      </c>
      <c r="F67" s="81">
        <f>Atlanta!$D150</f>
        <v>0.8</v>
      </c>
      <c r="G67" s="81">
        <f>LosAngeles!$D150</f>
        <v>0.8</v>
      </c>
      <c r="H67" s="81">
        <f>LasVegas!$D150</f>
        <v>0.8</v>
      </c>
      <c r="I67" s="81">
        <f>SanFrancisco!$D150</f>
        <v>0.8</v>
      </c>
      <c r="J67" s="81">
        <f>Baltimore!$D150</f>
        <v>0.8</v>
      </c>
      <c r="K67" s="81">
        <f>Albuquerque!$D150</f>
        <v>0.8</v>
      </c>
      <c r="L67" s="81">
        <f>Seattle!$D150</f>
        <v>0.8</v>
      </c>
      <c r="M67" s="81">
        <f>Chicago!$D150</f>
        <v>0.8</v>
      </c>
      <c r="N67" s="81">
        <f>Boulder!$D150</f>
        <v>0.8</v>
      </c>
      <c r="O67" s="81">
        <f>Minneapolis!$D150</f>
        <v>0.8</v>
      </c>
      <c r="P67" s="81">
        <f>Helena!$D150</f>
        <v>0.8</v>
      </c>
      <c r="Q67" s="81">
        <f>Duluth!$D150</f>
        <v>0.8</v>
      </c>
      <c r="R67" s="81">
        <f>Fairbanks!$D150</f>
        <v>0.8</v>
      </c>
    </row>
    <row r="68" spans="1:18">
      <c r="A68" s="48"/>
      <c r="B68" s="49" t="str">
        <f>Miami!A151</f>
        <v>PSZ-AC_5:5_UNITARY_PACKAGE_HEATCOIL</v>
      </c>
      <c r="C68" s="81">
        <f>Miami!$D151</f>
        <v>0.8</v>
      </c>
      <c r="D68" s="81">
        <f>Houston!$D151</f>
        <v>0.8</v>
      </c>
      <c r="E68" s="81">
        <f>Phoenix!$D151</f>
        <v>0.8</v>
      </c>
      <c r="F68" s="81">
        <f>Atlanta!$D151</f>
        <v>0.8</v>
      </c>
      <c r="G68" s="81">
        <f>LosAngeles!$D151</f>
        <v>0.8</v>
      </c>
      <c r="H68" s="81">
        <f>LasVegas!$D151</f>
        <v>0.8</v>
      </c>
      <c r="I68" s="81">
        <f>SanFrancisco!$D151</f>
        <v>0.8</v>
      </c>
      <c r="J68" s="81">
        <f>Baltimore!$D151</f>
        <v>0.8</v>
      </c>
      <c r="K68" s="81">
        <f>Albuquerque!$D151</f>
        <v>0.8</v>
      </c>
      <c r="L68" s="81">
        <f>Seattle!$D151</f>
        <v>0.8</v>
      </c>
      <c r="M68" s="81">
        <f>Chicago!$D151</f>
        <v>0.8</v>
      </c>
      <c r="N68" s="81">
        <f>Boulder!$D151</f>
        <v>0.8</v>
      </c>
      <c r="O68" s="81">
        <f>Minneapolis!$D151</f>
        <v>0.8</v>
      </c>
      <c r="P68" s="81">
        <f>Helena!$D151</f>
        <v>0.8</v>
      </c>
      <c r="Q68" s="81">
        <f>Duluth!$D151</f>
        <v>0.8</v>
      </c>
      <c r="R68" s="81">
        <f>Fairbanks!$D151</f>
        <v>0.8</v>
      </c>
    </row>
    <row r="69" spans="1:18">
      <c r="A69" s="48"/>
      <c r="B69" s="49" t="str">
        <f>Miami!A152</f>
        <v>PSZ-AC_6:6_UNITARY_PACKAGE_HEATCOIL</v>
      </c>
      <c r="C69" s="81">
        <f>Miami!$D152</f>
        <v>0.8</v>
      </c>
      <c r="D69" s="81">
        <f>Houston!$D152</f>
        <v>0.8</v>
      </c>
      <c r="E69" s="81">
        <f>Phoenix!$D152</f>
        <v>0.8</v>
      </c>
      <c r="F69" s="81">
        <f>Atlanta!$D152</f>
        <v>0.8</v>
      </c>
      <c r="G69" s="81">
        <f>LosAngeles!$D152</f>
        <v>0.8</v>
      </c>
      <c r="H69" s="81">
        <f>LasVegas!$D152</f>
        <v>0.8</v>
      </c>
      <c r="I69" s="81">
        <f>SanFrancisco!$D152</f>
        <v>0.8</v>
      </c>
      <c r="J69" s="81">
        <f>Baltimore!$D152</f>
        <v>0.8</v>
      </c>
      <c r="K69" s="81">
        <f>Albuquerque!$D152</f>
        <v>0.8</v>
      </c>
      <c r="L69" s="81">
        <f>Seattle!$D152</f>
        <v>0.8</v>
      </c>
      <c r="M69" s="81">
        <f>Chicago!$D152</f>
        <v>0.8</v>
      </c>
      <c r="N69" s="81">
        <f>Boulder!$D152</f>
        <v>0.8</v>
      </c>
      <c r="O69" s="81">
        <f>Minneapolis!$D152</f>
        <v>0.8</v>
      </c>
      <c r="P69" s="81">
        <f>Helena!$D152</f>
        <v>0.8</v>
      </c>
      <c r="Q69" s="81">
        <f>Duluth!$D152</f>
        <v>0.8</v>
      </c>
      <c r="R69" s="81">
        <f>Fairbanks!$D152</f>
        <v>0.78</v>
      </c>
    </row>
    <row r="70" spans="1:18">
      <c r="A70" s="48"/>
      <c r="B70" s="49" t="str">
        <f>Miami!A153</f>
        <v>PSZ-AC_7:7_UNITARY_PACKAGE_HEATCOIL</v>
      </c>
      <c r="C70" s="81">
        <f>Miami!$D153</f>
        <v>0.8</v>
      </c>
      <c r="D70" s="81">
        <f>Houston!$D153</f>
        <v>0.8</v>
      </c>
      <c r="E70" s="81">
        <f>Phoenix!$D153</f>
        <v>0.8</v>
      </c>
      <c r="F70" s="81">
        <f>Atlanta!$D153</f>
        <v>0.8</v>
      </c>
      <c r="G70" s="81">
        <f>LosAngeles!$D153</f>
        <v>0.8</v>
      </c>
      <c r="H70" s="81">
        <f>LasVegas!$D153</f>
        <v>0.8</v>
      </c>
      <c r="I70" s="81">
        <f>SanFrancisco!$D153</f>
        <v>0.8</v>
      </c>
      <c r="J70" s="81">
        <f>Baltimore!$D153</f>
        <v>0.8</v>
      </c>
      <c r="K70" s="81">
        <f>Albuquerque!$D153</f>
        <v>0.8</v>
      </c>
      <c r="L70" s="81">
        <f>Seattle!$D153</f>
        <v>0.8</v>
      </c>
      <c r="M70" s="81">
        <f>Chicago!$D153</f>
        <v>0.8</v>
      </c>
      <c r="N70" s="81">
        <f>Boulder!$D153</f>
        <v>0.8</v>
      </c>
      <c r="O70" s="81">
        <f>Minneapolis!$D153</f>
        <v>0.8</v>
      </c>
      <c r="P70" s="81">
        <f>Helena!$D153</f>
        <v>0.8</v>
      </c>
      <c r="Q70" s="81">
        <f>Duluth!$D153</f>
        <v>0.8</v>
      </c>
      <c r="R70" s="81">
        <f>Fairbanks!$D153</f>
        <v>0.8</v>
      </c>
    </row>
    <row r="71" spans="1:18">
      <c r="A71" s="48"/>
      <c r="B71" s="49" t="str">
        <f>Miami!A154</f>
        <v>PSZ-AC_8:8_UNITARY_PACKAGE_HEATCOIL</v>
      </c>
      <c r="C71" s="81">
        <f>Miami!$D154</f>
        <v>0.8</v>
      </c>
      <c r="D71" s="81">
        <f>Houston!$D154</f>
        <v>0.8</v>
      </c>
      <c r="E71" s="81">
        <f>Phoenix!$D154</f>
        <v>0.8</v>
      </c>
      <c r="F71" s="81">
        <f>Atlanta!$D154</f>
        <v>0.8</v>
      </c>
      <c r="G71" s="81">
        <f>LosAngeles!$D154</f>
        <v>0.8</v>
      </c>
      <c r="H71" s="81">
        <f>LasVegas!$D154</f>
        <v>0.8</v>
      </c>
      <c r="I71" s="81">
        <f>SanFrancisco!$D154</f>
        <v>0.8</v>
      </c>
      <c r="J71" s="81">
        <f>Baltimore!$D154</f>
        <v>0.8</v>
      </c>
      <c r="K71" s="81">
        <f>Albuquerque!$D154</f>
        <v>0.8</v>
      </c>
      <c r="L71" s="81">
        <f>Seattle!$D154</f>
        <v>0.8</v>
      </c>
      <c r="M71" s="81">
        <f>Chicago!$D154</f>
        <v>0.8</v>
      </c>
      <c r="N71" s="81">
        <f>Boulder!$D154</f>
        <v>0.8</v>
      </c>
      <c r="O71" s="81">
        <f>Minneapolis!$D154</f>
        <v>0.8</v>
      </c>
      <c r="P71" s="81">
        <f>Helena!$D154</f>
        <v>0.8</v>
      </c>
      <c r="Q71" s="81">
        <f>Duluth!$D154</f>
        <v>0.8</v>
      </c>
      <c r="R71" s="81">
        <f>Fairbanks!$D154</f>
        <v>0.8</v>
      </c>
    </row>
    <row r="72" spans="1:18">
      <c r="A72" s="48"/>
      <c r="B72" s="49" t="str">
        <f>Miami!A155</f>
        <v>PSZ-AC_9:9_UNITARY_PACKAGE_HEATCOIL</v>
      </c>
      <c r="C72" s="81">
        <f>Miami!$D155</f>
        <v>0.8</v>
      </c>
      <c r="D72" s="81">
        <f>Houston!$D155</f>
        <v>0.8</v>
      </c>
      <c r="E72" s="81">
        <f>Phoenix!$D155</f>
        <v>0.8</v>
      </c>
      <c r="F72" s="81">
        <f>Atlanta!$D155</f>
        <v>0.8</v>
      </c>
      <c r="G72" s="81">
        <f>LosAngeles!$D155</f>
        <v>0.8</v>
      </c>
      <c r="H72" s="81">
        <f>LasVegas!$D155</f>
        <v>0.8</v>
      </c>
      <c r="I72" s="81">
        <f>SanFrancisco!$D155</f>
        <v>0.8</v>
      </c>
      <c r="J72" s="81">
        <f>Baltimore!$D155</f>
        <v>0.8</v>
      </c>
      <c r="K72" s="81">
        <f>Albuquerque!$D155</f>
        <v>0.8</v>
      </c>
      <c r="L72" s="81">
        <f>Seattle!$D155</f>
        <v>0.8</v>
      </c>
      <c r="M72" s="81">
        <f>Chicago!$D155</f>
        <v>0.8</v>
      </c>
      <c r="N72" s="81">
        <f>Boulder!$D155</f>
        <v>0.8</v>
      </c>
      <c r="O72" s="81">
        <f>Minneapolis!$D155</f>
        <v>0.8</v>
      </c>
      <c r="P72" s="81">
        <f>Helena!$D155</f>
        <v>0.8</v>
      </c>
      <c r="Q72" s="81">
        <f>Duluth!$D155</f>
        <v>0.8</v>
      </c>
      <c r="R72" s="81">
        <f>Fairbanks!$D155</f>
        <v>0.8</v>
      </c>
    </row>
    <row r="73" spans="1:18">
      <c r="A73" s="48"/>
      <c r="B73" s="46" t="s">
        <v>271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>
      <c r="A74" s="51"/>
      <c r="B74" s="49" t="str">
        <f>Miami!A158</f>
        <v>PSZ-AC_10:10_UNITARY_PACKAGE_FAN</v>
      </c>
      <c r="C74" s="80" t="s">
        <v>272</v>
      </c>
      <c r="D74" s="55" t="s">
        <v>272</v>
      </c>
      <c r="E74" s="88" t="str">
        <f>IF(E29&lt;39.6,"NoEconomizer","DifferentialDryBulb")</f>
        <v>NoEconomizer</v>
      </c>
      <c r="F74" s="80" t="s">
        <v>272</v>
      </c>
      <c r="G74" s="88" t="str">
        <f>IF(G29&lt;19.1,"NoEconomizer","DifferentialDryBulb")</f>
        <v>NoEconomizer</v>
      </c>
      <c r="H74" s="88" t="str">
        <f t="shared" ref="H74:I74" si="0">IF(H29&lt;19.1,"NoEconomizer","DifferentialDryBulb")</f>
        <v>NoEconomizer</v>
      </c>
      <c r="I74" s="88" t="str">
        <f t="shared" si="0"/>
        <v>NoEconomizer</v>
      </c>
      <c r="J74" s="80" t="s">
        <v>272</v>
      </c>
      <c r="K74" s="88" t="str">
        <f t="shared" ref="K74:L74" si="1">IF(K29&lt;19.1,"NoEconomizer","DifferentialDryBulb")</f>
        <v>NoEconomizer</v>
      </c>
      <c r="L74" s="88" t="str">
        <f t="shared" si="1"/>
        <v>NoEconomizer</v>
      </c>
      <c r="M74" s="88" t="str">
        <f>IF(M29&lt;39.6,"NoEconomizer","DifferentialDryBulb")</f>
        <v>NoEconomizer</v>
      </c>
      <c r="N74" s="88" t="str">
        <f>IF(N29&lt;19.1,"NoEconomizer","DifferentialDryBulb")</f>
        <v>NoEconomizer</v>
      </c>
      <c r="O74" s="88" t="str">
        <f>IF(O29&lt;39.6,"NoEconomizer","DifferentialDryBulb")</f>
        <v>NoEconomizer</v>
      </c>
      <c r="P74" s="88" t="str">
        <f>IF(P29&lt;19.1,"NoEconomizer","DifferentialDryBulb")</f>
        <v>NoEconomizer</v>
      </c>
      <c r="Q74" s="88" t="str">
        <f t="shared" ref="Q74:R83" si="2">IF(Q29&lt;39.6,"NoEconomizer","DifferentialDryBulb")</f>
        <v>NoEconomizer</v>
      </c>
      <c r="R74" s="88" t="str">
        <f t="shared" si="2"/>
        <v>NoEconomizer</v>
      </c>
    </row>
    <row r="75" spans="1:18">
      <c r="A75" s="51"/>
      <c r="B75" s="49" t="str">
        <f>Miami!A159</f>
        <v>PSZ-AC_1:1_UNITARY_PACKAGE_FAN</v>
      </c>
      <c r="C75" s="80" t="s">
        <v>272</v>
      </c>
      <c r="D75" s="55" t="s">
        <v>272</v>
      </c>
      <c r="E75" s="88" t="str">
        <f t="shared" ref="E75:E83" si="3">IF(E30&lt;39.6,"NoEconomizer","DifferentialDryBulb")</f>
        <v>NoEconomizer</v>
      </c>
      <c r="F75" s="80" t="s">
        <v>272</v>
      </c>
      <c r="G75" s="88" t="str">
        <f t="shared" ref="G75:I83" si="4">IF(G30&lt;19.1,"NoEconomizer","DifferentialDryBulb")</f>
        <v>DifferentialDryBulb</v>
      </c>
      <c r="H75" s="88" t="str">
        <f t="shared" si="4"/>
        <v>DifferentialDryBulb</v>
      </c>
      <c r="I75" s="88" t="str">
        <f t="shared" si="4"/>
        <v>DifferentialDryBulb</v>
      </c>
      <c r="J75" s="80" t="s">
        <v>272</v>
      </c>
      <c r="K75" s="88" t="str">
        <f t="shared" ref="K75:L75" si="5">IF(K30&lt;19.1,"NoEconomizer","DifferentialDryBulb")</f>
        <v>DifferentialDryBulb</v>
      </c>
      <c r="L75" s="88" t="str">
        <f t="shared" si="5"/>
        <v>DifferentialDryBulb</v>
      </c>
      <c r="M75" s="88" t="str">
        <f t="shared" ref="M75:M83" si="6">IF(M30&lt;39.6,"NoEconomizer","DifferentialDryBulb")</f>
        <v>NoEconomizer</v>
      </c>
      <c r="N75" s="88" t="str">
        <f t="shared" ref="N75" si="7">IF(N30&lt;19.1,"NoEconomizer","DifferentialDryBulb")</f>
        <v>DifferentialDryBulb</v>
      </c>
      <c r="O75" s="88" t="str">
        <f t="shared" ref="O75:O83" si="8">IF(O30&lt;39.6,"NoEconomizer","DifferentialDryBulb")</f>
        <v>NoEconomizer</v>
      </c>
      <c r="P75" s="88" t="str">
        <f t="shared" ref="P75" si="9">IF(P30&lt;19.1,"NoEconomizer","DifferentialDryBulb")</f>
        <v>DifferentialDryBulb</v>
      </c>
      <c r="Q75" s="88" t="str">
        <f t="shared" si="2"/>
        <v>NoEconomizer</v>
      </c>
      <c r="R75" s="88" t="str">
        <f t="shared" si="2"/>
        <v>NoEconomizer</v>
      </c>
    </row>
    <row r="76" spans="1:18">
      <c r="A76" s="51"/>
      <c r="B76" s="49" t="str">
        <f>Miami!A160</f>
        <v>PSZ-AC_2:2_UNITARY_PACKAGE_FAN</v>
      </c>
      <c r="C76" s="80" t="s">
        <v>272</v>
      </c>
      <c r="D76" s="55" t="s">
        <v>272</v>
      </c>
      <c r="E76" s="88" t="str">
        <f t="shared" si="3"/>
        <v>NoEconomizer</v>
      </c>
      <c r="F76" s="80" t="s">
        <v>272</v>
      </c>
      <c r="G76" s="88" t="str">
        <f t="shared" si="4"/>
        <v>NoEconomizer</v>
      </c>
      <c r="H76" s="88" t="str">
        <f t="shared" si="4"/>
        <v>NoEconomizer</v>
      </c>
      <c r="I76" s="88" t="str">
        <f t="shared" si="4"/>
        <v>NoEconomizer</v>
      </c>
      <c r="J76" s="80" t="s">
        <v>272</v>
      </c>
      <c r="K76" s="88" t="str">
        <f t="shared" ref="K76:L76" si="10">IF(K31&lt;19.1,"NoEconomizer","DifferentialDryBulb")</f>
        <v>NoEconomizer</v>
      </c>
      <c r="L76" s="88" t="str">
        <f t="shared" si="10"/>
        <v>NoEconomizer</v>
      </c>
      <c r="M76" s="88" t="str">
        <f t="shared" si="6"/>
        <v>NoEconomizer</v>
      </c>
      <c r="N76" s="88" t="str">
        <f t="shared" ref="N76" si="11">IF(N31&lt;19.1,"NoEconomizer","DifferentialDryBulb")</f>
        <v>NoEconomizer</v>
      </c>
      <c r="O76" s="88" t="str">
        <f t="shared" si="8"/>
        <v>NoEconomizer</v>
      </c>
      <c r="P76" s="88" t="str">
        <f t="shared" ref="P76" si="12">IF(P31&lt;19.1,"NoEconomizer","DifferentialDryBulb")</f>
        <v>NoEconomizer</v>
      </c>
      <c r="Q76" s="88" t="str">
        <f t="shared" si="2"/>
        <v>NoEconomizer</v>
      </c>
      <c r="R76" s="88" t="str">
        <f t="shared" si="2"/>
        <v>NoEconomizer</v>
      </c>
    </row>
    <row r="77" spans="1:18">
      <c r="A77" s="51"/>
      <c r="B77" s="49" t="str">
        <f>Miami!A161</f>
        <v>PSZ-AC_3:3_UNITARY_PACKAGE_FAN</v>
      </c>
      <c r="C77" s="80" t="s">
        <v>272</v>
      </c>
      <c r="D77" s="55" t="s">
        <v>272</v>
      </c>
      <c r="E77" s="88" t="str">
        <f t="shared" si="3"/>
        <v>NoEconomizer</v>
      </c>
      <c r="F77" s="80" t="s">
        <v>272</v>
      </c>
      <c r="G77" s="88" t="str">
        <f t="shared" si="4"/>
        <v>NoEconomizer</v>
      </c>
      <c r="H77" s="88" t="str">
        <f t="shared" si="4"/>
        <v>NoEconomizer</v>
      </c>
      <c r="I77" s="88" t="str">
        <f t="shared" si="4"/>
        <v>NoEconomizer</v>
      </c>
      <c r="J77" s="80" t="s">
        <v>272</v>
      </c>
      <c r="K77" s="88" t="str">
        <f t="shared" ref="K77:L77" si="13">IF(K32&lt;19.1,"NoEconomizer","DifferentialDryBulb")</f>
        <v>NoEconomizer</v>
      </c>
      <c r="L77" s="88" t="str">
        <f t="shared" si="13"/>
        <v>NoEconomizer</v>
      </c>
      <c r="M77" s="88" t="str">
        <f t="shared" si="6"/>
        <v>NoEconomizer</v>
      </c>
      <c r="N77" s="88" t="str">
        <f t="shared" ref="N77" si="14">IF(N32&lt;19.1,"NoEconomizer","DifferentialDryBulb")</f>
        <v>NoEconomizer</v>
      </c>
      <c r="O77" s="88" t="str">
        <f t="shared" si="8"/>
        <v>NoEconomizer</v>
      </c>
      <c r="P77" s="88" t="str">
        <f t="shared" ref="P77" si="15">IF(P32&lt;19.1,"NoEconomizer","DifferentialDryBulb")</f>
        <v>NoEconomizer</v>
      </c>
      <c r="Q77" s="88" t="str">
        <f t="shared" si="2"/>
        <v>NoEconomizer</v>
      </c>
      <c r="R77" s="88" t="str">
        <f t="shared" si="2"/>
        <v>NoEconomizer</v>
      </c>
    </row>
    <row r="78" spans="1:18">
      <c r="A78" s="51"/>
      <c r="B78" s="49" t="str">
        <f>Miami!A162</f>
        <v>PSZ-AC_4:4_UNITARY_PACKAGE_FAN</v>
      </c>
      <c r="C78" s="80" t="s">
        <v>272</v>
      </c>
      <c r="D78" s="55" t="s">
        <v>272</v>
      </c>
      <c r="E78" s="88" t="str">
        <f t="shared" si="3"/>
        <v>NoEconomizer</v>
      </c>
      <c r="F78" s="80" t="s">
        <v>272</v>
      </c>
      <c r="G78" s="88" t="str">
        <f t="shared" si="4"/>
        <v>NoEconomizer</v>
      </c>
      <c r="H78" s="88" t="str">
        <f t="shared" si="4"/>
        <v>NoEconomizer</v>
      </c>
      <c r="I78" s="88" t="str">
        <f t="shared" si="4"/>
        <v>NoEconomizer</v>
      </c>
      <c r="J78" s="80" t="s">
        <v>272</v>
      </c>
      <c r="K78" s="88" t="str">
        <f t="shared" ref="K78:L78" si="16">IF(K33&lt;19.1,"NoEconomizer","DifferentialDryBulb")</f>
        <v>NoEconomizer</v>
      </c>
      <c r="L78" s="88" t="str">
        <f t="shared" si="16"/>
        <v>NoEconomizer</v>
      </c>
      <c r="M78" s="88" t="str">
        <f t="shared" si="6"/>
        <v>NoEconomizer</v>
      </c>
      <c r="N78" s="88" t="str">
        <f t="shared" ref="N78" si="17">IF(N33&lt;19.1,"NoEconomizer","DifferentialDryBulb")</f>
        <v>NoEconomizer</v>
      </c>
      <c r="O78" s="88" t="str">
        <f t="shared" si="8"/>
        <v>NoEconomizer</v>
      </c>
      <c r="P78" s="88" t="str">
        <f t="shared" ref="P78" si="18">IF(P33&lt;19.1,"NoEconomizer","DifferentialDryBulb")</f>
        <v>NoEconomizer</v>
      </c>
      <c r="Q78" s="88" t="str">
        <f t="shared" si="2"/>
        <v>NoEconomizer</v>
      </c>
      <c r="R78" s="88" t="str">
        <f t="shared" si="2"/>
        <v>NoEconomizer</v>
      </c>
    </row>
    <row r="79" spans="1:18">
      <c r="A79" s="51"/>
      <c r="B79" s="49" t="str">
        <f>Miami!A163</f>
        <v>PSZ-AC_5:5_UNITARY_PACKAGE_FAN</v>
      </c>
      <c r="C79" s="80" t="s">
        <v>272</v>
      </c>
      <c r="D79" s="55" t="s">
        <v>272</v>
      </c>
      <c r="E79" s="88" t="str">
        <f t="shared" si="3"/>
        <v>NoEconomizer</v>
      </c>
      <c r="F79" s="80" t="s">
        <v>272</v>
      </c>
      <c r="G79" s="88" t="str">
        <f t="shared" si="4"/>
        <v>NoEconomizer</v>
      </c>
      <c r="H79" s="88" t="str">
        <f t="shared" si="4"/>
        <v>NoEconomizer</v>
      </c>
      <c r="I79" s="88" t="str">
        <f t="shared" si="4"/>
        <v>NoEconomizer</v>
      </c>
      <c r="J79" s="80" t="s">
        <v>272</v>
      </c>
      <c r="K79" s="88" t="str">
        <f t="shared" ref="K79:L79" si="19">IF(K34&lt;19.1,"NoEconomizer","DifferentialDryBulb")</f>
        <v>NoEconomizer</v>
      </c>
      <c r="L79" s="88" t="str">
        <f t="shared" si="19"/>
        <v>NoEconomizer</v>
      </c>
      <c r="M79" s="88" t="str">
        <f t="shared" si="6"/>
        <v>NoEconomizer</v>
      </c>
      <c r="N79" s="88" t="str">
        <f t="shared" ref="N79" si="20">IF(N34&lt;19.1,"NoEconomizer","DifferentialDryBulb")</f>
        <v>NoEconomizer</v>
      </c>
      <c r="O79" s="88" t="str">
        <f t="shared" si="8"/>
        <v>NoEconomizer</v>
      </c>
      <c r="P79" s="88" t="str">
        <f t="shared" ref="P79" si="21">IF(P34&lt;19.1,"NoEconomizer","DifferentialDryBulb")</f>
        <v>NoEconomizer</v>
      </c>
      <c r="Q79" s="88" t="str">
        <f t="shared" si="2"/>
        <v>NoEconomizer</v>
      </c>
      <c r="R79" s="88" t="str">
        <f t="shared" si="2"/>
        <v>NoEconomizer</v>
      </c>
    </row>
    <row r="80" spans="1:18">
      <c r="A80" s="51"/>
      <c r="B80" s="49" t="str">
        <f>Miami!A164</f>
        <v>PSZ-AC_6:6_UNITARY_PACKAGE_FAN</v>
      </c>
      <c r="C80" s="80" t="s">
        <v>272</v>
      </c>
      <c r="D80" s="55" t="s">
        <v>272</v>
      </c>
      <c r="E80" s="88" t="str">
        <f t="shared" si="3"/>
        <v>NoEconomizer</v>
      </c>
      <c r="F80" s="80" t="s">
        <v>272</v>
      </c>
      <c r="G80" s="88" t="str">
        <f t="shared" si="4"/>
        <v>DifferentialDryBulb</v>
      </c>
      <c r="H80" s="88" t="str">
        <f t="shared" si="4"/>
        <v>DifferentialDryBulb</v>
      </c>
      <c r="I80" s="88" t="str">
        <f t="shared" si="4"/>
        <v>NoEconomizer</v>
      </c>
      <c r="J80" s="80" t="s">
        <v>272</v>
      </c>
      <c r="K80" s="88" t="str">
        <f t="shared" ref="K80:L80" si="22">IF(K35&lt;19.1,"NoEconomizer","DifferentialDryBulb")</f>
        <v>DifferentialDryBulb</v>
      </c>
      <c r="L80" s="88" t="str">
        <f t="shared" si="22"/>
        <v>NoEconomizer</v>
      </c>
      <c r="M80" s="88" t="str">
        <f t="shared" si="6"/>
        <v>NoEconomizer</v>
      </c>
      <c r="N80" s="88" t="str">
        <f t="shared" ref="N80" si="23">IF(N35&lt;19.1,"NoEconomizer","DifferentialDryBulb")</f>
        <v>NoEconomizer</v>
      </c>
      <c r="O80" s="88" t="str">
        <f t="shared" si="8"/>
        <v>NoEconomizer</v>
      </c>
      <c r="P80" s="88" t="str">
        <f t="shared" ref="P80" si="24">IF(P35&lt;19.1,"NoEconomizer","DifferentialDryBulb")</f>
        <v>NoEconomizer</v>
      </c>
      <c r="Q80" s="88" t="str">
        <f t="shared" si="2"/>
        <v>NoEconomizer</v>
      </c>
      <c r="R80" s="88" t="str">
        <f t="shared" si="2"/>
        <v>NoEconomizer</v>
      </c>
    </row>
    <row r="81" spans="1:18">
      <c r="A81" s="51"/>
      <c r="B81" s="49" t="str">
        <f>Miami!A165</f>
        <v>PSZ-AC_7:7_UNITARY_PACKAGE_FAN</v>
      </c>
      <c r="C81" s="80" t="s">
        <v>272</v>
      </c>
      <c r="D81" s="55" t="s">
        <v>272</v>
      </c>
      <c r="E81" s="88" t="str">
        <f t="shared" si="3"/>
        <v>NoEconomizer</v>
      </c>
      <c r="F81" s="80" t="s">
        <v>272</v>
      </c>
      <c r="G81" s="88" t="str">
        <f t="shared" si="4"/>
        <v>NoEconomizer</v>
      </c>
      <c r="H81" s="88" t="str">
        <f t="shared" si="4"/>
        <v>NoEconomizer</v>
      </c>
      <c r="I81" s="88" t="str">
        <f t="shared" si="4"/>
        <v>NoEconomizer</v>
      </c>
      <c r="J81" s="80" t="s">
        <v>272</v>
      </c>
      <c r="K81" s="88" t="str">
        <f t="shared" ref="K81:L81" si="25">IF(K36&lt;19.1,"NoEconomizer","DifferentialDryBulb")</f>
        <v>NoEconomizer</v>
      </c>
      <c r="L81" s="88" t="str">
        <f t="shared" si="25"/>
        <v>NoEconomizer</v>
      </c>
      <c r="M81" s="88" t="str">
        <f t="shared" si="6"/>
        <v>NoEconomizer</v>
      </c>
      <c r="N81" s="88" t="str">
        <f t="shared" ref="N81" si="26">IF(N36&lt;19.1,"NoEconomizer","DifferentialDryBulb")</f>
        <v>NoEconomizer</v>
      </c>
      <c r="O81" s="88" t="str">
        <f t="shared" si="8"/>
        <v>NoEconomizer</v>
      </c>
      <c r="P81" s="88" t="str">
        <f t="shared" ref="P81" si="27">IF(P36&lt;19.1,"NoEconomizer","DifferentialDryBulb")</f>
        <v>NoEconomizer</v>
      </c>
      <c r="Q81" s="88" t="str">
        <f t="shared" si="2"/>
        <v>NoEconomizer</v>
      </c>
      <c r="R81" s="88" t="str">
        <f t="shared" si="2"/>
        <v>NoEconomizer</v>
      </c>
    </row>
    <row r="82" spans="1:18">
      <c r="A82" s="51"/>
      <c r="B82" s="49" t="str">
        <f>Miami!A166</f>
        <v>PSZ-AC_8:8_UNITARY_PACKAGE_FAN</v>
      </c>
      <c r="C82" s="80" t="s">
        <v>272</v>
      </c>
      <c r="D82" s="55" t="s">
        <v>272</v>
      </c>
      <c r="E82" s="88" t="str">
        <f t="shared" si="3"/>
        <v>NoEconomizer</v>
      </c>
      <c r="F82" s="80" t="s">
        <v>272</v>
      </c>
      <c r="G82" s="88" t="str">
        <f t="shared" si="4"/>
        <v>NoEconomizer</v>
      </c>
      <c r="H82" s="88" t="str">
        <f t="shared" si="4"/>
        <v>NoEconomizer</v>
      </c>
      <c r="I82" s="88" t="str">
        <f t="shared" si="4"/>
        <v>NoEconomizer</v>
      </c>
      <c r="J82" s="80" t="s">
        <v>272</v>
      </c>
      <c r="K82" s="88" t="str">
        <f t="shared" ref="K82:L82" si="28">IF(K37&lt;19.1,"NoEconomizer","DifferentialDryBulb")</f>
        <v>NoEconomizer</v>
      </c>
      <c r="L82" s="88" t="str">
        <f t="shared" si="28"/>
        <v>NoEconomizer</v>
      </c>
      <c r="M82" s="88" t="str">
        <f t="shared" si="6"/>
        <v>NoEconomizer</v>
      </c>
      <c r="N82" s="88" t="str">
        <f t="shared" ref="N82" si="29">IF(N37&lt;19.1,"NoEconomizer","DifferentialDryBulb")</f>
        <v>NoEconomizer</v>
      </c>
      <c r="O82" s="88" t="str">
        <f t="shared" si="8"/>
        <v>NoEconomizer</v>
      </c>
      <c r="P82" s="88" t="str">
        <f t="shared" ref="P82" si="30">IF(P37&lt;19.1,"NoEconomizer","DifferentialDryBulb")</f>
        <v>NoEconomizer</v>
      </c>
      <c r="Q82" s="88" t="str">
        <f t="shared" si="2"/>
        <v>NoEconomizer</v>
      </c>
      <c r="R82" s="88" t="str">
        <f t="shared" si="2"/>
        <v>NoEconomizer</v>
      </c>
    </row>
    <row r="83" spans="1:18">
      <c r="A83" s="51"/>
      <c r="B83" s="49" t="str">
        <f>Miami!A167</f>
        <v>PSZ-AC_9:9_UNITARY_PACKAGE_FAN</v>
      </c>
      <c r="C83" s="80" t="s">
        <v>272</v>
      </c>
      <c r="D83" s="55" t="s">
        <v>272</v>
      </c>
      <c r="E83" s="88" t="str">
        <f t="shared" si="3"/>
        <v>NoEconomizer</v>
      </c>
      <c r="F83" s="80" t="s">
        <v>272</v>
      </c>
      <c r="G83" s="88" t="str">
        <f t="shared" si="4"/>
        <v>NoEconomizer</v>
      </c>
      <c r="H83" s="88" t="str">
        <f t="shared" si="4"/>
        <v>NoEconomizer</v>
      </c>
      <c r="I83" s="88" t="str">
        <f t="shared" si="4"/>
        <v>NoEconomizer</v>
      </c>
      <c r="J83" s="80" t="s">
        <v>272</v>
      </c>
      <c r="K83" s="88" t="str">
        <f t="shared" ref="K83:L83" si="31">IF(K38&lt;19.1,"NoEconomizer","DifferentialDryBulb")</f>
        <v>NoEconomizer</v>
      </c>
      <c r="L83" s="88" t="str">
        <f t="shared" si="31"/>
        <v>NoEconomizer</v>
      </c>
      <c r="M83" s="88" t="str">
        <f t="shared" si="6"/>
        <v>NoEconomizer</v>
      </c>
      <c r="N83" s="88" t="str">
        <f t="shared" ref="N83" si="32">IF(N38&lt;19.1,"NoEconomizer","DifferentialDryBulb")</f>
        <v>NoEconomizer</v>
      </c>
      <c r="O83" s="88" t="str">
        <f t="shared" si="8"/>
        <v>NoEconomizer</v>
      </c>
      <c r="P83" s="88" t="str">
        <f t="shared" ref="P83" si="33">IF(P38&lt;19.1,"NoEconomizer","DifferentialDryBulb")</f>
        <v>NoEconomizer</v>
      </c>
      <c r="Q83" s="88" t="str">
        <f t="shared" si="2"/>
        <v>NoEconomizer</v>
      </c>
      <c r="R83" s="88" t="str">
        <f t="shared" si="2"/>
        <v>NoEconomizer</v>
      </c>
    </row>
    <row r="84" spans="1:18">
      <c r="A84" s="48"/>
      <c r="B84" s="46" t="s">
        <v>231</v>
      </c>
    </row>
    <row r="85" spans="1:18">
      <c r="A85" s="48"/>
      <c r="B85" s="49" t="str">
        <f>Miami!A158</f>
        <v>PSZ-AC_10:10_UNITARY_PACKAGE_FAN</v>
      </c>
      <c r="C85" s="56">
        <f>Miami!$E158</f>
        <v>0.68</v>
      </c>
      <c r="D85" s="56">
        <f>Houston!$E158</f>
        <v>0.7</v>
      </c>
      <c r="E85" s="56">
        <f>Phoenix!$E158</f>
        <v>0.7</v>
      </c>
      <c r="F85" s="56">
        <f>Atlanta!$E158</f>
        <v>0.68</v>
      </c>
      <c r="G85" s="56">
        <f>LosAngeles!$E158</f>
        <v>0.56000000000000005</v>
      </c>
      <c r="H85" s="56">
        <f>LasVegas!$E158</f>
        <v>0.64</v>
      </c>
      <c r="I85" s="56">
        <f>SanFrancisco!$E158</f>
        <v>0.49</v>
      </c>
      <c r="J85" s="56">
        <f>Baltimore!$E158</f>
        <v>0.65</v>
      </c>
      <c r="K85" s="56">
        <f>Albuquerque!$E158</f>
        <v>0.62</v>
      </c>
      <c r="L85" s="56">
        <f>Seattle!$E158</f>
        <v>0.54</v>
      </c>
      <c r="M85" s="56">
        <f>Chicago!$E158</f>
        <v>0.6</v>
      </c>
      <c r="N85" s="56">
        <f>Boulder!$E158</f>
        <v>0.6</v>
      </c>
      <c r="O85" s="56">
        <f>Minneapolis!$E158</f>
        <v>0.68</v>
      </c>
      <c r="P85" s="56">
        <f>Helena!$E158</f>
        <v>0.75</v>
      </c>
      <c r="Q85" s="56">
        <f>Duluth!$E158</f>
        <v>0.71</v>
      </c>
      <c r="R85" s="56">
        <f>Fairbanks!$E158</f>
        <v>0.9</v>
      </c>
    </row>
    <row r="86" spans="1:18">
      <c r="A86" s="48"/>
      <c r="B86" s="49" t="str">
        <f>Miami!A159</f>
        <v>PSZ-AC_1:1_UNITARY_PACKAGE_FAN</v>
      </c>
      <c r="C86" s="56">
        <f>Miami!$E159</f>
        <v>1.6</v>
      </c>
      <c r="D86" s="56">
        <f>Houston!$E159</f>
        <v>1.63</v>
      </c>
      <c r="E86" s="56">
        <f>Phoenix!$E159</f>
        <v>1.61</v>
      </c>
      <c r="F86" s="56">
        <f>Atlanta!$E159</f>
        <v>1.61</v>
      </c>
      <c r="G86" s="56">
        <f>LosAngeles!$E159</f>
        <v>1.37</v>
      </c>
      <c r="H86" s="56">
        <f>LasVegas!$E159</f>
        <v>1.53</v>
      </c>
      <c r="I86" s="56">
        <f>SanFrancisco!$E159</f>
        <v>1.19</v>
      </c>
      <c r="J86" s="56">
        <f>Baltimore!$E159</f>
        <v>1.54</v>
      </c>
      <c r="K86" s="56">
        <f>Albuquerque!$E159</f>
        <v>1.57</v>
      </c>
      <c r="L86" s="56">
        <f>Seattle!$E159</f>
        <v>1.28</v>
      </c>
      <c r="M86" s="56">
        <f>Chicago!$E159</f>
        <v>1.38</v>
      </c>
      <c r="N86" s="56">
        <f>Boulder!$E159</f>
        <v>1.36</v>
      </c>
      <c r="O86" s="56">
        <f>Minneapolis!$E159</f>
        <v>1.34</v>
      </c>
      <c r="P86" s="56">
        <f>Helena!$E159</f>
        <v>1.29</v>
      </c>
      <c r="Q86" s="56">
        <f>Duluth!$E159</f>
        <v>1.19</v>
      </c>
      <c r="R86" s="56">
        <f>Fairbanks!$E159</f>
        <v>1.51</v>
      </c>
    </row>
    <row r="87" spans="1:18">
      <c r="A87" s="48"/>
      <c r="B87" s="49" t="str">
        <f>Miami!A160</f>
        <v>PSZ-AC_2:2_UNITARY_PACKAGE_FAN</v>
      </c>
      <c r="C87" s="56">
        <f>Miami!$E160</f>
        <v>0.78</v>
      </c>
      <c r="D87" s="56">
        <f>Houston!$E160</f>
        <v>0.7</v>
      </c>
      <c r="E87" s="56">
        <f>Phoenix!$E160</f>
        <v>0.7</v>
      </c>
      <c r="F87" s="56">
        <f>Atlanta!$E160</f>
        <v>0.71</v>
      </c>
      <c r="G87" s="56">
        <f>LosAngeles!$E160</f>
        <v>0.6</v>
      </c>
      <c r="H87" s="56">
        <f>LasVegas!$E160</f>
        <v>0.65</v>
      </c>
      <c r="I87" s="56">
        <f>SanFrancisco!$E160</f>
        <v>0.56000000000000005</v>
      </c>
      <c r="J87" s="56">
        <f>Baltimore!$E160</f>
        <v>0.65</v>
      </c>
      <c r="K87" s="56">
        <f>Albuquerque!$E160</f>
        <v>0.69</v>
      </c>
      <c r="L87" s="56">
        <f>Seattle!$E160</f>
        <v>0.57999999999999996</v>
      </c>
      <c r="M87" s="56">
        <f>Chicago!$E160</f>
        <v>0.65</v>
      </c>
      <c r="N87" s="56">
        <f>Boulder!$E160</f>
        <v>0.64</v>
      </c>
      <c r="O87" s="56">
        <f>Minneapolis!$E160</f>
        <v>0.64</v>
      </c>
      <c r="P87" s="56">
        <f>Helena!$E160</f>
        <v>0.61</v>
      </c>
      <c r="Q87" s="56">
        <f>Duluth!$E160</f>
        <v>0.54</v>
      </c>
      <c r="R87" s="56">
        <f>Fairbanks!$E160</f>
        <v>0.62</v>
      </c>
    </row>
    <row r="88" spans="1:18">
      <c r="A88" s="48"/>
      <c r="B88" s="49" t="str">
        <f>Miami!A161</f>
        <v>PSZ-AC_3:3_UNITARY_PACKAGE_FAN</v>
      </c>
      <c r="C88" s="56">
        <f>Miami!$E161</f>
        <v>0.69</v>
      </c>
      <c r="D88" s="56">
        <f>Houston!$E161</f>
        <v>0.61</v>
      </c>
      <c r="E88" s="56">
        <f>Phoenix!$E161</f>
        <v>0.63</v>
      </c>
      <c r="F88" s="56">
        <f>Atlanta!$E161</f>
        <v>0.62</v>
      </c>
      <c r="G88" s="56">
        <f>LosAngeles!$E161</f>
        <v>0.56000000000000005</v>
      </c>
      <c r="H88" s="56">
        <f>LasVegas!$E161</f>
        <v>0.59</v>
      </c>
      <c r="I88" s="56">
        <f>SanFrancisco!$E161</f>
        <v>0.5</v>
      </c>
      <c r="J88" s="56">
        <f>Baltimore!$E161</f>
        <v>0.62</v>
      </c>
      <c r="K88" s="56">
        <f>Albuquerque!$E161</f>
        <v>0.61</v>
      </c>
      <c r="L88" s="56">
        <f>Seattle!$E161</f>
        <v>0.52</v>
      </c>
      <c r="M88" s="56">
        <f>Chicago!$E161</f>
        <v>0.56000000000000005</v>
      </c>
      <c r="N88" s="56">
        <f>Boulder!$E161</f>
        <v>0.56999999999999995</v>
      </c>
      <c r="O88" s="56">
        <f>Minneapolis!$E161</f>
        <v>0.56000000000000005</v>
      </c>
      <c r="P88" s="56">
        <f>Helena!$E161</f>
        <v>0.54</v>
      </c>
      <c r="Q88" s="56">
        <f>Duluth!$E161</f>
        <v>0.49</v>
      </c>
      <c r="R88" s="56">
        <f>Fairbanks!$E161</f>
        <v>0.62</v>
      </c>
    </row>
    <row r="89" spans="1:18">
      <c r="A89" s="48"/>
      <c r="B89" s="49" t="str">
        <f>Miami!A162</f>
        <v>PSZ-AC_4:4_UNITARY_PACKAGE_FAN</v>
      </c>
      <c r="C89" s="56">
        <f>Miami!$E162</f>
        <v>0.68</v>
      </c>
      <c r="D89" s="56">
        <f>Houston!$E162</f>
        <v>0.6</v>
      </c>
      <c r="E89" s="56">
        <f>Phoenix!$E162</f>
        <v>0.63</v>
      </c>
      <c r="F89" s="56">
        <f>Atlanta!$E162</f>
        <v>0.61</v>
      </c>
      <c r="G89" s="56">
        <f>LosAngeles!$E162</f>
        <v>0.55000000000000004</v>
      </c>
      <c r="H89" s="56">
        <f>LasVegas!$E162</f>
        <v>0.57999999999999996</v>
      </c>
      <c r="I89" s="56">
        <f>SanFrancisco!$E162</f>
        <v>0.49</v>
      </c>
      <c r="J89" s="56">
        <f>Baltimore!$E162</f>
        <v>0.62</v>
      </c>
      <c r="K89" s="56">
        <f>Albuquerque!$E162</f>
        <v>0.61</v>
      </c>
      <c r="L89" s="56">
        <f>Seattle!$E162</f>
        <v>0.51</v>
      </c>
      <c r="M89" s="56">
        <f>Chicago!$E162</f>
        <v>0.55000000000000004</v>
      </c>
      <c r="N89" s="56">
        <f>Boulder!$E162</f>
        <v>0.56000000000000005</v>
      </c>
      <c r="O89" s="56">
        <f>Minneapolis!$E162</f>
        <v>0.54</v>
      </c>
      <c r="P89" s="56">
        <f>Helena!$E162</f>
        <v>0.54</v>
      </c>
      <c r="Q89" s="56">
        <f>Duluth!$E162</f>
        <v>0.49</v>
      </c>
      <c r="R89" s="56">
        <f>Fairbanks!$E162</f>
        <v>0.62</v>
      </c>
    </row>
    <row r="90" spans="1:18">
      <c r="A90" s="48"/>
      <c r="B90" s="49" t="str">
        <f>Miami!A163</f>
        <v>PSZ-AC_5:5_UNITARY_PACKAGE_FAN</v>
      </c>
      <c r="C90" s="56">
        <f>Miami!$E163</f>
        <v>0.67</v>
      </c>
      <c r="D90" s="56">
        <f>Houston!$E163</f>
        <v>0.65</v>
      </c>
      <c r="E90" s="56">
        <f>Phoenix!$E163</f>
        <v>0.62</v>
      </c>
      <c r="F90" s="56">
        <f>Atlanta!$E163</f>
        <v>0.6</v>
      </c>
      <c r="G90" s="56">
        <f>LosAngeles!$E163</f>
        <v>0.55000000000000004</v>
      </c>
      <c r="H90" s="56">
        <f>LasVegas!$E163</f>
        <v>0.56999999999999995</v>
      </c>
      <c r="I90" s="56">
        <f>SanFrancisco!$E163</f>
        <v>0.49</v>
      </c>
      <c r="J90" s="56">
        <f>Baltimore!$E163</f>
        <v>0.61</v>
      </c>
      <c r="K90" s="56">
        <f>Albuquerque!$E163</f>
        <v>0.6</v>
      </c>
      <c r="L90" s="56">
        <f>Seattle!$E163</f>
        <v>0.51</v>
      </c>
      <c r="M90" s="56">
        <f>Chicago!$E163</f>
        <v>0.54</v>
      </c>
      <c r="N90" s="56">
        <f>Boulder!$E163</f>
        <v>0.56000000000000005</v>
      </c>
      <c r="O90" s="56">
        <f>Minneapolis!$E163</f>
        <v>0.53</v>
      </c>
      <c r="P90" s="56">
        <f>Helena!$E163</f>
        <v>0.53</v>
      </c>
      <c r="Q90" s="56">
        <f>Duluth!$E163</f>
        <v>0.49</v>
      </c>
      <c r="R90" s="56">
        <f>Fairbanks!$E163</f>
        <v>0.62</v>
      </c>
    </row>
    <row r="91" spans="1:18">
      <c r="A91" s="48"/>
      <c r="B91" s="49" t="str">
        <f>Miami!A164</f>
        <v>PSZ-AC_6:6_UNITARY_PACKAGE_FAN</v>
      </c>
      <c r="C91" s="56">
        <f>Miami!$E164</f>
        <v>1.1100000000000001</v>
      </c>
      <c r="D91" s="56">
        <f>Houston!$E164</f>
        <v>1.1499999999999999</v>
      </c>
      <c r="E91" s="56">
        <f>Phoenix!$E164</f>
        <v>1.1000000000000001</v>
      </c>
      <c r="F91" s="56">
        <f>Atlanta!$E164</f>
        <v>1.1299999999999999</v>
      </c>
      <c r="G91" s="56">
        <f>LosAngeles!$E164</f>
        <v>0.95</v>
      </c>
      <c r="H91" s="56">
        <f>LasVegas!$E164</f>
        <v>1.01</v>
      </c>
      <c r="I91" s="56">
        <f>SanFrancisco!$E164</f>
        <v>0.84</v>
      </c>
      <c r="J91" s="56">
        <f>Baltimore!$E164</f>
        <v>1.08</v>
      </c>
      <c r="K91" s="56">
        <f>Albuquerque!$E164</f>
        <v>1.04</v>
      </c>
      <c r="L91" s="56">
        <f>Seattle!$E164</f>
        <v>0.87</v>
      </c>
      <c r="M91" s="56">
        <f>Chicago!$E164</f>
        <v>1.02</v>
      </c>
      <c r="N91" s="56">
        <f>Boulder!$E164</f>
        <v>0.96</v>
      </c>
      <c r="O91" s="56">
        <f>Minneapolis!$E164</f>
        <v>1</v>
      </c>
      <c r="P91" s="56">
        <f>Helena!$E164</f>
        <v>1</v>
      </c>
      <c r="Q91" s="56">
        <f>Duluth!$E164</f>
        <v>0.97</v>
      </c>
      <c r="R91" s="56">
        <f>Fairbanks!$E164</f>
        <v>1.22</v>
      </c>
    </row>
    <row r="92" spans="1:18">
      <c r="A92" s="48"/>
      <c r="B92" s="49" t="str">
        <f>Miami!A165</f>
        <v>PSZ-AC_7:7_UNITARY_PACKAGE_FAN</v>
      </c>
      <c r="C92" s="56">
        <f>Miami!$E165</f>
        <v>0.59</v>
      </c>
      <c r="D92" s="56">
        <f>Houston!$E165</f>
        <v>0.6</v>
      </c>
      <c r="E92" s="56">
        <f>Phoenix!$E165</f>
        <v>0.56999999999999995</v>
      </c>
      <c r="F92" s="56">
        <f>Atlanta!$E165</f>
        <v>0.59</v>
      </c>
      <c r="G92" s="56">
        <f>LosAngeles!$E165</f>
        <v>0.5</v>
      </c>
      <c r="H92" s="56">
        <f>LasVegas!$E165</f>
        <v>0.52</v>
      </c>
      <c r="I92" s="56">
        <f>SanFrancisco!$E165</f>
        <v>0.44</v>
      </c>
      <c r="J92" s="56">
        <f>Baltimore!$E165</f>
        <v>0.56000000000000005</v>
      </c>
      <c r="K92" s="56">
        <f>Albuquerque!$E165</f>
        <v>0.54</v>
      </c>
      <c r="L92" s="56">
        <f>Seattle!$E165</f>
        <v>0.46</v>
      </c>
      <c r="M92" s="56">
        <f>Chicago!$E165</f>
        <v>0.53</v>
      </c>
      <c r="N92" s="56">
        <f>Boulder!$E165</f>
        <v>0.5</v>
      </c>
      <c r="O92" s="56">
        <f>Minneapolis!$E165</f>
        <v>0.52</v>
      </c>
      <c r="P92" s="56">
        <f>Helena!$E165</f>
        <v>0.51</v>
      </c>
      <c r="Q92" s="56">
        <f>Duluth!$E165</f>
        <v>0.49</v>
      </c>
      <c r="R92" s="56">
        <f>Fairbanks!$E165</f>
        <v>0.62</v>
      </c>
    </row>
    <row r="93" spans="1:18">
      <c r="A93" s="48"/>
      <c r="B93" s="49" t="str">
        <f>Miami!A166</f>
        <v>PSZ-AC_8:8_UNITARY_PACKAGE_FAN</v>
      </c>
      <c r="C93" s="56">
        <f>Miami!$E166</f>
        <v>0.59</v>
      </c>
      <c r="D93" s="56">
        <f>Houston!$E166</f>
        <v>0.6</v>
      </c>
      <c r="E93" s="56">
        <f>Phoenix!$E166</f>
        <v>0.56999999999999995</v>
      </c>
      <c r="F93" s="56">
        <f>Atlanta!$E166</f>
        <v>0.57999999999999996</v>
      </c>
      <c r="G93" s="56">
        <f>LosAngeles!$E166</f>
        <v>0.5</v>
      </c>
      <c r="H93" s="56">
        <f>LasVegas!$E166</f>
        <v>0.52</v>
      </c>
      <c r="I93" s="56">
        <f>SanFrancisco!$E166</f>
        <v>0.44</v>
      </c>
      <c r="J93" s="56">
        <f>Baltimore!$E166</f>
        <v>0.56000000000000005</v>
      </c>
      <c r="K93" s="56">
        <f>Albuquerque!$E166</f>
        <v>0.54</v>
      </c>
      <c r="L93" s="56">
        <f>Seattle!$E166</f>
        <v>0.45</v>
      </c>
      <c r="M93" s="56">
        <f>Chicago!$E166</f>
        <v>0.53</v>
      </c>
      <c r="N93" s="56">
        <f>Boulder!$E166</f>
        <v>0.5</v>
      </c>
      <c r="O93" s="56">
        <f>Minneapolis!$E166</f>
        <v>0.52</v>
      </c>
      <c r="P93" s="56">
        <f>Helena!$E166</f>
        <v>0.51</v>
      </c>
      <c r="Q93" s="56">
        <f>Duluth!$E166</f>
        <v>0.49</v>
      </c>
      <c r="R93" s="56">
        <f>Fairbanks!$E166</f>
        <v>0.62</v>
      </c>
    </row>
    <row r="94" spans="1:18">
      <c r="A94" s="48"/>
      <c r="B94" s="49" t="str">
        <f>Miami!A167</f>
        <v>PSZ-AC_9:9_UNITARY_PACKAGE_FAN</v>
      </c>
      <c r="C94" s="56">
        <f>Miami!$E167</f>
        <v>0.59</v>
      </c>
      <c r="D94" s="56">
        <f>Houston!$E167</f>
        <v>0.6</v>
      </c>
      <c r="E94" s="56">
        <f>Phoenix!$E167</f>
        <v>0.57999999999999996</v>
      </c>
      <c r="F94" s="56">
        <f>Atlanta!$E167</f>
        <v>0.59</v>
      </c>
      <c r="G94" s="56">
        <f>LosAngeles!$E167</f>
        <v>0.5</v>
      </c>
      <c r="H94" s="56">
        <f>LasVegas!$E167</f>
        <v>0.53</v>
      </c>
      <c r="I94" s="56">
        <f>SanFrancisco!$E167</f>
        <v>0.44</v>
      </c>
      <c r="J94" s="56">
        <f>Baltimore!$E167</f>
        <v>0.56999999999999995</v>
      </c>
      <c r="K94" s="56">
        <f>Albuquerque!$E167</f>
        <v>0.54</v>
      </c>
      <c r="L94" s="56">
        <f>Seattle!$E167</f>
        <v>0.46</v>
      </c>
      <c r="M94" s="56">
        <f>Chicago!$E167</f>
        <v>0.53</v>
      </c>
      <c r="N94" s="56">
        <f>Boulder!$E167</f>
        <v>0.5</v>
      </c>
      <c r="O94" s="56">
        <f>Minneapolis!$E167</f>
        <v>0.52</v>
      </c>
      <c r="P94" s="56">
        <f>Helena!$E167</f>
        <v>0.51</v>
      </c>
      <c r="Q94" s="56">
        <f>Duluth!$E167</f>
        <v>0.49</v>
      </c>
      <c r="R94" s="56">
        <f>Fairbanks!$E167</f>
        <v>0.62</v>
      </c>
    </row>
    <row r="95" spans="1:18">
      <c r="A95" s="46" t="s">
        <v>74</v>
      </c>
      <c r="B95" s="49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1:18">
      <c r="A96" s="48"/>
      <c r="B96" s="46" t="s">
        <v>75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1:18">
      <c r="A97" s="48"/>
      <c r="B97" s="49" t="s">
        <v>232</v>
      </c>
      <c r="C97" s="77">
        <f>Miami!$B$212/(Miami!$B$28*10^6/3600)</f>
        <v>8.5736902485659655E-2</v>
      </c>
      <c r="D97" s="77">
        <f>Houston!$B$212/(Houston!$B$28*10^6/3600)</f>
        <v>0.12251954999873023</v>
      </c>
      <c r="E97" s="77">
        <f>Phoenix!$B$212/(Phoenix!$B$28*10^6/3600)</f>
        <v>0.10569704366554704</v>
      </c>
      <c r="F97" s="77">
        <f>Atlanta!$B$212/(Atlanta!$B$28*10^6/3600)</f>
        <v>0.10311414276951389</v>
      </c>
      <c r="G97" s="77">
        <f>LosAngeles!$B$212/(LosAngeles!$B$28*10^6/3600)</f>
        <v>0.13207088285042726</v>
      </c>
      <c r="H97" s="77">
        <f>LasVegas!$B$212/(LasVegas!$B$28*10^6/3600)</f>
        <v>9.9318529578529588E-2</v>
      </c>
      <c r="I97" s="77">
        <f>SanFrancisco!$B$212/(SanFrancisco!$B$28*10^6/3600)</f>
        <v>0.14994524494318451</v>
      </c>
      <c r="J97" s="77">
        <f>Baltimore!$B$212/(Baltimore!$B$28*10^6/3600)</f>
        <v>7.7153571428571419E-2</v>
      </c>
      <c r="K97" s="77">
        <f>Albuquerque!$B$212/(Albuquerque!$B$28*10^6/3600)</f>
        <v>3.7652108880486326E-2</v>
      </c>
      <c r="L97" s="77">
        <f>Seattle!$B$212/(Seattle!$B$28*10^6/3600)</f>
        <v>7.5472474888392857E-2</v>
      </c>
      <c r="M97" s="77">
        <f>Chicago!$B$212/(Chicago!$B$28*10^6/3600)</f>
        <v>5.2868709810693137E-2</v>
      </c>
      <c r="N97" s="77">
        <f>Boulder!$B$212/(Boulder!$B$28*10^6/3600)</f>
        <v>3.7692886225959156E-2</v>
      </c>
      <c r="O97" s="77">
        <f>Minneapolis!$B$212/(Minneapolis!$B$28*10^6/3600)</f>
        <v>6.2154934751087479E-2</v>
      </c>
      <c r="P97" s="77">
        <f>Helena!$B$212/(Helena!$B$28*10^6/3600)</f>
        <v>7.5358899902906049E-2</v>
      </c>
      <c r="Q97" s="77">
        <f>Duluth!$B$212/(Duluth!$B$28*10^6/3600)</f>
        <v>6.0940203199705778E-2</v>
      </c>
      <c r="R97" s="77">
        <f>Fairbanks!$B$212/(Fairbanks!$B$28*10^6/3600)</f>
        <v>9.7177650006711705E-2</v>
      </c>
    </row>
    <row r="98" spans="1:18">
      <c r="A98" s="48"/>
      <c r="B98" s="49" t="s">
        <v>233</v>
      </c>
      <c r="C98" s="56">
        <f>Miami!$B$213</f>
        <v>15.02</v>
      </c>
      <c r="D98" s="56">
        <f>Houston!$B$213</f>
        <v>19.23</v>
      </c>
      <c r="E98" s="56">
        <f>Phoenix!$B$213</f>
        <v>16.43</v>
      </c>
      <c r="F98" s="56">
        <f>Atlanta!$B$213</f>
        <v>14.3</v>
      </c>
      <c r="G98" s="56">
        <f>LosAngeles!$B$213</f>
        <v>15.98</v>
      </c>
      <c r="H98" s="56">
        <f>LasVegas!$B$213</f>
        <v>13.97</v>
      </c>
      <c r="I98" s="56">
        <f>SanFrancisco!$B$213</f>
        <v>16.899999999999999</v>
      </c>
      <c r="J98" s="56">
        <f>Baltimore!$B$213</f>
        <v>10.199999999999999</v>
      </c>
      <c r="K98" s="56">
        <f>Albuquerque!$B$213</f>
        <v>4.79</v>
      </c>
      <c r="L98" s="56">
        <f>Seattle!$B$213</f>
        <v>8.6300000000000008</v>
      </c>
      <c r="M98" s="56">
        <f>Chicago!$B$213</f>
        <v>6.63</v>
      </c>
      <c r="N98" s="56">
        <f>Boulder!$B$213</f>
        <v>4.54</v>
      </c>
      <c r="O98" s="56">
        <f>Minneapolis!$B$213</f>
        <v>7.69</v>
      </c>
      <c r="P98" s="56">
        <f>Helena!$B$213</f>
        <v>8.8699999999999992</v>
      </c>
      <c r="Q98" s="56">
        <f>Duluth!$B$213</f>
        <v>7.05</v>
      </c>
      <c r="R98" s="56">
        <f>Fairbanks!$B$213</f>
        <v>11.54</v>
      </c>
    </row>
    <row r="99" spans="1:18">
      <c r="A99" s="48"/>
      <c r="B99" s="46" t="s">
        <v>76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1:18">
      <c r="A100" s="48"/>
      <c r="B100" s="49" t="s">
        <v>234</v>
      </c>
      <c r="C100" s="77">
        <f>Miami!$C$212/(Miami!$C$28*10^3)</f>
        <v>1.1423834196891192E-2</v>
      </c>
      <c r="D100" s="77">
        <f>Houston!$C$212/(Houston!$C$28*10^3)</f>
        <v>8.0374440770278159E-3</v>
      </c>
      <c r="E100" s="77">
        <f>Phoenix!$C$212/(Phoenix!$C$28*10^3)</f>
        <v>8.1335118592195874E-3</v>
      </c>
      <c r="F100" s="77">
        <f>Atlanta!$C$212/(Atlanta!$C$28*10^3)</f>
        <v>9.5155714872825238E-3</v>
      </c>
      <c r="G100" s="77">
        <f>LosAngeles!$C$212/(LosAngeles!$C$28*10^3)</f>
        <v>8.6321003047935725E-3</v>
      </c>
      <c r="H100" s="77">
        <f>LasVegas!$C$212/(LasVegas!$C$28*10^3)</f>
        <v>7.6340080437792574E-3</v>
      </c>
      <c r="I100" s="77">
        <f>SanFrancisco!$C$212/(SanFrancisco!$C$28*10^3)</f>
        <v>8.5555258293608331E-3</v>
      </c>
      <c r="J100" s="77">
        <f>Baltimore!$C$212/(Baltimore!$C$28*10^3)</f>
        <v>9.6546110012792185E-3</v>
      </c>
      <c r="K100" s="77">
        <f>Albuquerque!$C$212/(Albuquerque!$C$28*10^3)</f>
        <v>6.8796343046739761E-3</v>
      </c>
      <c r="L100" s="77">
        <f>Seattle!$C$212/(Seattle!$C$28*10^3)</f>
        <v>8.4116635018542836E-3</v>
      </c>
      <c r="M100" s="77">
        <f>Chicago!$C$212/(Chicago!$C$28*10^3)</f>
        <v>8.3157490636704117E-3</v>
      </c>
      <c r="N100" s="77">
        <f>Boulder!$C$212/(Boulder!$C$28*10^3)</f>
        <v>6.9174052983411735E-3</v>
      </c>
      <c r="O100" s="77">
        <f>Minneapolis!$C$212/(Minneapolis!$C$28*10^3)</f>
        <v>7.8597140109190698E-3</v>
      </c>
      <c r="P100" s="77">
        <f>Helena!$C$212/(Helena!$C$28*10^3)</f>
        <v>8.123296354992076E-3</v>
      </c>
      <c r="Q100" s="77">
        <f>Duluth!$C$212/(Duluth!$C$28*10^3)</f>
        <v>7.8582405200187996E-3</v>
      </c>
      <c r="R100" s="77">
        <f>Fairbanks!$C$212/(Fairbanks!$C$28*10^3)</f>
        <v>4.1296897796615582E-3</v>
      </c>
    </row>
    <row r="101" spans="1:18">
      <c r="A101" s="48"/>
      <c r="B101" s="49" t="s">
        <v>233</v>
      </c>
      <c r="C101" s="56">
        <f>Miami!$C$213</f>
        <v>0.05</v>
      </c>
      <c r="D101" s="56">
        <f>Houston!$C$213</f>
        <v>0.79</v>
      </c>
      <c r="E101" s="56">
        <f>Phoenix!$C$213</f>
        <v>0.71</v>
      </c>
      <c r="F101" s="56">
        <f>Atlanta!$C$213</f>
        <v>1.99</v>
      </c>
      <c r="G101" s="56">
        <f>LosAngeles!$C$213</f>
        <v>0.6</v>
      </c>
      <c r="H101" s="56">
        <f>LasVegas!$C$213</f>
        <v>1.1100000000000001</v>
      </c>
      <c r="I101" s="56">
        <f>SanFrancisco!$C$213</f>
        <v>1.68</v>
      </c>
      <c r="J101" s="56">
        <f>Baltimore!$C$213</f>
        <v>3.57</v>
      </c>
      <c r="K101" s="56">
        <f>Albuquerque!$C$213</f>
        <v>1.83</v>
      </c>
      <c r="L101" s="56">
        <f>Seattle!$C$213</f>
        <v>3.16</v>
      </c>
      <c r="M101" s="56">
        <f>Chicago!$C$213</f>
        <v>4.25</v>
      </c>
      <c r="N101" s="56">
        <f>Boulder!$C$213</f>
        <v>2.67</v>
      </c>
      <c r="O101" s="56">
        <f>Minneapolis!$C$213</f>
        <v>5.32</v>
      </c>
      <c r="P101" s="56">
        <f>Helena!$C$213</f>
        <v>4.78</v>
      </c>
      <c r="Q101" s="56">
        <f>Duluth!$C$213</f>
        <v>6.64</v>
      </c>
      <c r="R101" s="56">
        <f>Fairbanks!$C$213</f>
        <v>5.57</v>
      </c>
    </row>
    <row r="102" spans="1:18">
      <c r="A102" s="48"/>
      <c r="B102" s="46" t="s">
        <v>77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1:18">
      <c r="A103" s="48"/>
      <c r="B103" s="49" t="s">
        <v>235</v>
      </c>
      <c r="C103" s="56">
        <f>Miami!$E$213</f>
        <v>15.07</v>
      </c>
      <c r="D103" s="56">
        <f>Houston!$E$213</f>
        <v>20.02</v>
      </c>
      <c r="E103" s="56">
        <f>Phoenix!$E$213</f>
        <v>17.149999999999999</v>
      </c>
      <c r="F103" s="56">
        <f>Atlanta!$E$213</f>
        <v>16.29</v>
      </c>
      <c r="G103" s="56">
        <f>LosAngeles!$E$213</f>
        <v>16.579999999999998</v>
      </c>
      <c r="H103" s="56">
        <f>LasVegas!$E$213</f>
        <v>15.07</v>
      </c>
      <c r="I103" s="56">
        <f>SanFrancisco!$E$213</f>
        <v>18.59</v>
      </c>
      <c r="J103" s="56">
        <f>Baltimore!$E$213</f>
        <v>13.77</v>
      </c>
      <c r="K103" s="56">
        <f>Albuquerque!$E$213</f>
        <v>6.62</v>
      </c>
      <c r="L103" s="56">
        <f>Seattle!$E$213</f>
        <v>11.78</v>
      </c>
      <c r="M103" s="56">
        <f>Chicago!$E$213</f>
        <v>10.88</v>
      </c>
      <c r="N103" s="56">
        <f>Boulder!$E$213</f>
        <v>7.21</v>
      </c>
      <c r="O103" s="56">
        <f>Minneapolis!$E$213</f>
        <v>13.01</v>
      </c>
      <c r="P103" s="56">
        <f>Helena!$E$213</f>
        <v>13.65</v>
      </c>
      <c r="Q103" s="56">
        <f>Duluth!$E$213</f>
        <v>13.69</v>
      </c>
      <c r="R103" s="56">
        <f>Fairbanks!$E$213</f>
        <v>17.11</v>
      </c>
    </row>
    <row r="104" spans="1:18">
      <c r="A104" s="46" t="s">
        <v>78</v>
      </c>
      <c r="B104" s="47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1:18">
      <c r="A105" s="48"/>
      <c r="B105" s="46" t="s">
        <v>79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1:18">
      <c r="A106" s="48"/>
      <c r="B106" s="49" t="s">
        <v>71</v>
      </c>
      <c r="C106" s="65">
        <f>Miami!$B$13*10^6/3600</f>
        <v>0</v>
      </c>
      <c r="D106" s="65">
        <f>Houston!$B$13*10^6/3600</f>
        <v>0</v>
      </c>
      <c r="E106" s="65">
        <f>Phoenix!$B$13*10^6/3600</f>
        <v>0</v>
      </c>
      <c r="F106" s="65">
        <f>Atlanta!$B$13*10^6/3600</f>
        <v>0</v>
      </c>
      <c r="G106" s="65">
        <f>LosAngeles!$B$13*10^6/3600</f>
        <v>0</v>
      </c>
      <c r="H106" s="65">
        <f>LasVegas!$B$13*10^6/3600</f>
        <v>0</v>
      </c>
      <c r="I106" s="65">
        <f>SanFrancisco!$B$13*10^6/3600</f>
        <v>0</v>
      </c>
      <c r="J106" s="65">
        <f>Baltimore!$B$13*10^6/3600</f>
        <v>0</v>
      </c>
      <c r="K106" s="65">
        <f>Albuquerque!$B$13*10^6/3600</f>
        <v>0</v>
      </c>
      <c r="L106" s="65">
        <f>Seattle!$B$13*10^6/3600</f>
        <v>0</v>
      </c>
      <c r="M106" s="65">
        <f>Chicago!$B$13*10^6/3600</f>
        <v>0</v>
      </c>
      <c r="N106" s="65">
        <f>Boulder!$B$13*10^6/3600</f>
        <v>0</v>
      </c>
      <c r="O106" s="65">
        <f>Minneapolis!$B$13*10^6/3600</f>
        <v>0</v>
      </c>
      <c r="P106" s="65">
        <f>Helena!$B$13*10^6/3600</f>
        <v>0</v>
      </c>
      <c r="Q106" s="65">
        <f>Duluth!$B$13*10^6/3600</f>
        <v>0</v>
      </c>
      <c r="R106" s="65">
        <f>Fairbanks!$B$13*10^6/3600</f>
        <v>0</v>
      </c>
    </row>
    <row r="107" spans="1:18">
      <c r="A107" s="48"/>
      <c r="B107" s="49" t="s">
        <v>72</v>
      </c>
      <c r="C107" s="65">
        <f>Miami!$B$14*10^6/3600</f>
        <v>121147.22222222222</v>
      </c>
      <c r="D107" s="65">
        <f>Houston!$B$14*10^6/3600</f>
        <v>84047.222222222219</v>
      </c>
      <c r="E107" s="65">
        <f>Phoenix!$B$14*10^6/3600</f>
        <v>81752.777777777781</v>
      </c>
      <c r="F107" s="65">
        <f>Atlanta!$B$14*10^6/3600</f>
        <v>46450</v>
      </c>
      <c r="G107" s="65">
        <f>LosAngeles!$B$14*10^6/3600</f>
        <v>16225</v>
      </c>
      <c r="H107" s="65">
        <f>LasVegas!$B$14*10^6/3600</f>
        <v>54227.777777777781</v>
      </c>
      <c r="I107" s="65">
        <f>SanFrancisco!$B$14*10^6/3600</f>
        <v>3441.6666666666665</v>
      </c>
      <c r="J107" s="65">
        <f>Baltimore!$B$14*10^6/3600</f>
        <v>34394.444444444445</v>
      </c>
      <c r="K107" s="65">
        <f>Albuquerque!$B$14*10^6/3600</f>
        <v>24738.888888888891</v>
      </c>
      <c r="L107" s="65">
        <f>Seattle!$B$14*10^6/3600</f>
        <v>5002.7777777777774</v>
      </c>
      <c r="M107" s="65">
        <f>Chicago!$B$14*10^6/3600</f>
        <v>23650</v>
      </c>
      <c r="N107" s="65">
        <f>Boulder!$B$14*10^6/3600</f>
        <v>14211.111111111111</v>
      </c>
      <c r="O107" s="65">
        <f>Minneapolis!$B$14*10^6/3600</f>
        <v>20022.222222222223</v>
      </c>
      <c r="P107" s="65">
        <f>Helena!$B$14*10^6/3600</f>
        <v>7941.666666666667</v>
      </c>
      <c r="Q107" s="65">
        <f>Duluth!$B$14*10^6/3600</f>
        <v>5855.5555555555557</v>
      </c>
      <c r="R107" s="65">
        <f>Fairbanks!$B$14*10^6/3600</f>
        <v>1722.2222222222222</v>
      </c>
    </row>
    <row r="108" spans="1:18">
      <c r="A108" s="48"/>
      <c r="B108" s="49" t="s">
        <v>80</v>
      </c>
      <c r="C108" s="65">
        <f>Miami!$B$15*10^6/3600</f>
        <v>132725</v>
      </c>
      <c r="D108" s="65">
        <f>Houston!$B$15*10^6/3600</f>
        <v>132725</v>
      </c>
      <c r="E108" s="65">
        <f>Phoenix!$B$15*10^6/3600</f>
        <v>132725</v>
      </c>
      <c r="F108" s="65">
        <f>Atlanta!$B$15*10^6/3600</f>
        <v>132725</v>
      </c>
      <c r="G108" s="65">
        <f>LosAngeles!$B$15*10^6/3600</f>
        <v>132725</v>
      </c>
      <c r="H108" s="65">
        <f>LasVegas!$B$15*10^6/3600</f>
        <v>132725</v>
      </c>
      <c r="I108" s="65">
        <f>SanFrancisco!$B$15*10^6/3600</f>
        <v>132725</v>
      </c>
      <c r="J108" s="65">
        <f>Baltimore!$B$15*10^6/3600</f>
        <v>132725</v>
      </c>
      <c r="K108" s="65">
        <f>Albuquerque!$B$15*10^6/3600</f>
        <v>132725</v>
      </c>
      <c r="L108" s="65">
        <f>Seattle!$B$15*10^6/3600</f>
        <v>132725</v>
      </c>
      <c r="M108" s="65">
        <f>Chicago!$B$15*10^6/3600</f>
        <v>132725</v>
      </c>
      <c r="N108" s="65">
        <f>Boulder!$B$15*10^6/3600</f>
        <v>132725</v>
      </c>
      <c r="O108" s="65">
        <f>Minneapolis!$B$15*10^6/3600</f>
        <v>132725</v>
      </c>
      <c r="P108" s="65">
        <f>Helena!$B$15*10^6/3600</f>
        <v>132725</v>
      </c>
      <c r="Q108" s="65">
        <f>Duluth!$B$15*10^6/3600</f>
        <v>132725</v>
      </c>
      <c r="R108" s="65">
        <f>Fairbanks!$B$15*10^6/3600</f>
        <v>132725</v>
      </c>
    </row>
    <row r="109" spans="1:18">
      <c r="A109" s="48"/>
      <c r="B109" s="49" t="s">
        <v>81</v>
      </c>
      <c r="C109" s="65">
        <f>Miami!$B$16*10^6/3600</f>
        <v>22155.555555555555</v>
      </c>
      <c r="D109" s="65">
        <f>Houston!$B$16*10^6/3600</f>
        <v>22147.222222222223</v>
      </c>
      <c r="E109" s="65">
        <f>Phoenix!$B$16*10^6/3600</f>
        <v>22144.444444444445</v>
      </c>
      <c r="F109" s="65">
        <f>Atlanta!$B$16*10^6/3600</f>
        <v>22141.666666666668</v>
      </c>
      <c r="G109" s="65">
        <f>LosAngeles!$B$16*10^6/3600</f>
        <v>22125</v>
      </c>
      <c r="H109" s="65">
        <f>LasVegas!$B$16*10^6/3600</f>
        <v>22119.444444444445</v>
      </c>
      <c r="I109" s="65">
        <f>SanFrancisco!$B$16*10^6/3600</f>
        <v>22130.555555555555</v>
      </c>
      <c r="J109" s="65">
        <f>Baltimore!$B$16*10^6/3600</f>
        <v>22116.666666666668</v>
      </c>
      <c r="K109" s="65">
        <f>Albuquerque!$B$16*10^6/3600</f>
        <v>22125</v>
      </c>
      <c r="L109" s="65">
        <f>Seattle!$B$16*10^6/3600</f>
        <v>22080.555555555555</v>
      </c>
      <c r="M109" s="65">
        <f>Chicago!$B$16*10^6/3600</f>
        <v>22119.444444444445</v>
      </c>
      <c r="N109" s="65">
        <f>Boulder!$B$16*10^6/3600</f>
        <v>22108.333333333332</v>
      </c>
      <c r="O109" s="65">
        <f>Minneapolis!$B$16*10^6/3600</f>
        <v>22105.555555555555</v>
      </c>
      <c r="P109" s="65">
        <f>Helena!$B$16*10^6/3600</f>
        <v>22100</v>
      </c>
      <c r="Q109" s="65">
        <f>Duluth!$B$16*10^6/3600</f>
        <v>22088.888888888891</v>
      </c>
      <c r="R109" s="65">
        <f>Fairbanks!$B$16*10^6/3600</f>
        <v>21952.777777777777</v>
      </c>
    </row>
    <row r="110" spans="1:18">
      <c r="A110" s="48"/>
      <c r="B110" s="49" t="s">
        <v>82</v>
      </c>
      <c r="C110" s="65">
        <f>Miami!$B$17*10^6/3600</f>
        <v>41477.777777777781</v>
      </c>
      <c r="D110" s="65">
        <f>Houston!$B$17*10^6/3600</f>
        <v>41477.777777777781</v>
      </c>
      <c r="E110" s="65">
        <f>Phoenix!$B$17*10^6/3600</f>
        <v>41477.777777777781</v>
      </c>
      <c r="F110" s="65">
        <f>Atlanta!$B$17*10^6/3600</f>
        <v>41477.777777777781</v>
      </c>
      <c r="G110" s="65">
        <f>LosAngeles!$B$17*10^6/3600</f>
        <v>41477.777777777781</v>
      </c>
      <c r="H110" s="65">
        <f>LasVegas!$B$17*10^6/3600</f>
        <v>41477.777777777781</v>
      </c>
      <c r="I110" s="65">
        <f>SanFrancisco!$B$17*10^6/3600</f>
        <v>41477.777777777781</v>
      </c>
      <c r="J110" s="65">
        <f>Baltimore!$B$17*10^6/3600</f>
        <v>41477.777777777781</v>
      </c>
      <c r="K110" s="65">
        <f>Albuquerque!$B$17*10^6/3600</f>
        <v>41477.777777777781</v>
      </c>
      <c r="L110" s="65">
        <f>Seattle!$B$17*10^6/3600</f>
        <v>41477.777777777781</v>
      </c>
      <c r="M110" s="65">
        <f>Chicago!$B$17*10^6/3600</f>
        <v>41477.777777777781</v>
      </c>
      <c r="N110" s="65">
        <f>Boulder!$B$17*10^6/3600</f>
        <v>41477.777777777781</v>
      </c>
      <c r="O110" s="65">
        <f>Minneapolis!$B$17*10^6/3600</f>
        <v>41477.777777777781</v>
      </c>
      <c r="P110" s="65">
        <f>Helena!$B$17*10^6/3600</f>
        <v>41477.777777777781</v>
      </c>
      <c r="Q110" s="65">
        <f>Duluth!$B$17*10^6/3600</f>
        <v>41477.777777777781</v>
      </c>
      <c r="R110" s="65">
        <f>Fairbanks!$B$17*10^6/3600</f>
        <v>41477.777777777781</v>
      </c>
    </row>
    <row r="111" spans="1:18">
      <c r="A111" s="48"/>
      <c r="B111" s="49" t="s">
        <v>83</v>
      </c>
      <c r="C111" s="65">
        <f>Miami!$B$18*10^6/3600</f>
        <v>0</v>
      </c>
      <c r="D111" s="65">
        <f>Houston!$B$18*10^6/3600</f>
        <v>0</v>
      </c>
      <c r="E111" s="65">
        <f>Phoenix!$B$18*10^6/3600</f>
        <v>0</v>
      </c>
      <c r="F111" s="65">
        <f>Atlanta!$B$18*10^6/3600</f>
        <v>0</v>
      </c>
      <c r="G111" s="65">
        <f>LosAngeles!$B$18*10^6/3600</f>
        <v>0</v>
      </c>
      <c r="H111" s="65">
        <f>LasVegas!$B$18*10^6/3600</f>
        <v>0</v>
      </c>
      <c r="I111" s="65">
        <f>SanFrancisco!$B$18*10^6/3600</f>
        <v>0</v>
      </c>
      <c r="J111" s="65">
        <f>Baltimore!$B$18*10^6/3600</f>
        <v>0</v>
      </c>
      <c r="K111" s="65">
        <f>Albuquerque!$B$18*10^6/3600</f>
        <v>0</v>
      </c>
      <c r="L111" s="65">
        <f>Seattle!$B$18*10^6/3600</f>
        <v>0</v>
      </c>
      <c r="M111" s="65">
        <f>Chicago!$B$18*10^6/3600</f>
        <v>0</v>
      </c>
      <c r="N111" s="65">
        <f>Boulder!$B$18*10^6/3600</f>
        <v>0</v>
      </c>
      <c r="O111" s="65">
        <f>Minneapolis!$B$18*10^6/3600</f>
        <v>0</v>
      </c>
      <c r="P111" s="65">
        <f>Helena!$B$18*10^6/3600</f>
        <v>0</v>
      </c>
      <c r="Q111" s="65">
        <f>Duluth!$B$18*10^6/3600</f>
        <v>0</v>
      </c>
      <c r="R111" s="65">
        <f>Fairbanks!$B$18*10^6/3600</f>
        <v>0</v>
      </c>
    </row>
    <row r="112" spans="1:18">
      <c r="A112" s="48"/>
      <c r="B112" s="49" t="s">
        <v>84</v>
      </c>
      <c r="C112" s="65">
        <f>Miami!$B$19*10^6/3600</f>
        <v>48594.444444444445</v>
      </c>
      <c r="D112" s="65">
        <f>Houston!$B$19*10^6/3600</f>
        <v>47747.222222222219</v>
      </c>
      <c r="E112" s="65">
        <f>Phoenix!$B$19*10^6/3600</f>
        <v>46908.333333333336</v>
      </c>
      <c r="F112" s="65">
        <f>Atlanta!$B$19*10^6/3600</f>
        <v>47030.555555555555</v>
      </c>
      <c r="G112" s="65">
        <f>LosAngeles!$B$19*10^6/3600</f>
        <v>40355.555555555555</v>
      </c>
      <c r="H112" s="65">
        <f>LasVegas!$B$19*10^6/3600</f>
        <v>43394.444444444445</v>
      </c>
      <c r="I112" s="65">
        <f>SanFrancisco!$B$19*10^6/3600</f>
        <v>35880.555555555555</v>
      </c>
      <c r="J112" s="65">
        <f>Baltimore!$B$19*10^6/3600</f>
        <v>45552.777777777781</v>
      </c>
      <c r="K112" s="65">
        <f>Albuquerque!$B$19*10^6/3600</f>
        <v>44872.222222222219</v>
      </c>
      <c r="L112" s="65">
        <f>Seattle!$B$19*10^6/3600</f>
        <v>37647.222222222219</v>
      </c>
      <c r="M112" s="65">
        <f>Chicago!$B$19*10^6/3600</f>
        <v>42241.666666666664</v>
      </c>
      <c r="N112" s="65">
        <f>Boulder!$B$19*10^6/3600</f>
        <v>41219.444444444445</v>
      </c>
      <c r="O112" s="65">
        <f>Minneapolis!$B$19*10^6/3600</f>
        <v>42294.444444444445</v>
      </c>
      <c r="P112" s="65">
        <f>Helena!$B$19*10^6/3600</f>
        <v>41794.444444444445</v>
      </c>
      <c r="Q112" s="65">
        <f>Duluth!$B$19*10^6/3600</f>
        <v>39541.666666666664</v>
      </c>
      <c r="R112" s="65">
        <f>Fairbanks!$B$19*10^6/3600</f>
        <v>50444.444444444445</v>
      </c>
    </row>
    <row r="113" spans="1:18">
      <c r="A113" s="48"/>
      <c r="B113" s="49" t="s">
        <v>85</v>
      </c>
      <c r="C113" s="65">
        <f>Miami!$B$20*10^6/3600</f>
        <v>0</v>
      </c>
      <c r="D113" s="65">
        <f>Houston!$B$20*10^6/3600</f>
        <v>0</v>
      </c>
      <c r="E113" s="65">
        <f>Phoenix!$B$20*10^6/3600</f>
        <v>0</v>
      </c>
      <c r="F113" s="65">
        <f>Atlanta!$B$20*10^6/3600</f>
        <v>0</v>
      </c>
      <c r="G113" s="65">
        <f>LosAngeles!$B$20*10^6/3600</f>
        <v>0</v>
      </c>
      <c r="H113" s="65">
        <f>LasVegas!$B$20*10^6/3600</f>
        <v>0</v>
      </c>
      <c r="I113" s="65">
        <f>SanFrancisco!$B$20*10^6/3600</f>
        <v>0</v>
      </c>
      <c r="J113" s="65">
        <f>Baltimore!$B$20*10^6/3600</f>
        <v>0</v>
      </c>
      <c r="K113" s="65">
        <f>Albuquerque!$B$20*10^6/3600</f>
        <v>0</v>
      </c>
      <c r="L113" s="65">
        <f>Seattle!$B$20*10^6/3600</f>
        <v>0</v>
      </c>
      <c r="M113" s="65">
        <f>Chicago!$B$20*10^6/3600</f>
        <v>0</v>
      </c>
      <c r="N113" s="65">
        <f>Boulder!$B$20*10^6/3600</f>
        <v>0</v>
      </c>
      <c r="O113" s="65">
        <f>Minneapolis!$B$20*10^6/3600</f>
        <v>0</v>
      </c>
      <c r="P113" s="65">
        <f>Helena!$B$20*10^6/3600</f>
        <v>0</v>
      </c>
      <c r="Q113" s="65">
        <f>Duluth!$B$20*10^6/3600</f>
        <v>0</v>
      </c>
      <c r="R113" s="65">
        <f>Fairbanks!$B$20*10^6/3600</f>
        <v>0</v>
      </c>
    </row>
    <row r="114" spans="1:18">
      <c r="A114" s="48"/>
      <c r="B114" s="49" t="s">
        <v>86</v>
      </c>
      <c r="C114" s="65">
        <f>Miami!$B$21*10^6/3600</f>
        <v>0</v>
      </c>
      <c r="D114" s="65">
        <f>Houston!$B$21*10^6/3600</f>
        <v>0</v>
      </c>
      <c r="E114" s="65">
        <f>Phoenix!$B$21*10^6/3600</f>
        <v>0</v>
      </c>
      <c r="F114" s="65">
        <f>Atlanta!$B$21*10^6/3600</f>
        <v>0</v>
      </c>
      <c r="G114" s="65">
        <f>LosAngeles!$B$21*10^6/3600</f>
        <v>0</v>
      </c>
      <c r="H114" s="65">
        <f>LasVegas!$B$21*10^6/3600</f>
        <v>0</v>
      </c>
      <c r="I114" s="65">
        <f>SanFrancisco!$B$21*10^6/3600</f>
        <v>0</v>
      </c>
      <c r="J114" s="65">
        <f>Baltimore!$B$21*10^6/3600</f>
        <v>0</v>
      </c>
      <c r="K114" s="65">
        <f>Albuquerque!$B$21*10^6/3600</f>
        <v>0</v>
      </c>
      <c r="L114" s="65">
        <f>Seattle!$B$21*10^6/3600</f>
        <v>0</v>
      </c>
      <c r="M114" s="65">
        <f>Chicago!$B$21*10^6/3600</f>
        <v>0</v>
      </c>
      <c r="N114" s="65">
        <f>Boulder!$B$21*10^6/3600</f>
        <v>0</v>
      </c>
      <c r="O114" s="65">
        <f>Minneapolis!$B$21*10^6/3600</f>
        <v>0</v>
      </c>
      <c r="P114" s="65">
        <f>Helena!$B$21*10^6/3600</f>
        <v>0</v>
      </c>
      <c r="Q114" s="65">
        <f>Duluth!$B$21*10^6/3600</f>
        <v>0</v>
      </c>
      <c r="R114" s="65">
        <f>Fairbanks!$B$21*10^6/3600</f>
        <v>0</v>
      </c>
    </row>
    <row r="115" spans="1:18">
      <c r="A115" s="48"/>
      <c r="B115" s="49" t="s">
        <v>87</v>
      </c>
      <c r="C115" s="65">
        <f>Miami!$B$22*10^6/3600</f>
        <v>0</v>
      </c>
      <c r="D115" s="65">
        <f>Houston!$B$22*10^6/3600</f>
        <v>0</v>
      </c>
      <c r="E115" s="65">
        <f>Phoenix!$B$22*10^6/3600</f>
        <v>0</v>
      </c>
      <c r="F115" s="65">
        <f>Atlanta!$B$22*10^6/3600</f>
        <v>0</v>
      </c>
      <c r="G115" s="65">
        <f>LosAngeles!$B$22*10^6/3600</f>
        <v>0</v>
      </c>
      <c r="H115" s="65">
        <f>LasVegas!$B$22*10^6/3600</f>
        <v>0</v>
      </c>
      <c r="I115" s="65">
        <f>SanFrancisco!$B$22*10^6/3600</f>
        <v>0</v>
      </c>
      <c r="J115" s="65">
        <f>Baltimore!$B$22*10^6/3600</f>
        <v>0</v>
      </c>
      <c r="K115" s="65">
        <f>Albuquerque!$B$22*10^6/3600</f>
        <v>0</v>
      </c>
      <c r="L115" s="65">
        <f>Seattle!$B$22*10^6/3600</f>
        <v>0</v>
      </c>
      <c r="M115" s="65">
        <f>Chicago!$B$22*10^6/3600</f>
        <v>0</v>
      </c>
      <c r="N115" s="65">
        <f>Boulder!$B$22*10^6/3600</f>
        <v>0</v>
      </c>
      <c r="O115" s="65">
        <f>Minneapolis!$B$22*10^6/3600</f>
        <v>0</v>
      </c>
      <c r="P115" s="65">
        <f>Helena!$B$22*10^6/3600</f>
        <v>0</v>
      </c>
      <c r="Q115" s="65">
        <f>Duluth!$B$22*10^6/3600</f>
        <v>0</v>
      </c>
      <c r="R115" s="65">
        <f>Fairbanks!$B$22*10^6/3600</f>
        <v>0</v>
      </c>
    </row>
    <row r="116" spans="1:18">
      <c r="A116" s="48"/>
      <c r="B116" s="49" t="s">
        <v>66</v>
      </c>
      <c r="C116" s="65">
        <f>Miami!$B$23*10^6/3600</f>
        <v>0</v>
      </c>
      <c r="D116" s="65">
        <f>Houston!$B$23*10^6/3600</f>
        <v>0</v>
      </c>
      <c r="E116" s="65">
        <f>Phoenix!$B$23*10^6/3600</f>
        <v>0</v>
      </c>
      <c r="F116" s="65">
        <f>Atlanta!$B$23*10^6/3600</f>
        <v>0</v>
      </c>
      <c r="G116" s="65">
        <f>LosAngeles!$B$23*10^6/3600</f>
        <v>0</v>
      </c>
      <c r="H116" s="65">
        <f>LasVegas!$B$23*10^6/3600</f>
        <v>0</v>
      </c>
      <c r="I116" s="65">
        <f>SanFrancisco!$B$23*10^6/3600</f>
        <v>0</v>
      </c>
      <c r="J116" s="65">
        <f>Baltimore!$B$23*10^6/3600</f>
        <v>0</v>
      </c>
      <c r="K116" s="65">
        <f>Albuquerque!$B$23*10^6/3600</f>
        <v>0</v>
      </c>
      <c r="L116" s="65">
        <f>Seattle!$B$23*10^6/3600</f>
        <v>0</v>
      </c>
      <c r="M116" s="65">
        <f>Chicago!$B$23*10^6/3600</f>
        <v>0</v>
      </c>
      <c r="N116" s="65">
        <f>Boulder!$B$23*10^6/3600</f>
        <v>0</v>
      </c>
      <c r="O116" s="65">
        <f>Minneapolis!$B$23*10^6/3600</f>
        <v>0</v>
      </c>
      <c r="P116" s="65">
        <f>Helena!$B$23*10^6/3600</f>
        <v>0</v>
      </c>
      <c r="Q116" s="65">
        <f>Duluth!$B$23*10^6/3600</f>
        <v>0</v>
      </c>
      <c r="R116" s="65">
        <f>Fairbanks!$B$23*10^6/3600</f>
        <v>0</v>
      </c>
    </row>
    <row r="117" spans="1:18">
      <c r="A117" s="48"/>
      <c r="B117" s="49" t="s">
        <v>88</v>
      </c>
      <c r="C117" s="65">
        <f>Miami!$B$24*10^6/3600</f>
        <v>0</v>
      </c>
      <c r="D117" s="65">
        <f>Houston!$B$24*10^6/3600</f>
        <v>0</v>
      </c>
      <c r="E117" s="65">
        <f>Phoenix!$B$24*10^6/3600</f>
        <v>0</v>
      </c>
      <c r="F117" s="65">
        <f>Atlanta!$B$24*10^6/3600</f>
        <v>0</v>
      </c>
      <c r="G117" s="65">
        <f>LosAngeles!$B$24*10^6/3600</f>
        <v>0</v>
      </c>
      <c r="H117" s="65">
        <f>LasVegas!$B$24*10^6/3600</f>
        <v>0</v>
      </c>
      <c r="I117" s="65">
        <f>SanFrancisco!$B$24*10^6/3600</f>
        <v>0</v>
      </c>
      <c r="J117" s="65">
        <f>Baltimore!$B$24*10^6/3600</f>
        <v>0</v>
      </c>
      <c r="K117" s="65">
        <f>Albuquerque!$B$24*10^6/3600</f>
        <v>0</v>
      </c>
      <c r="L117" s="65">
        <f>Seattle!$B$24*10^6/3600</f>
        <v>0</v>
      </c>
      <c r="M117" s="65">
        <f>Chicago!$B$24*10^6/3600</f>
        <v>0</v>
      </c>
      <c r="N117" s="65">
        <f>Boulder!$B$24*10^6/3600</f>
        <v>0</v>
      </c>
      <c r="O117" s="65">
        <f>Minneapolis!$B$24*10^6/3600</f>
        <v>0</v>
      </c>
      <c r="P117" s="65">
        <f>Helena!$B$24*10^6/3600</f>
        <v>0</v>
      </c>
      <c r="Q117" s="65">
        <f>Duluth!$B$24*10^6/3600</f>
        <v>0</v>
      </c>
      <c r="R117" s="65">
        <f>Fairbanks!$B$24*10^6/3600</f>
        <v>0</v>
      </c>
    </row>
    <row r="118" spans="1:18">
      <c r="A118" s="48"/>
      <c r="B118" s="49" t="s">
        <v>89</v>
      </c>
      <c r="C118" s="65">
        <f>Miami!$B$25*10^6/3600</f>
        <v>0</v>
      </c>
      <c r="D118" s="65">
        <f>Houston!$B$25*10^6/3600</f>
        <v>0</v>
      </c>
      <c r="E118" s="65">
        <f>Phoenix!$B$25*10^6/3600</f>
        <v>0</v>
      </c>
      <c r="F118" s="65">
        <f>Atlanta!$B$25*10^6/3600</f>
        <v>0</v>
      </c>
      <c r="G118" s="65">
        <f>LosAngeles!$B$25*10^6/3600</f>
        <v>0</v>
      </c>
      <c r="H118" s="65">
        <f>LasVegas!$B$25*10^6/3600</f>
        <v>0</v>
      </c>
      <c r="I118" s="65">
        <f>SanFrancisco!$B$25*10^6/3600</f>
        <v>0</v>
      </c>
      <c r="J118" s="65">
        <f>Baltimore!$B$25*10^6/3600</f>
        <v>0</v>
      </c>
      <c r="K118" s="65">
        <f>Albuquerque!$B$25*10^6/3600</f>
        <v>0</v>
      </c>
      <c r="L118" s="65">
        <f>Seattle!$B$25*10^6/3600</f>
        <v>0</v>
      </c>
      <c r="M118" s="65">
        <f>Chicago!$B$25*10^6/3600</f>
        <v>0</v>
      </c>
      <c r="N118" s="65">
        <f>Boulder!$B$25*10^6/3600</f>
        <v>0</v>
      </c>
      <c r="O118" s="65">
        <f>Minneapolis!$B$25*10^6/3600</f>
        <v>0</v>
      </c>
      <c r="P118" s="65">
        <f>Helena!$B$25*10^6/3600</f>
        <v>0</v>
      </c>
      <c r="Q118" s="65">
        <f>Duluth!$B$25*10^6/3600</f>
        <v>0</v>
      </c>
      <c r="R118" s="65">
        <f>Fairbanks!$B$25*10^6/3600</f>
        <v>0</v>
      </c>
    </row>
    <row r="119" spans="1:18">
      <c r="A119" s="48"/>
      <c r="B119" s="49" t="s">
        <v>90</v>
      </c>
      <c r="C119" s="65">
        <f>Miami!$B$26*10^6/3600</f>
        <v>0</v>
      </c>
      <c r="D119" s="65">
        <f>Houston!$B$26*10^6/3600</f>
        <v>0</v>
      </c>
      <c r="E119" s="65">
        <f>Phoenix!$B$26*10^6/3600</f>
        <v>0</v>
      </c>
      <c r="F119" s="65">
        <f>Atlanta!$B$26*10^6/3600</f>
        <v>0</v>
      </c>
      <c r="G119" s="65">
        <f>LosAngeles!$B$26*10^6/3600</f>
        <v>0</v>
      </c>
      <c r="H119" s="65">
        <f>LasVegas!$B$26*10^6/3600</f>
        <v>0</v>
      </c>
      <c r="I119" s="65">
        <f>SanFrancisco!$B$26*10^6/3600</f>
        <v>0</v>
      </c>
      <c r="J119" s="65">
        <f>Baltimore!$B$26*10^6/3600</f>
        <v>0</v>
      </c>
      <c r="K119" s="65">
        <f>Albuquerque!$B$26*10^6/3600</f>
        <v>0</v>
      </c>
      <c r="L119" s="65">
        <f>Seattle!$B$26*10^6/3600</f>
        <v>0</v>
      </c>
      <c r="M119" s="65">
        <f>Chicago!$B$26*10^6/3600</f>
        <v>0</v>
      </c>
      <c r="N119" s="65">
        <f>Boulder!$B$26*10^6/3600</f>
        <v>0</v>
      </c>
      <c r="O119" s="65">
        <f>Minneapolis!$B$26*10^6/3600</f>
        <v>0</v>
      </c>
      <c r="P119" s="65">
        <f>Helena!$B$26*10^6/3600</f>
        <v>0</v>
      </c>
      <c r="Q119" s="65">
        <f>Duluth!$B$26*10^6/3600</f>
        <v>0</v>
      </c>
      <c r="R119" s="65">
        <f>Fairbanks!$B$26*10^6/3600</f>
        <v>0</v>
      </c>
    </row>
    <row r="120" spans="1:18">
      <c r="A120" s="48"/>
      <c r="B120" s="49" t="s">
        <v>91</v>
      </c>
      <c r="C120" s="65">
        <f>Miami!$B$28*10^6/3600</f>
        <v>366100</v>
      </c>
      <c r="D120" s="65">
        <f>Houston!$B$28*10^6/3600</f>
        <v>328147.22222222225</v>
      </c>
      <c r="E120" s="65">
        <f>Phoenix!$B$28*10^6/3600</f>
        <v>325008.33333333331</v>
      </c>
      <c r="F120" s="65">
        <f>Atlanta!$B$28*10^6/3600</f>
        <v>289822.22222222219</v>
      </c>
      <c r="G120" s="65">
        <f>LosAngeles!$B$28*10^6/3600</f>
        <v>252905.55555555556</v>
      </c>
      <c r="H120" s="65">
        <f>LasVegas!$B$28*10^6/3600</f>
        <v>293944.44444444444</v>
      </c>
      <c r="I120" s="65">
        <f>SanFrancisco!$B$28*10^6/3600</f>
        <v>235655.55555555556</v>
      </c>
      <c r="J120" s="65">
        <f>Baltimore!$B$28*10^6/3600</f>
        <v>276266.66666666669</v>
      </c>
      <c r="K120" s="65">
        <f>Albuquerque!$B$28*10^6/3600</f>
        <v>265938.88888888888</v>
      </c>
      <c r="L120" s="65">
        <f>Seattle!$B$28*10^6/3600</f>
        <v>238933.33333333334</v>
      </c>
      <c r="M120" s="65">
        <f>Chicago!$B$28*10^6/3600</f>
        <v>262213.88888888888</v>
      </c>
      <c r="N120" s="65">
        <f>Boulder!$B$28*10^6/3600</f>
        <v>251741.66666666666</v>
      </c>
      <c r="O120" s="65">
        <f>Minneapolis!$B$28*10^6/3600</f>
        <v>258625</v>
      </c>
      <c r="P120" s="65">
        <f>Helena!$B$28*10^6/3600</f>
        <v>246038.88888888888</v>
      </c>
      <c r="Q120" s="65">
        <f>Duluth!$B$28*10^6/3600</f>
        <v>241688.88888888888</v>
      </c>
      <c r="R120" s="65">
        <f>Fairbanks!$B$28*10^6/3600</f>
        <v>248322.22222222222</v>
      </c>
    </row>
    <row r="121" spans="1:18">
      <c r="A121" s="48"/>
      <c r="B121" s="46" t="s">
        <v>236</v>
      </c>
      <c r="C121" s="53"/>
    </row>
    <row r="122" spans="1:18">
      <c r="A122" s="48"/>
      <c r="B122" s="49" t="s">
        <v>71</v>
      </c>
      <c r="C122" s="65">
        <f>Miami!$C$13*10^3</f>
        <v>9650</v>
      </c>
      <c r="D122" s="65">
        <f>Houston!$C$13*10^3</f>
        <v>205640</v>
      </c>
      <c r="E122" s="65">
        <f>Phoenix!$C$13*10^3</f>
        <v>182980</v>
      </c>
      <c r="F122" s="65">
        <f>Atlanta!$C$13*10^3</f>
        <v>437980</v>
      </c>
      <c r="G122" s="65">
        <f>LosAngeles!$C$13*10^3</f>
        <v>144360</v>
      </c>
      <c r="H122" s="65">
        <f>LasVegas!$C$13*10^3</f>
        <v>303340</v>
      </c>
      <c r="I122" s="65">
        <f>SanFrancisco!$C$13*10^3</f>
        <v>411160</v>
      </c>
      <c r="J122" s="65">
        <f>Baltimore!$C$13*10^3</f>
        <v>773910</v>
      </c>
      <c r="K122" s="65">
        <f>Albuquerque!$C$13*10^3</f>
        <v>554560</v>
      </c>
      <c r="L122" s="65">
        <f>Seattle!$C$13*10^3</f>
        <v>784670</v>
      </c>
      <c r="M122" s="65">
        <f>Chicago!$C$13*10^3</f>
        <v>1068000</v>
      </c>
      <c r="N122" s="65">
        <f>Boulder!$C$13*10^3</f>
        <v>807800</v>
      </c>
      <c r="O122" s="65">
        <f>Minneapolis!$C$13*10^3</f>
        <v>1414040</v>
      </c>
      <c r="P122" s="65">
        <f>Helena!$C$13*10^3</f>
        <v>1230450</v>
      </c>
      <c r="Q122" s="65">
        <f>Duluth!$C$13*10^3</f>
        <v>1766090</v>
      </c>
      <c r="R122" s="65">
        <f>Fairbanks!$C$13*10^3</f>
        <v>2817030</v>
      </c>
    </row>
    <row r="123" spans="1:18">
      <c r="A123" s="48"/>
      <c r="B123" s="49" t="s">
        <v>72</v>
      </c>
      <c r="C123" s="65">
        <f>Miami!$C$14*10^3</f>
        <v>0</v>
      </c>
      <c r="D123" s="65">
        <f>Houston!$C$14*10^3</f>
        <v>0</v>
      </c>
      <c r="E123" s="65">
        <f>Phoenix!$C$14*10^3</f>
        <v>0</v>
      </c>
      <c r="F123" s="65">
        <f>Atlanta!$C$14*10^3</f>
        <v>0</v>
      </c>
      <c r="G123" s="65">
        <f>LosAngeles!$C$14*10^3</f>
        <v>0</v>
      </c>
      <c r="H123" s="65">
        <f>LasVegas!$C$14*10^3</f>
        <v>0</v>
      </c>
      <c r="I123" s="65">
        <f>SanFrancisco!$C$14*10^3</f>
        <v>0</v>
      </c>
      <c r="J123" s="65">
        <f>Baltimore!$C$14*10^3</f>
        <v>0</v>
      </c>
      <c r="K123" s="65">
        <f>Albuquerque!$C$14*10^3</f>
        <v>0</v>
      </c>
      <c r="L123" s="65">
        <f>Seattle!$C$14*10^3</f>
        <v>0</v>
      </c>
      <c r="M123" s="65">
        <f>Chicago!$C$14*10^3</f>
        <v>0</v>
      </c>
      <c r="N123" s="65">
        <f>Boulder!$C$14*10^3</f>
        <v>0</v>
      </c>
      <c r="O123" s="65">
        <f>Minneapolis!$C$14*10^3</f>
        <v>0</v>
      </c>
      <c r="P123" s="65">
        <f>Helena!$C$14*10^3</f>
        <v>0</v>
      </c>
      <c r="Q123" s="65">
        <f>Duluth!$C$14*10^3</f>
        <v>0</v>
      </c>
      <c r="R123" s="65">
        <f>Fairbanks!$C$14*10^3</f>
        <v>0</v>
      </c>
    </row>
    <row r="124" spans="1:18">
      <c r="A124" s="48"/>
      <c r="B124" s="49" t="s">
        <v>80</v>
      </c>
      <c r="C124" s="65">
        <f>Miami!$C$15*10^3</f>
        <v>0</v>
      </c>
      <c r="D124" s="65">
        <f>Houston!$C$15*10^3</f>
        <v>0</v>
      </c>
      <c r="E124" s="65">
        <f>Phoenix!$C$15*10^3</f>
        <v>0</v>
      </c>
      <c r="F124" s="65">
        <f>Atlanta!$C$15*10^3</f>
        <v>0</v>
      </c>
      <c r="G124" s="65">
        <f>LosAngeles!$C$15*10^3</f>
        <v>0</v>
      </c>
      <c r="H124" s="65">
        <f>LasVegas!$C$15*10^3</f>
        <v>0</v>
      </c>
      <c r="I124" s="65">
        <f>SanFrancisco!$C$15*10^3</f>
        <v>0</v>
      </c>
      <c r="J124" s="65">
        <f>Baltimore!$C$15*10^3</f>
        <v>0</v>
      </c>
      <c r="K124" s="65">
        <f>Albuquerque!$C$15*10^3</f>
        <v>0</v>
      </c>
      <c r="L124" s="65">
        <f>Seattle!$C$15*10^3</f>
        <v>0</v>
      </c>
      <c r="M124" s="65">
        <f>Chicago!$C$15*10^3</f>
        <v>0</v>
      </c>
      <c r="N124" s="65">
        <f>Boulder!$C$15*10^3</f>
        <v>0</v>
      </c>
      <c r="O124" s="65">
        <f>Minneapolis!$C$15*10^3</f>
        <v>0</v>
      </c>
      <c r="P124" s="65">
        <f>Helena!$C$15*10^3</f>
        <v>0</v>
      </c>
      <c r="Q124" s="65">
        <f>Duluth!$C$15*10^3</f>
        <v>0</v>
      </c>
      <c r="R124" s="65">
        <f>Fairbanks!$C$15*10^3</f>
        <v>0</v>
      </c>
    </row>
    <row r="125" spans="1:18">
      <c r="A125" s="48"/>
      <c r="B125" s="49" t="s">
        <v>81</v>
      </c>
      <c r="C125" s="65">
        <f>Miami!$C$16*10^3</f>
        <v>0</v>
      </c>
      <c r="D125" s="65">
        <f>Houston!$C$16*10^3</f>
        <v>0</v>
      </c>
      <c r="E125" s="65">
        <f>Phoenix!$C$16*10^3</f>
        <v>0</v>
      </c>
      <c r="F125" s="65">
        <f>Atlanta!$C$16*10^3</f>
        <v>0</v>
      </c>
      <c r="G125" s="65">
        <f>LosAngeles!$C$16*10^3</f>
        <v>0</v>
      </c>
      <c r="H125" s="65">
        <f>LasVegas!$C$16*10^3</f>
        <v>0</v>
      </c>
      <c r="I125" s="65">
        <f>SanFrancisco!$C$16*10^3</f>
        <v>0</v>
      </c>
      <c r="J125" s="65">
        <f>Baltimore!$C$16*10^3</f>
        <v>0</v>
      </c>
      <c r="K125" s="65">
        <f>Albuquerque!$C$16*10^3</f>
        <v>0</v>
      </c>
      <c r="L125" s="65">
        <f>Seattle!$C$16*10^3</f>
        <v>0</v>
      </c>
      <c r="M125" s="65">
        <f>Chicago!$C$16*10^3</f>
        <v>0</v>
      </c>
      <c r="N125" s="65">
        <f>Boulder!$C$16*10^3</f>
        <v>0</v>
      </c>
      <c r="O125" s="65">
        <f>Minneapolis!$C$16*10^3</f>
        <v>0</v>
      </c>
      <c r="P125" s="65">
        <f>Helena!$C$16*10^3</f>
        <v>0</v>
      </c>
      <c r="Q125" s="65">
        <f>Duluth!$C$16*10^3</f>
        <v>0</v>
      </c>
      <c r="R125" s="65">
        <f>Fairbanks!$C$16*10^3</f>
        <v>0</v>
      </c>
    </row>
    <row r="126" spans="1:18">
      <c r="A126" s="48"/>
      <c r="B126" s="49" t="s">
        <v>82</v>
      </c>
      <c r="C126" s="65">
        <f>Miami!$C$17*10^3</f>
        <v>0</v>
      </c>
      <c r="D126" s="65">
        <f>Houston!$C$17*10^3</f>
        <v>0</v>
      </c>
      <c r="E126" s="65">
        <f>Phoenix!$C$17*10^3</f>
        <v>0</v>
      </c>
      <c r="F126" s="65">
        <f>Atlanta!$C$17*10^3</f>
        <v>0</v>
      </c>
      <c r="G126" s="65">
        <f>LosAngeles!$C$17*10^3</f>
        <v>0</v>
      </c>
      <c r="H126" s="65">
        <f>LasVegas!$C$17*10^3</f>
        <v>0</v>
      </c>
      <c r="I126" s="65">
        <f>SanFrancisco!$C$17*10^3</f>
        <v>0</v>
      </c>
      <c r="J126" s="65">
        <f>Baltimore!$C$17*10^3</f>
        <v>0</v>
      </c>
      <c r="K126" s="65">
        <f>Albuquerque!$C$17*10^3</f>
        <v>0</v>
      </c>
      <c r="L126" s="65">
        <f>Seattle!$C$17*10^3</f>
        <v>0</v>
      </c>
      <c r="M126" s="65">
        <f>Chicago!$C$17*10^3</f>
        <v>0</v>
      </c>
      <c r="N126" s="65">
        <f>Boulder!$C$17*10^3</f>
        <v>0</v>
      </c>
      <c r="O126" s="65">
        <f>Minneapolis!$C$17*10^3</f>
        <v>0</v>
      </c>
      <c r="P126" s="65">
        <f>Helena!$C$17*10^3</f>
        <v>0</v>
      </c>
      <c r="Q126" s="65">
        <f>Duluth!$C$17*10^3</f>
        <v>0</v>
      </c>
      <c r="R126" s="65">
        <f>Fairbanks!$C$17*10^3</f>
        <v>0</v>
      </c>
    </row>
    <row r="127" spans="1:18">
      <c r="A127" s="48"/>
      <c r="B127" s="49" t="s">
        <v>83</v>
      </c>
      <c r="C127" s="65">
        <f>Miami!$C$18*10^3</f>
        <v>0</v>
      </c>
      <c r="D127" s="65">
        <f>Houston!$C$18*10^3</f>
        <v>0</v>
      </c>
      <c r="E127" s="65">
        <f>Phoenix!$C$18*10^3</f>
        <v>0</v>
      </c>
      <c r="F127" s="65">
        <f>Atlanta!$C$18*10^3</f>
        <v>0</v>
      </c>
      <c r="G127" s="65">
        <f>LosAngeles!$C$18*10^3</f>
        <v>0</v>
      </c>
      <c r="H127" s="65">
        <f>LasVegas!$C$18*10^3</f>
        <v>0</v>
      </c>
      <c r="I127" s="65">
        <f>SanFrancisco!$C$18*10^3</f>
        <v>0</v>
      </c>
      <c r="J127" s="65">
        <f>Baltimore!$C$18*10^3</f>
        <v>0</v>
      </c>
      <c r="K127" s="65">
        <f>Albuquerque!$C$18*10^3</f>
        <v>0</v>
      </c>
      <c r="L127" s="65">
        <f>Seattle!$C$18*10^3</f>
        <v>0</v>
      </c>
      <c r="M127" s="65">
        <f>Chicago!$C$18*10^3</f>
        <v>0</v>
      </c>
      <c r="N127" s="65">
        <f>Boulder!$C$18*10^3</f>
        <v>0</v>
      </c>
      <c r="O127" s="65">
        <f>Minneapolis!$C$18*10^3</f>
        <v>0</v>
      </c>
      <c r="P127" s="65">
        <f>Helena!$C$18*10^3</f>
        <v>0</v>
      </c>
      <c r="Q127" s="65">
        <f>Duluth!$C$18*10^3</f>
        <v>0</v>
      </c>
      <c r="R127" s="65">
        <f>Fairbanks!$C$18*10^3</f>
        <v>0</v>
      </c>
    </row>
    <row r="128" spans="1:18">
      <c r="A128" s="48"/>
      <c r="B128" s="49" t="s">
        <v>84</v>
      </c>
      <c r="C128" s="65">
        <f>Miami!$C$19*10^3</f>
        <v>0</v>
      </c>
      <c r="D128" s="65">
        <f>Houston!$C$19*10^3</f>
        <v>0</v>
      </c>
      <c r="E128" s="65">
        <f>Phoenix!$C$19*10^3</f>
        <v>0</v>
      </c>
      <c r="F128" s="65">
        <f>Atlanta!$C$19*10^3</f>
        <v>0</v>
      </c>
      <c r="G128" s="65">
        <f>LosAngeles!$C$19*10^3</f>
        <v>0</v>
      </c>
      <c r="H128" s="65">
        <f>LasVegas!$C$19*10^3</f>
        <v>0</v>
      </c>
      <c r="I128" s="65">
        <f>SanFrancisco!$C$19*10^3</f>
        <v>0</v>
      </c>
      <c r="J128" s="65">
        <f>Baltimore!$C$19*10^3</f>
        <v>0</v>
      </c>
      <c r="K128" s="65">
        <f>Albuquerque!$C$19*10^3</f>
        <v>0</v>
      </c>
      <c r="L128" s="65">
        <f>Seattle!$C$19*10^3</f>
        <v>0</v>
      </c>
      <c r="M128" s="65">
        <f>Chicago!$C$19*10^3</f>
        <v>0</v>
      </c>
      <c r="N128" s="65">
        <f>Boulder!$C$19*10^3</f>
        <v>0</v>
      </c>
      <c r="O128" s="65">
        <f>Minneapolis!$C$19*10^3</f>
        <v>0</v>
      </c>
      <c r="P128" s="65">
        <f>Helena!$C$19*10^3</f>
        <v>0</v>
      </c>
      <c r="Q128" s="65">
        <f>Duluth!$C$19*10^3</f>
        <v>0</v>
      </c>
      <c r="R128" s="65">
        <f>Fairbanks!$C$19*10^3</f>
        <v>0</v>
      </c>
    </row>
    <row r="129" spans="1:18">
      <c r="A129" s="48"/>
      <c r="B129" s="49" t="s">
        <v>85</v>
      </c>
      <c r="C129" s="65">
        <f>Miami!$C$20*10^3</f>
        <v>0</v>
      </c>
      <c r="D129" s="65">
        <f>Houston!$C$20*10^3</f>
        <v>0</v>
      </c>
      <c r="E129" s="65">
        <f>Phoenix!$C$20*10^3</f>
        <v>0</v>
      </c>
      <c r="F129" s="65">
        <f>Atlanta!$C$20*10^3</f>
        <v>0</v>
      </c>
      <c r="G129" s="65">
        <f>LosAngeles!$C$20*10^3</f>
        <v>0</v>
      </c>
      <c r="H129" s="65">
        <f>LasVegas!$C$20*10^3</f>
        <v>0</v>
      </c>
      <c r="I129" s="65">
        <f>SanFrancisco!$C$20*10^3</f>
        <v>0</v>
      </c>
      <c r="J129" s="65">
        <f>Baltimore!$C$20*10^3</f>
        <v>0</v>
      </c>
      <c r="K129" s="65">
        <f>Albuquerque!$C$20*10^3</f>
        <v>0</v>
      </c>
      <c r="L129" s="65">
        <f>Seattle!$C$20*10^3</f>
        <v>0</v>
      </c>
      <c r="M129" s="65">
        <f>Chicago!$C$20*10^3</f>
        <v>0</v>
      </c>
      <c r="N129" s="65">
        <f>Boulder!$C$20*10^3</f>
        <v>0</v>
      </c>
      <c r="O129" s="65">
        <f>Minneapolis!$C$20*10^3</f>
        <v>0</v>
      </c>
      <c r="P129" s="65">
        <f>Helena!$C$20*10^3</f>
        <v>0</v>
      </c>
      <c r="Q129" s="65">
        <f>Duluth!$C$20*10^3</f>
        <v>0</v>
      </c>
      <c r="R129" s="65">
        <f>Fairbanks!$C$20*10^3</f>
        <v>0</v>
      </c>
    </row>
    <row r="130" spans="1:18">
      <c r="A130" s="48"/>
      <c r="B130" s="49" t="s">
        <v>86</v>
      </c>
      <c r="C130" s="65">
        <f>Miami!$C$21*10^3</f>
        <v>0</v>
      </c>
      <c r="D130" s="65">
        <f>Houston!$C$21*10^3</f>
        <v>0</v>
      </c>
      <c r="E130" s="65">
        <f>Phoenix!$C$21*10^3</f>
        <v>0</v>
      </c>
      <c r="F130" s="65">
        <f>Atlanta!$C$21*10^3</f>
        <v>0</v>
      </c>
      <c r="G130" s="65">
        <f>LosAngeles!$C$21*10^3</f>
        <v>0</v>
      </c>
      <c r="H130" s="65">
        <f>LasVegas!$C$21*10^3</f>
        <v>0</v>
      </c>
      <c r="I130" s="65">
        <f>SanFrancisco!$C$21*10^3</f>
        <v>0</v>
      </c>
      <c r="J130" s="65">
        <f>Baltimore!$C$21*10^3</f>
        <v>0</v>
      </c>
      <c r="K130" s="65">
        <f>Albuquerque!$C$21*10^3</f>
        <v>0</v>
      </c>
      <c r="L130" s="65">
        <f>Seattle!$C$21*10^3</f>
        <v>0</v>
      </c>
      <c r="M130" s="65">
        <f>Chicago!$C$21*10^3</f>
        <v>0</v>
      </c>
      <c r="N130" s="65">
        <f>Boulder!$C$21*10^3</f>
        <v>0</v>
      </c>
      <c r="O130" s="65">
        <f>Minneapolis!$C$21*10^3</f>
        <v>0</v>
      </c>
      <c r="P130" s="65">
        <f>Helena!$C$21*10^3</f>
        <v>0</v>
      </c>
      <c r="Q130" s="65">
        <f>Duluth!$C$21*10^3</f>
        <v>0</v>
      </c>
      <c r="R130" s="65">
        <f>Fairbanks!$C$21*10^3</f>
        <v>0</v>
      </c>
    </row>
    <row r="131" spans="1:18">
      <c r="A131" s="48"/>
      <c r="B131" s="49" t="s">
        <v>87</v>
      </c>
      <c r="C131" s="65">
        <f>Miami!$C$22*10^3</f>
        <v>0</v>
      </c>
      <c r="D131" s="65">
        <f>Houston!$C$22*10^3</f>
        <v>0</v>
      </c>
      <c r="E131" s="65">
        <f>Phoenix!$C$22*10^3</f>
        <v>0</v>
      </c>
      <c r="F131" s="65">
        <f>Atlanta!$C$22*10^3</f>
        <v>0</v>
      </c>
      <c r="G131" s="65">
        <f>LosAngeles!$C$22*10^3</f>
        <v>0</v>
      </c>
      <c r="H131" s="65">
        <f>LasVegas!$C$22*10^3</f>
        <v>0</v>
      </c>
      <c r="I131" s="65">
        <f>SanFrancisco!$C$22*10^3</f>
        <v>0</v>
      </c>
      <c r="J131" s="65">
        <f>Baltimore!$C$22*10^3</f>
        <v>0</v>
      </c>
      <c r="K131" s="65">
        <f>Albuquerque!$C$22*10^3</f>
        <v>0</v>
      </c>
      <c r="L131" s="65">
        <f>Seattle!$C$22*10^3</f>
        <v>0</v>
      </c>
      <c r="M131" s="65">
        <f>Chicago!$C$22*10^3</f>
        <v>0</v>
      </c>
      <c r="N131" s="65">
        <f>Boulder!$C$22*10^3</f>
        <v>0</v>
      </c>
      <c r="O131" s="65">
        <f>Minneapolis!$C$22*10^3</f>
        <v>0</v>
      </c>
      <c r="P131" s="65">
        <f>Helena!$C$22*10^3</f>
        <v>0</v>
      </c>
      <c r="Q131" s="65">
        <f>Duluth!$C$22*10^3</f>
        <v>0</v>
      </c>
      <c r="R131" s="65">
        <f>Fairbanks!$C$22*10^3</f>
        <v>0</v>
      </c>
    </row>
    <row r="132" spans="1:18">
      <c r="A132" s="48"/>
      <c r="B132" s="49" t="s">
        <v>66</v>
      </c>
      <c r="C132" s="65">
        <f>Miami!$C$23*10^3</f>
        <v>0</v>
      </c>
      <c r="D132" s="65">
        <f>Houston!$C$23*10^3</f>
        <v>0</v>
      </c>
      <c r="E132" s="65">
        <f>Phoenix!$C$23*10^3</f>
        <v>0</v>
      </c>
      <c r="F132" s="65">
        <f>Atlanta!$C$23*10^3</f>
        <v>0</v>
      </c>
      <c r="G132" s="65">
        <f>LosAngeles!$C$23*10^3</f>
        <v>0</v>
      </c>
      <c r="H132" s="65">
        <f>LasVegas!$C$23*10^3</f>
        <v>0</v>
      </c>
      <c r="I132" s="65">
        <f>SanFrancisco!$C$23*10^3</f>
        <v>0</v>
      </c>
      <c r="J132" s="65">
        <f>Baltimore!$C$23*10^3</f>
        <v>0</v>
      </c>
      <c r="K132" s="65">
        <f>Albuquerque!$C$23*10^3</f>
        <v>0</v>
      </c>
      <c r="L132" s="65">
        <f>Seattle!$C$23*10^3</f>
        <v>0</v>
      </c>
      <c r="M132" s="65">
        <f>Chicago!$C$23*10^3</f>
        <v>0</v>
      </c>
      <c r="N132" s="65">
        <f>Boulder!$C$23*10^3</f>
        <v>0</v>
      </c>
      <c r="O132" s="65">
        <f>Minneapolis!$C$23*10^3</f>
        <v>0</v>
      </c>
      <c r="P132" s="65">
        <f>Helena!$C$23*10^3</f>
        <v>0</v>
      </c>
      <c r="Q132" s="65">
        <f>Duluth!$C$23*10^3</f>
        <v>0</v>
      </c>
      <c r="R132" s="65">
        <f>Fairbanks!$C$23*10^3</f>
        <v>0</v>
      </c>
    </row>
    <row r="133" spans="1:18">
      <c r="A133" s="48"/>
      <c r="B133" s="49" t="s">
        <v>88</v>
      </c>
      <c r="C133" s="65">
        <f>Miami!$C$24*10^3</f>
        <v>0</v>
      </c>
      <c r="D133" s="65">
        <f>Houston!$C$24*10^3</f>
        <v>0</v>
      </c>
      <c r="E133" s="65">
        <f>Phoenix!$C$24*10^3</f>
        <v>0</v>
      </c>
      <c r="F133" s="65">
        <f>Atlanta!$C$24*10^3</f>
        <v>0</v>
      </c>
      <c r="G133" s="65">
        <f>LosAngeles!$C$24*10^3</f>
        <v>0</v>
      </c>
      <c r="H133" s="65">
        <f>LasVegas!$C$24*10^3</f>
        <v>0</v>
      </c>
      <c r="I133" s="65">
        <f>SanFrancisco!$C$24*10^3</f>
        <v>0</v>
      </c>
      <c r="J133" s="65">
        <f>Baltimore!$C$24*10^3</f>
        <v>0</v>
      </c>
      <c r="K133" s="65">
        <f>Albuquerque!$C$24*10^3</f>
        <v>0</v>
      </c>
      <c r="L133" s="65">
        <f>Seattle!$C$24*10^3</f>
        <v>0</v>
      </c>
      <c r="M133" s="65">
        <f>Chicago!$C$24*10^3</f>
        <v>0</v>
      </c>
      <c r="N133" s="65">
        <f>Boulder!$C$24*10^3</f>
        <v>0</v>
      </c>
      <c r="O133" s="65">
        <f>Minneapolis!$C$24*10^3</f>
        <v>0</v>
      </c>
      <c r="P133" s="65">
        <f>Helena!$C$24*10^3</f>
        <v>0</v>
      </c>
      <c r="Q133" s="65">
        <f>Duluth!$C$24*10^3</f>
        <v>0</v>
      </c>
      <c r="R133" s="65">
        <f>Fairbanks!$C$24*10^3</f>
        <v>0</v>
      </c>
    </row>
    <row r="134" spans="1:18">
      <c r="A134" s="48"/>
      <c r="B134" s="49" t="s">
        <v>89</v>
      </c>
      <c r="C134" s="65">
        <f>Miami!$C$25*10^3</f>
        <v>0</v>
      </c>
      <c r="D134" s="65">
        <f>Houston!$C$25*10^3</f>
        <v>0</v>
      </c>
      <c r="E134" s="65">
        <f>Phoenix!$C$25*10^3</f>
        <v>0</v>
      </c>
      <c r="F134" s="65">
        <f>Atlanta!$C$25*10^3</f>
        <v>0</v>
      </c>
      <c r="G134" s="65">
        <f>LosAngeles!$C$25*10^3</f>
        <v>0</v>
      </c>
      <c r="H134" s="65">
        <f>LasVegas!$C$25*10^3</f>
        <v>0</v>
      </c>
      <c r="I134" s="65">
        <f>SanFrancisco!$C$25*10^3</f>
        <v>0</v>
      </c>
      <c r="J134" s="65">
        <f>Baltimore!$C$25*10^3</f>
        <v>0</v>
      </c>
      <c r="K134" s="65">
        <f>Albuquerque!$C$25*10^3</f>
        <v>0</v>
      </c>
      <c r="L134" s="65">
        <f>Seattle!$C$25*10^3</f>
        <v>0</v>
      </c>
      <c r="M134" s="65">
        <f>Chicago!$C$25*10^3</f>
        <v>0</v>
      </c>
      <c r="N134" s="65">
        <f>Boulder!$C$25*10^3</f>
        <v>0</v>
      </c>
      <c r="O134" s="65">
        <f>Minneapolis!$C$25*10^3</f>
        <v>0</v>
      </c>
      <c r="P134" s="65">
        <f>Helena!$C$25*10^3</f>
        <v>0</v>
      </c>
      <c r="Q134" s="65">
        <f>Duluth!$C$25*10^3</f>
        <v>0</v>
      </c>
      <c r="R134" s="65">
        <f>Fairbanks!$C$25*10^3</f>
        <v>0</v>
      </c>
    </row>
    <row r="135" spans="1:18">
      <c r="A135" s="48"/>
      <c r="B135" s="49" t="s">
        <v>90</v>
      </c>
      <c r="C135" s="65">
        <f>Miami!$C$26*10^3</f>
        <v>0</v>
      </c>
      <c r="D135" s="65">
        <f>Houston!$C$26*10^3</f>
        <v>0</v>
      </c>
      <c r="E135" s="65">
        <f>Phoenix!$C$26*10^3</f>
        <v>0</v>
      </c>
      <c r="F135" s="65">
        <f>Atlanta!$C$26*10^3</f>
        <v>0</v>
      </c>
      <c r="G135" s="65">
        <f>LosAngeles!$C$26*10^3</f>
        <v>0</v>
      </c>
      <c r="H135" s="65">
        <f>LasVegas!$C$26*10^3</f>
        <v>0</v>
      </c>
      <c r="I135" s="65">
        <f>SanFrancisco!$C$26*10^3</f>
        <v>0</v>
      </c>
      <c r="J135" s="65">
        <f>Baltimore!$C$26*10^3</f>
        <v>0</v>
      </c>
      <c r="K135" s="65">
        <f>Albuquerque!$C$26*10^3</f>
        <v>0</v>
      </c>
      <c r="L135" s="65">
        <f>Seattle!$C$26*10^3</f>
        <v>0</v>
      </c>
      <c r="M135" s="65">
        <f>Chicago!$C$26*10^3</f>
        <v>0</v>
      </c>
      <c r="N135" s="65">
        <f>Boulder!$C$26*10^3</f>
        <v>0</v>
      </c>
      <c r="O135" s="65">
        <f>Minneapolis!$C$26*10^3</f>
        <v>0</v>
      </c>
      <c r="P135" s="65">
        <f>Helena!$C$26*10^3</f>
        <v>0</v>
      </c>
      <c r="Q135" s="65">
        <f>Duluth!$C$26*10^3</f>
        <v>0</v>
      </c>
      <c r="R135" s="65">
        <f>Fairbanks!$C$26*10^3</f>
        <v>0</v>
      </c>
    </row>
    <row r="136" spans="1:18">
      <c r="A136" s="48"/>
      <c r="B136" s="49" t="s">
        <v>91</v>
      </c>
      <c r="C136" s="65">
        <f>Miami!$C$28*10^3</f>
        <v>9650</v>
      </c>
      <c r="D136" s="65">
        <f>Houston!$C$28*10^3</f>
        <v>205640</v>
      </c>
      <c r="E136" s="65">
        <f>Phoenix!$C$28*10^3</f>
        <v>182980</v>
      </c>
      <c r="F136" s="65">
        <f>Atlanta!$C$28*10^3</f>
        <v>437980</v>
      </c>
      <c r="G136" s="65">
        <f>LosAngeles!$C$28*10^3</f>
        <v>144360</v>
      </c>
      <c r="H136" s="65">
        <f>LasVegas!$C$28*10^3</f>
        <v>303340</v>
      </c>
      <c r="I136" s="65">
        <f>SanFrancisco!$C$28*10^3</f>
        <v>411160</v>
      </c>
      <c r="J136" s="65">
        <f>Baltimore!$C$28*10^3</f>
        <v>773910</v>
      </c>
      <c r="K136" s="65">
        <f>Albuquerque!$C$28*10^3</f>
        <v>554560</v>
      </c>
      <c r="L136" s="65">
        <f>Seattle!$C$28*10^3</f>
        <v>784670</v>
      </c>
      <c r="M136" s="65">
        <f>Chicago!$C$28*10^3</f>
        <v>1068000</v>
      </c>
      <c r="N136" s="65">
        <f>Boulder!$C$28*10^3</f>
        <v>807800</v>
      </c>
      <c r="O136" s="65">
        <f>Minneapolis!$C$28*10^3</f>
        <v>1414040</v>
      </c>
      <c r="P136" s="65">
        <f>Helena!$C$28*10^3</f>
        <v>1230450</v>
      </c>
      <c r="Q136" s="65">
        <f>Duluth!$C$28*10^3</f>
        <v>1766090</v>
      </c>
      <c r="R136" s="65">
        <f>Fairbanks!$C$28*10^3</f>
        <v>2817030</v>
      </c>
    </row>
    <row r="137" spans="1:18">
      <c r="A137" s="48"/>
      <c r="B137" s="46" t="s">
        <v>237</v>
      </c>
      <c r="C137" s="53"/>
    </row>
    <row r="138" spans="1:18">
      <c r="A138" s="48"/>
      <c r="B138" s="49" t="s">
        <v>71</v>
      </c>
      <c r="C138" s="65">
        <f>Miami!$E$13*10^3</f>
        <v>0</v>
      </c>
      <c r="D138" s="65">
        <f>Houston!$E$13*10^3</f>
        <v>0</v>
      </c>
      <c r="E138" s="65">
        <f>Phoenix!$E$13*10^3</f>
        <v>0</v>
      </c>
      <c r="F138" s="65">
        <f>Atlanta!$E$13*10^3</f>
        <v>0</v>
      </c>
      <c r="G138" s="65">
        <f>LosAngeles!$E$13*10^3</f>
        <v>0</v>
      </c>
      <c r="H138" s="65">
        <f>LasVegas!$E$13*10^3</f>
        <v>0</v>
      </c>
      <c r="I138" s="65">
        <f>SanFrancisco!$E$13*10^3</f>
        <v>0</v>
      </c>
      <c r="J138" s="65">
        <f>Baltimore!$E$13*10^3</f>
        <v>0</v>
      </c>
      <c r="K138" s="65">
        <f>Albuquerque!$E$13*10^3</f>
        <v>0</v>
      </c>
      <c r="L138" s="65">
        <f>Seattle!$E$13*10^3</f>
        <v>0</v>
      </c>
      <c r="M138" s="65">
        <f>Chicago!$E$13*10^3</f>
        <v>0</v>
      </c>
      <c r="N138" s="65">
        <f>Boulder!$E$13*10^3</f>
        <v>0</v>
      </c>
      <c r="O138" s="65">
        <f>Minneapolis!$E$13*10^3</f>
        <v>0</v>
      </c>
      <c r="P138" s="65">
        <f>Helena!$E$13*10^3</f>
        <v>0</v>
      </c>
      <c r="Q138" s="65">
        <f>Duluth!$E$13*10^3</f>
        <v>0</v>
      </c>
      <c r="R138" s="65">
        <f>Fairbanks!$E$13*10^3</f>
        <v>0</v>
      </c>
    </row>
    <row r="139" spans="1:18">
      <c r="A139" s="48"/>
      <c r="B139" s="49" t="s">
        <v>72</v>
      </c>
      <c r="C139" s="65">
        <f>Miami!$E$14*10^3</f>
        <v>0</v>
      </c>
      <c r="D139" s="65">
        <f>Houston!$E$14*10^3</f>
        <v>0</v>
      </c>
      <c r="E139" s="65">
        <f>Phoenix!$E$14*10^3</f>
        <v>0</v>
      </c>
      <c r="F139" s="65">
        <f>Atlanta!$E$14*10^3</f>
        <v>0</v>
      </c>
      <c r="G139" s="65">
        <f>LosAngeles!$E$14*10^3</f>
        <v>0</v>
      </c>
      <c r="H139" s="65">
        <f>LasVegas!$E$14*10^3</f>
        <v>0</v>
      </c>
      <c r="I139" s="65">
        <f>SanFrancisco!$E$14*10^3</f>
        <v>0</v>
      </c>
      <c r="J139" s="65">
        <f>Baltimore!$E$14*10^3</f>
        <v>0</v>
      </c>
      <c r="K139" s="65">
        <f>Albuquerque!$E$14*10^3</f>
        <v>0</v>
      </c>
      <c r="L139" s="65">
        <f>Seattle!$E$14*10^3</f>
        <v>0</v>
      </c>
      <c r="M139" s="65">
        <f>Chicago!$E$14*10^3</f>
        <v>0</v>
      </c>
      <c r="N139" s="65">
        <f>Boulder!$E$14*10^3</f>
        <v>0</v>
      </c>
      <c r="O139" s="65">
        <f>Minneapolis!$E$14*10^3</f>
        <v>0</v>
      </c>
      <c r="P139" s="65">
        <f>Helena!$E$14*10^3</f>
        <v>0</v>
      </c>
      <c r="Q139" s="65">
        <f>Duluth!$E$14*10^3</f>
        <v>0</v>
      </c>
      <c r="R139" s="65">
        <f>Fairbanks!$E$14*10^3</f>
        <v>0</v>
      </c>
    </row>
    <row r="140" spans="1:18">
      <c r="A140" s="48"/>
      <c r="B140" s="49" t="s">
        <v>80</v>
      </c>
      <c r="C140" s="65">
        <f>Miami!$E$15*10^3</f>
        <v>0</v>
      </c>
      <c r="D140" s="65">
        <f>Houston!$E$15*10^3</f>
        <v>0</v>
      </c>
      <c r="E140" s="65">
        <f>Phoenix!$E$15*10^3</f>
        <v>0</v>
      </c>
      <c r="F140" s="65">
        <f>Atlanta!$E$15*10^3</f>
        <v>0</v>
      </c>
      <c r="G140" s="65">
        <f>LosAngeles!$E$15*10^3</f>
        <v>0</v>
      </c>
      <c r="H140" s="65">
        <f>LasVegas!$E$15*10^3</f>
        <v>0</v>
      </c>
      <c r="I140" s="65">
        <f>SanFrancisco!$E$15*10^3</f>
        <v>0</v>
      </c>
      <c r="J140" s="65">
        <f>Baltimore!$E$15*10^3</f>
        <v>0</v>
      </c>
      <c r="K140" s="65">
        <f>Albuquerque!$E$15*10^3</f>
        <v>0</v>
      </c>
      <c r="L140" s="65">
        <f>Seattle!$E$15*10^3</f>
        <v>0</v>
      </c>
      <c r="M140" s="65">
        <f>Chicago!$E$15*10^3</f>
        <v>0</v>
      </c>
      <c r="N140" s="65">
        <f>Boulder!$E$15*10^3</f>
        <v>0</v>
      </c>
      <c r="O140" s="65">
        <f>Minneapolis!$E$15*10^3</f>
        <v>0</v>
      </c>
      <c r="P140" s="65">
        <f>Helena!$E$15*10^3</f>
        <v>0</v>
      </c>
      <c r="Q140" s="65">
        <f>Duluth!$E$15*10^3</f>
        <v>0</v>
      </c>
      <c r="R140" s="65">
        <f>Fairbanks!$E$15*10^3</f>
        <v>0</v>
      </c>
    </row>
    <row r="141" spans="1:18">
      <c r="A141" s="48"/>
      <c r="B141" s="49" t="s">
        <v>81</v>
      </c>
      <c r="C141" s="65">
        <f>Miami!$E$16*10^3</f>
        <v>0</v>
      </c>
      <c r="D141" s="65">
        <f>Houston!$E$16*10^3</f>
        <v>0</v>
      </c>
      <c r="E141" s="65">
        <f>Phoenix!$E$16*10^3</f>
        <v>0</v>
      </c>
      <c r="F141" s="65">
        <f>Atlanta!$E$16*10^3</f>
        <v>0</v>
      </c>
      <c r="G141" s="65">
        <f>LosAngeles!$E$16*10^3</f>
        <v>0</v>
      </c>
      <c r="H141" s="65">
        <f>LasVegas!$E$16*10^3</f>
        <v>0</v>
      </c>
      <c r="I141" s="65">
        <f>SanFrancisco!$E$16*10^3</f>
        <v>0</v>
      </c>
      <c r="J141" s="65">
        <f>Baltimore!$E$16*10^3</f>
        <v>0</v>
      </c>
      <c r="K141" s="65">
        <f>Albuquerque!$E$16*10^3</f>
        <v>0</v>
      </c>
      <c r="L141" s="65">
        <f>Seattle!$E$16*10^3</f>
        <v>0</v>
      </c>
      <c r="M141" s="65">
        <f>Chicago!$E$16*10^3</f>
        <v>0</v>
      </c>
      <c r="N141" s="65">
        <f>Boulder!$E$16*10^3</f>
        <v>0</v>
      </c>
      <c r="O141" s="65">
        <f>Minneapolis!$E$16*10^3</f>
        <v>0</v>
      </c>
      <c r="P141" s="65">
        <f>Helena!$E$16*10^3</f>
        <v>0</v>
      </c>
      <c r="Q141" s="65">
        <f>Duluth!$E$16*10^3</f>
        <v>0</v>
      </c>
      <c r="R141" s="65">
        <f>Fairbanks!$E$16*10^3</f>
        <v>0</v>
      </c>
    </row>
    <row r="142" spans="1:18">
      <c r="A142" s="48"/>
      <c r="B142" s="49" t="s">
        <v>82</v>
      </c>
      <c r="C142" s="65">
        <f>Miami!$E$17*10^3</f>
        <v>0</v>
      </c>
      <c r="D142" s="65">
        <f>Houston!$E$17*10^3</f>
        <v>0</v>
      </c>
      <c r="E142" s="65">
        <f>Phoenix!$E$17*10^3</f>
        <v>0</v>
      </c>
      <c r="F142" s="65">
        <f>Atlanta!$E$17*10^3</f>
        <v>0</v>
      </c>
      <c r="G142" s="65">
        <f>LosAngeles!$E$17*10^3</f>
        <v>0</v>
      </c>
      <c r="H142" s="65">
        <f>LasVegas!$E$17*10^3</f>
        <v>0</v>
      </c>
      <c r="I142" s="65">
        <f>SanFrancisco!$E$17*10^3</f>
        <v>0</v>
      </c>
      <c r="J142" s="65">
        <f>Baltimore!$E$17*10^3</f>
        <v>0</v>
      </c>
      <c r="K142" s="65">
        <f>Albuquerque!$E$17*10^3</f>
        <v>0</v>
      </c>
      <c r="L142" s="65">
        <f>Seattle!$E$17*10^3</f>
        <v>0</v>
      </c>
      <c r="M142" s="65">
        <f>Chicago!$E$17*10^3</f>
        <v>0</v>
      </c>
      <c r="N142" s="65">
        <f>Boulder!$E$17*10^3</f>
        <v>0</v>
      </c>
      <c r="O142" s="65">
        <f>Minneapolis!$E$17*10^3</f>
        <v>0</v>
      </c>
      <c r="P142" s="65">
        <f>Helena!$E$17*10^3</f>
        <v>0</v>
      </c>
      <c r="Q142" s="65">
        <f>Duluth!$E$17*10^3</f>
        <v>0</v>
      </c>
      <c r="R142" s="65">
        <f>Fairbanks!$E$17*10^3</f>
        <v>0</v>
      </c>
    </row>
    <row r="143" spans="1:18">
      <c r="A143" s="48"/>
      <c r="B143" s="49" t="s">
        <v>83</v>
      </c>
      <c r="C143" s="65">
        <f>Miami!$E$18*10^3</f>
        <v>0</v>
      </c>
      <c r="D143" s="65">
        <f>Houston!$E$18*10^3</f>
        <v>0</v>
      </c>
      <c r="E143" s="65">
        <f>Phoenix!$E$18*10^3</f>
        <v>0</v>
      </c>
      <c r="F143" s="65">
        <f>Atlanta!$E$18*10^3</f>
        <v>0</v>
      </c>
      <c r="G143" s="65">
        <f>LosAngeles!$E$18*10^3</f>
        <v>0</v>
      </c>
      <c r="H143" s="65">
        <f>LasVegas!$E$18*10^3</f>
        <v>0</v>
      </c>
      <c r="I143" s="65">
        <f>SanFrancisco!$E$18*10^3</f>
        <v>0</v>
      </c>
      <c r="J143" s="65">
        <f>Baltimore!$E$18*10^3</f>
        <v>0</v>
      </c>
      <c r="K143" s="65">
        <f>Albuquerque!$E$18*10^3</f>
        <v>0</v>
      </c>
      <c r="L143" s="65">
        <f>Seattle!$E$18*10^3</f>
        <v>0</v>
      </c>
      <c r="M143" s="65">
        <f>Chicago!$E$18*10^3</f>
        <v>0</v>
      </c>
      <c r="N143" s="65">
        <f>Boulder!$E$18*10^3</f>
        <v>0</v>
      </c>
      <c r="O143" s="65">
        <f>Minneapolis!$E$18*10^3</f>
        <v>0</v>
      </c>
      <c r="P143" s="65">
        <f>Helena!$E$18*10^3</f>
        <v>0</v>
      </c>
      <c r="Q143" s="65">
        <f>Duluth!$E$18*10^3</f>
        <v>0</v>
      </c>
      <c r="R143" s="65">
        <f>Fairbanks!$E$18*10^3</f>
        <v>0</v>
      </c>
    </row>
    <row r="144" spans="1:18">
      <c r="A144" s="48"/>
      <c r="B144" s="49" t="s">
        <v>84</v>
      </c>
      <c r="C144" s="65">
        <f>Miami!$E$19*10^3</f>
        <v>0</v>
      </c>
      <c r="D144" s="65">
        <f>Houston!$E$19*10^3</f>
        <v>0</v>
      </c>
      <c r="E144" s="65">
        <f>Phoenix!$E$19*10^3</f>
        <v>0</v>
      </c>
      <c r="F144" s="65">
        <f>Atlanta!$E$19*10^3</f>
        <v>0</v>
      </c>
      <c r="G144" s="65">
        <f>LosAngeles!$E$19*10^3</f>
        <v>0</v>
      </c>
      <c r="H144" s="65">
        <f>LasVegas!$E$19*10^3</f>
        <v>0</v>
      </c>
      <c r="I144" s="65">
        <f>SanFrancisco!$E$19*10^3</f>
        <v>0</v>
      </c>
      <c r="J144" s="65">
        <f>Baltimore!$E$19*10^3</f>
        <v>0</v>
      </c>
      <c r="K144" s="65">
        <f>Albuquerque!$E$19*10^3</f>
        <v>0</v>
      </c>
      <c r="L144" s="65">
        <f>Seattle!$E$19*10^3</f>
        <v>0</v>
      </c>
      <c r="M144" s="65">
        <f>Chicago!$E$19*10^3</f>
        <v>0</v>
      </c>
      <c r="N144" s="65">
        <f>Boulder!$E$19*10^3</f>
        <v>0</v>
      </c>
      <c r="O144" s="65">
        <f>Minneapolis!$E$19*10^3</f>
        <v>0</v>
      </c>
      <c r="P144" s="65">
        <f>Helena!$E$19*10^3</f>
        <v>0</v>
      </c>
      <c r="Q144" s="65">
        <f>Duluth!$E$19*10^3</f>
        <v>0</v>
      </c>
      <c r="R144" s="65">
        <f>Fairbanks!$E$19*10^3</f>
        <v>0</v>
      </c>
    </row>
    <row r="145" spans="1:18">
      <c r="A145" s="48"/>
      <c r="B145" s="49" t="s">
        <v>85</v>
      </c>
      <c r="C145" s="65">
        <f>Miami!$E$20*10^3</f>
        <v>0</v>
      </c>
      <c r="D145" s="65">
        <f>Houston!$E$20*10^3</f>
        <v>0</v>
      </c>
      <c r="E145" s="65">
        <f>Phoenix!$E$20*10^3</f>
        <v>0</v>
      </c>
      <c r="F145" s="65">
        <f>Atlanta!$E$20*10^3</f>
        <v>0</v>
      </c>
      <c r="G145" s="65">
        <f>LosAngeles!$E$20*10^3</f>
        <v>0</v>
      </c>
      <c r="H145" s="65">
        <f>LasVegas!$E$20*10^3</f>
        <v>0</v>
      </c>
      <c r="I145" s="65">
        <f>SanFrancisco!$E$20*10^3</f>
        <v>0</v>
      </c>
      <c r="J145" s="65">
        <f>Baltimore!$E$20*10^3</f>
        <v>0</v>
      </c>
      <c r="K145" s="65">
        <f>Albuquerque!$E$20*10^3</f>
        <v>0</v>
      </c>
      <c r="L145" s="65">
        <f>Seattle!$E$20*10^3</f>
        <v>0</v>
      </c>
      <c r="M145" s="65">
        <f>Chicago!$E$20*10^3</f>
        <v>0</v>
      </c>
      <c r="N145" s="65">
        <f>Boulder!$E$20*10^3</f>
        <v>0</v>
      </c>
      <c r="O145" s="65">
        <f>Minneapolis!$E$20*10^3</f>
        <v>0</v>
      </c>
      <c r="P145" s="65">
        <f>Helena!$E$20*10^3</f>
        <v>0</v>
      </c>
      <c r="Q145" s="65">
        <f>Duluth!$E$20*10^3</f>
        <v>0</v>
      </c>
      <c r="R145" s="65">
        <f>Fairbanks!$E$20*10^3</f>
        <v>0</v>
      </c>
    </row>
    <row r="146" spans="1:18">
      <c r="A146" s="48"/>
      <c r="B146" s="49" t="s">
        <v>86</v>
      </c>
      <c r="C146" s="65">
        <f>Miami!$E$21*10^3</f>
        <v>0</v>
      </c>
      <c r="D146" s="65">
        <f>Houston!$E$21*10^3</f>
        <v>0</v>
      </c>
      <c r="E146" s="65">
        <f>Phoenix!$E$21*10^3</f>
        <v>0</v>
      </c>
      <c r="F146" s="65">
        <f>Atlanta!$E$21*10^3</f>
        <v>0</v>
      </c>
      <c r="G146" s="65">
        <f>LosAngeles!$E$21*10^3</f>
        <v>0</v>
      </c>
      <c r="H146" s="65">
        <f>LasVegas!$E$21*10^3</f>
        <v>0</v>
      </c>
      <c r="I146" s="65">
        <f>SanFrancisco!$E$21*10^3</f>
        <v>0</v>
      </c>
      <c r="J146" s="65">
        <f>Baltimore!$E$21*10^3</f>
        <v>0</v>
      </c>
      <c r="K146" s="65">
        <f>Albuquerque!$E$21*10^3</f>
        <v>0</v>
      </c>
      <c r="L146" s="65">
        <f>Seattle!$E$21*10^3</f>
        <v>0</v>
      </c>
      <c r="M146" s="65">
        <f>Chicago!$E$21*10^3</f>
        <v>0</v>
      </c>
      <c r="N146" s="65">
        <f>Boulder!$E$21*10^3</f>
        <v>0</v>
      </c>
      <c r="O146" s="65">
        <f>Minneapolis!$E$21*10^3</f>
        <v>0</v>
      </c>
      <c r="P146" s="65">
        <f>Helena!$E$21*10^3</f>
        <v>0</v>
      </c>
      <c r="Q146" s="65">
        <f>Duluth!$E$21*10^3</f>
        <v>0</v>
      </c>
      <c r="R146" s="65">
        <f>Fairbanks!$E$21*10^3</f>
        <v>0</v>
      </c>
    </row>
    <row r="147" spans="1:18">
      <c r="A147" s="48"/>
      <c r="B147" s="49" t="s">
        <v>87</v>
      </c>
      <c r="C147" s="65">
        <f>Miami!$E$22*10^3</f>
        <v>0</v>
      </c>
      <c r="D147" s="65">
        <f>Houston!$E$22*10^3</f>
        <v>0</v>
      </c>
      <c r="E147" s="65">
        <f>Phoenix!$E$22*10^3</f>
        <v>0</v>
      </c>
      <c r="F147" s="65">
        <f>Atlanta!$E$22*10^3</f>
        <v>0</v>
      </c>
      <c r="G147" s="65">
        <f>LosAngeles!$E$22*10^3</f>
        <v>0</v>
      </c>
      <c r="H147" s="65">
        <f>LasVegas!$E$22*10^3</f>
        <v>0</v>
      </c>
      <c r="I147" s="65">
        <f>SanFrancisco!$E$22*10^3</f>
        <v>0</v>
      </c>
      <c r="J147" s="65">
        <f>Baltimore!$E$22*10^3</f>
        <v>0</v>
      </c>
      <c r="K147" s="65">
        <f>Albuquerque!$E$22*10^3</f>
        <v>0</v>
      </c>
      <c r="L147" s="65">
        <f>Seattle!$E$22*10^3</f>
        <v>0</v>
      </c>
      <c r="M147" s="65">
        <f>Chicago!$E$22*10^3</f>
        <v>0</v>
      </c>
      <c r="N147" s="65">
        <f>Boulder!$E$22*10^3</f>
        <v>0</v>
      </c>
      <c r="O147" s="65">
        <f>Minneapolis!$E$22*10^3</f>
        <v>0</v>
      </c>
      <c r="P147" s="65">
        <f>Helena!$E$22*10^3</f>
        <v>0</v>
      </c>
      <c r="Q147" s="65">
        <f>Duluth!$E$22*10^3</f>
        <v>0</v>
      </c>
      <c r="R147" s="65">
        <f>Fairbanks!$E$22*10^3</f>
        <v>0</v>
      </c>
    </row>
    <row r="148" spans="1:18">
      <c r="A148" s="48"/>
      <c r="B148" s="49" t="s">
        <v>66</v>
      </c>
      <c r="C148" s="65">
        <f>Miami!$E$23*10^3</f>
        <v>0</v>
      </c>
      <c r="D148" s="65">
        <f>Houston!$E$23*10^3</f>
        <v>0</v>
      </c>
      <c r="E148" s="65">
        <f>Phoenix!$E$23*10^3</f>
        <v>0</v>
      </c>
      <c r="F148" s="65">
        <f>Atlanta!$E$23*10^3</f>
        <v>0</v>
      </c>
      <c r="G148" s="65">
        <f>LosAngeles!$E$23*10^3</f>
        <v>0</v>
      </c>
      <c r="H148" s="65">
        <f>LasVegas!$E$23*10^3</f>
        <v>0</v>
      </c>
      <c r="I148" s="65">
        <f>SanFrancisco!$E$23*10^3</f>
        <v>0</v>
      </c>
      <c r="J148" s="65">
        <f>Baltimore!$E$23*10^3</f>
        <v>0</v>
      </c>
      <c r="K148" s="65">
        <f>Albuquerque!$E$23*10^3</f>
        <v>0</v>
      </c>
      <c r="L148" s="65">
        <f>Seattle!$E$23*10^3</f>
        <v>0</v>
      </c>
      <c r="M148" s="65">
        <f>Chicago!$E$23*10^3</f>
        <v>0</v>
      </c>
      <c r="N148" s="65">
        <f>Boulder!$E$23*10^3</f>
        <v>0</v>
      </c>
      <c r="O148" s="65">
        <f>Minneapolis!$E$23*10^3</f>
        <v>0</v>
      </c>
      <c r="P148" s="65">
        <f>Helena!$E$23*10^3</f>
        <v>0</v>
      </c>
      <c r="Q148" s="65">
        <f>Duluth!$E$23*10^3</f>
        <v>0</v>
      </c>
      <c r="R148" s="65">
        <f>Fairbanks!$E$23*10^3</f>
        <v>0</v>
      </c>
    </row>
    <row r="149" spans="1:18">
      <c r="A149" s="48"/>
      <c r="B149" s="49" t="s">
        <v>88</v>
      </c>
      <c r="C149" s="65">
        <f>Miami!$E$24*10^3</f>
        <v>0</v>
      </c>
      <c r="D149" s="65">
        <f>Houston!$E$24*10^3</f>
        <v>0</v>
      </c>
      <c r="E149" s="65">
        <f>Phoenix!$E$24*10^3</f>
        <v>0</v>
      </c>
      <c r="F149" s="65">
        <f>Atlanta!$E$24*10^3</f>
        <v>0</v>
      </c>
      <c r="G149" s="65">
        <f>LosAngeles!$E$24*10^3</f>
        <v>0</v>
      </c>
      <c r="H149" s="65">
        <f>LasVegas!$E$24*10^3</f>
        <v>0</v>
      </c>
      <c r="I149" s="65">
        <f>SanFrancisco!$E$24*10^3</f>
        <v>0</v>
      </c>
      <c r="J149" s="65">
        <f>Baltimore!$E$24*10^3</f>
        <v>0</v>
      </c>
      <c r="K149" s="65">
        <f>Albuquerque!$E$24*10^3</f>
        <v>0</v>
      </c>
      <c r="L149" s="65">
        <f>Seattle!$E$24*10^3</f>
        <v>0</v>
      </c>
      <c r="M149" s="65">
        <f>Chicago!$E$24*10^3</f>
        <v>0</v>
      </c>
      <c r="N149" s="65">
        <f>Boulder!$E$24*10^3</f>
        <v>0</v>
      </c>
      <c r="O149" s="65">
        <f>Minneapolis!$E$24*10^3</f>
        <v>0</v>
      </c>
      <c r="P149" s="65">
        <f>Helena!$E$24*10^3</f>
        <v>0</v>
      </c>
      <c r="Q149" s="65">
        <f>Duluth!$E$24*10^3</f>
        <v>0</v>
      </c>
      <c r="R149" s="65">
        <f>Fairbanks!$E$24*10^3</f>
        <v>0</v>
      </c>
    </row>
    <row r="150" spans="1:18">
      <c r="A150" s="48"/>
      <c r="B150" s="49" t="s">
        <v>89</v>
      </c>
      <c r="C150" s="65">
        <f>Miami!$E$25*10^3</f>
        <v>0</v>
      </c>
      <c r="D150" s="65">
        <f>Houston!$E$25*10^3</f>
        <v>0</v>
      </c>
      <c r="E150" s="65">
        <f>Phoenix!$E$25*10^3</f>
        <v>0</v>
      </c>
      <c r="F150" s="65">
        <f>Atlanta!$E$25*10^3</f>
        <v>0</v>
      </c>
      <c r="G150" s="65">
        <f>LosAngeles!$E$25*10^3</f>
        <v>0</v>
      </c>
      <c r="H150" s="65">
        <f>LasVegas!$E$25*10^3</f>
        <v>0</v>
      </c>
      <c r="I150" s="65">
        <f>SanFrancisco!$E$25*10^3</f>
        <v>0</v>
      </c>
      <c r="J150" s="65">
        <f>Baltimore!$E$25*10^3</f>
        <v>0</v>
      </c>
      <c r="K150" s="65">
        <f>Albuquerque!$E$25*10^3</f>
        <v>0</v>
      </c>
      <c r="L150" s="65">
        <f>Seattle!$E$25*10^3</f>
        <v>0</v>
      </c>
      <c r="M150" s="65">
        <f>Chicago!$E$25*10^3</f>
        <v>0</v>
      </c>
      <c r="N150" s="65">
        <f>Boulder!$E$25*10^3</f>
        <v>0</v>
      </c>
      <c r="O150" s="65">
        <f>Minneapolis!$E$25*10^3</f>
        <v>0</v>
      </c>
      <c r="P150" s="65">
        <f>Helena!$E$25*10^3</f>
        <v>0</v>
      </c>
      <c r="Q150" s="65">
        <f>Duluth!$E$25*10^3</f>
        <v>0</v>
      </c>
      <c r="R150" s="65">
        <f>Fairbanks!$E$25*10^3</f>
        <v>0</v>
      </c>
    </row>
    <row r="151" spans="1:18">
      <c r="A151" s="48"/>
      <c r="B151" s="49" t="s">
        <v>90</v>
      </c>
      <c r="C151" s="65">
        <f>Miami!$E$26*10^3</f>
        <v>0</v>
      </c>
      <c r="D151" s="65">
        <f>Houston!$E$26*10^3</f>
        <v>0</v>
      </c>
      <c r="E151" s="65">
        <f>Phoenix!$E$26*10^3</f>
        <v>0</v>
      </c>
      <c r="F151" s="65">
        <f>Atlanta!$E$26*10^3</f>
        <v>0</v>
      </c>
      <c r="G151" s="65">
        <f>LosAngeles!$E$26*10^3</f>
        <v>0</v>
      </c>
      <c r="H151" s="65">
        <f>LasVegas!$E$26*10^3</f>
        <v>0</v>
      </c>
      <c r="I151" s="65">
        <f>SanFrancisco!$E$26*10^3</f>
        <v>0</v>
      </c>
      <c r="J151" s="65">
        <f>Baltimore!$E$26*10^3</f>
        <v>0</v>
      </c>
      <c r="K151" s="65">
        <f>Albuquerque!$E$26*10^3</f>
        <v>0</v>
      </c>
      <c r="L151" s="65">
        <f>Seattle!$E$26*10^3</f>
        <v>0</v>
      </c>
      <c r="M151" s="65">
        <f>Chicago!$E$26*10^3</f>
        <v>0</v>
      </c>
      <c r="N151" s="65">
        <f>Boulder!$E$26*10^3</f>
        <v>0</v>
      </c>
      <c r="O151" s="65">
        <f>Minneapolis!$E$26*10^3</f>
        <v>0</v>
      </c>
      <c r="P151" s="65">
        <f>Helena!$E$26*10^3</f>
        <v>0</v>
      </c>
      <c r="Q151" s="65">
        <f>Duluth!$E$26*10^3</f>
        <v>0</v>
      </c>
      <c r="R151" s="65">
        <f>Fairbanks!$E$26*10^3</f>
        <v>0</v>
      </c>
    </row>
    <row r="152" spans="1:18">
      <c r="A152" s="48"/>
      <c r="B152" s="49" t="s">
        <v>91</v>
      </c>
      <c r="C152" s="65">
        <f>Miami!$E$28*10^3</f>
        <v>0</v>
      </c>
      <c r="D152" s="65">
        <f>Houston!$E$28*10^3</f>
        <v>0</v>
      </c>
      <c r="E152" s="65">
        <f>Phoenix!$E$28*10^3</f>
        <v>0</v>
      </c>
      <c r="F152" s="65">
        <f>Atlanta!$E$28*10^3</f>
        <v>0</v>
      </c>
      <c r="G152" s="65">
        <f>LosAngeles!$E$28*10^3</f>
        <v>0</v>
      </c>
      <c r="H152" s="65">
        <f>LasVegas!$E$28*10^3</f>
        <v>0</v>
      </c>
      <c r="I152" s="65">
        <f>SanFrancisco!$E$28*10^3</f>
        <v>0</v>
      </c>
      <c r="J152" s="65">
        <f>Baltimore!$E$28*10^3</f>
        <v>0</v>
      </c>
      <c r="K152" s="65">
        <f>Albuquerque!$E$28*10^3</f>
        <v>0</v>
      </c>
      <c r="L152" s="65">
        <f>Seattle!$E$28*10^3</f>
        <v>0</v>
      </c>
      <c r="M152" s="65">
        <f>Chicago!$E$28*10^3</f>
        <v>0</v>
      </c>
      <c r="N152" s="65">
        <f>Boulder!$E$28*10^3</f>
        <v>0</v>
      </c>
      <c r="O152" s="65">
        <f>Minneapolis!$E$28*10^3</f>
        <v>0</v>
      </c>
      <c r="P152" s="65">
        <f>Helena!$E$28*10^3</f>
        <v>0</v>
      </c>
      <c r="Q152" s="65">
        <f>Duluth!$E$28*10^3</f>
        <v>0</v>
      </c>
      <c r="R152" s="65">
        <f>Fairbanks!$E$28*10^3</f>
        <v>0</v>
      </c>
    </row>
    <row r="153" spans="1:18">
      <c r="A153" s="48"/>
      <c r="B153" s="46" t="s">
        <v>238</v>
      </c>
      <c r="C153" s="53"/>
    </row>
    <row r="154" spans="1:18">
      <c r="A154" s="48"/>
      <c r="B154" s="49" t="s">
        <v>71</v>
      </c>
      <c r="C154" s="65">
        <f>Miami!$F$13*10^3</f>
        <v>0</v>
      </c>
      <c r="D154" s="65">
        <f>Houston!$F$13*10^3</f>
        <v>0</v>
      </c>
      <c r="E154" s="65">
        <f>Phoenix!$F$13*10^3</f>
        <v>0</v>
      </c>
      <c r="F154" s="65">
        <f>Atlanta!$F$13*10^3</f>
        <v>0</v>
      </c>
      <c r="G154" s="65">
        <f>LosAngeles!$F$13*10^3</f>
        <v>0</v>
      </c>
      <c r="H154" s="65">
        <f>LasVegas!$F$13*10^3</f>
        <v>0</v>
      </c>
      <c r="I154" s="65">
        <f>SanFrancisco!$F$13*10^3</f>
        <v>0</v>
      </c>
      <c r="J154" s="65">
        <f>Baltimore!$F$13*10^3</f>
        <v>0</v>
      </c>
      <c r="K154" s="65">
        <f>Albuquerque!$F$13*10^3</f>
        <v>0</v>
      </c>
      <c r="L154" s="65">
        <f>Seattle!$F$13*10^3</f>
        <v>0</v>
      </c>
      <c r="M154" s="65">
        <f>Chicago!$F$13*10^3</f>
        <v>0</v>
      </c>
      <c r="N154" s="65">
        <f>Boulder!$F$13*10^3</f>
        <v>0</v>
      </c>
      <c r="O154" s="65">
        <f>Minneapolis!$F$13*10^3</f>
        <v>0</v>
      </c>
      <c r="P154" s="65">
        <f>Helena!$F$13*10^3</f>
        <v>0</v>
      </c>
      <c r="Q154" s="65">
        <f>Duluth!$F$13*10^3</f>
        <v>0</v>
      </c>
      <c r="R154" s="65">
        <f>Fairbanks!$F$13*10^3</f>
        <v>0</v>
      </c>
    </row>
    <row r="155" spans="1:18">
      <c r="A155" s="48"/>
      <c r="B155" s="49" t="s">
        <v>72</v>
      </c>
      <c r="C155" s="65">
        <f>Miami!$F$14*10^3</f>
        <v>0</v>
      </c>
      <c r="D155" s="65">
        <f>Houston!$F$14*10^3</f>
        <v>0</v>
      </c>
      <c r="E155" s="65">
        <f>Phoenix!$F$14*10^3</f>
        <v>0</v>
      </c>
      <c r="F155" s="65">
        <f>Atlanta!$F$14*10^3</f>
        <v>0</v>
      </c>
      <c r="G155" s="65">
        <f>LosAngeles!$F$14*10^3</f>
        <v>0</v>
      </c>
      <c r="H155" s="65">
        <f>LasVegas!$F$14*10^3</f>
        <v>0</v>
      </c>
      <c r="I155" s="65">
        <f>SanFrancisco!$F$14*10^3</f>
        <v>0</v>
      </c>
      <c r="J155" s="65">
        <f>Baltimore!$F$14*10^3</f>
        <v>0</v>
      </c>
      <c r="K155" s="65">
        <f>Albuquerque!$F$14*10^3</f>
        <v>0</v>
      </c>
      <c r="L155" s="65">
        <f>Seattle!$F$14*10^3</f>
        <v>0</v>
      </c>
      <c r="M155" s="65">
        <f>Chicago!$F$14*10^3</f>
        <v>0</v>
      </c>
      <c r="N155" s="65">
        <f>Boulder!$F$14*10^3</f>
        <v>0</v>
      </c>
      <c r="O155" s="65">
        <f>Minneapolis!$F$14*10^3</f>
        <v>0</v>
      </c>
      <c r="P155" s="65">
        <f>Helena!$F$14*10^3</f>
        <v>0</v>
      </c>
      <c r="Q155" s="65">
        <f>Duluth!$F$14*10^3</f>
        <v>0</v>
      </c>
      <c r="R155" s="65">
        <f>Fairbanks!$F$14*10^3</f>
        <v>0</v>
      </c>
    </row>
    <row r="156" spans="1:18">
      <c r="A156" s="48"/>
      <c r="B156" s="49" t="s">
        <v>80</v>
      </c>
      <c r="C156" s="65">
        <f>Miami!$F$15*10^3</f>
        <v>0</v>
      </c>
      <c r="D156" s="65">
        <f>Houston!$F$15*10^3</f>
        <v>0</v>
      </c>
      <c r="E156" s="65">
        <f>Phoenix!$F$15*10^3</f>
        <v>0</v>
      </c>
      <c r="F156" s="65">
        <f>Atlanta!$F$15*10^3</f>
        <v>0</v>
      </c>
      <c r="G156" s="65">
        <f>LosAngeles!$F$15*10^3</f>
        <v>0</v>
      </c>
      <c r="H156" s="65">
        <f>LasVegas!$F$15*10^3</f>
        <v>0</v>
      </c>
      <c r="I156" s="65">
        <f>SanFrancisco!$F$15*10^3</f>
        <v>0</v>
      </c>
      <c r="J156" s="65">
        <f>Baltimore!$F$15*10^3</f>
        <v>0</v>
      </c>
      <c r="K156" s="65">
        <f>Albuquerque!$F$15*10^3</f>
        <v>0</v>
      </c>
      <c r="L156" s="65">
        <f>Seattle!$F$15*10^3</f>
        <v>0</v>
      </c>
      <c r="M156" s="65">
        <f>Chicago!$F$15*10^3</f>
        <v>0</v>
      </c>
      <c r="N156" s="65">
        <f>Boulder!$F$15*10^3</f>
        <v>0</v>
      </c>
      <c r="O156" s="65">
        <f>Minneapolis!$F$15*10^3</f>
        <v>0</v>
      </c>
      <c r="P156" s="65">
        <f>Helena!$F$15*10^3</f>
        <v>0</v>
      </c>
      <c r="Q156" s="65">
        <f>Duluth!$F$15*10^3</f>
        <v>0</v>
      </c>
      <c r="R156" s="65">
        <f>Fairbanks!$F$15*10^3</f>
        <v>0</v>
      </c>
    </row>
    <row r="157" spans="1:18">
      <c r="A157" s="48"/>
      <c r="B157" s="49" t="s">
        <v>81</v>
      </c>
      <c r="C157" s="65">
        <f>Miami!$F$16*10^3</f>
        <v>0</v>
      </c>
      <c r="D157" s="65">
        <f>Houston!$F$16*10^3</f>
        <v>0</v>
      </c>
      <c r="E157" s="65">
        <f>Phoenix!$F$16*10^3</f>
        <v>0</v>
      </c>
      <c r="F157" s="65">
        <f>Atlanta!$F$16*10^3</f>
        <v>0</v>
      </c>
      <c r="G157" s="65">
        <f>LosAngeles!$F$16*10^3</f>
        <v>0</v>
      </c>
      <c r="H157" s="65">
        <f>LasVegas!$F$16*10^3</f>
        <v>0</v>
      </c>
      <c r="I157" s="65">
        <f>SanFrancisco!$F$16*10^3</f>
        <v>0</v>
      </c>
      <c r="J157" s="65">
        <f>Baltimore!$F$16*10^3</f>
        <v>0</v>
      </c>
      <c r="K157" s="65">
        <f>Albuquerque!$F$16*10^3</f>
        <v>0</v>
      </c>
      <c r="L157" s="65">
        <f>Seattle!$F$16*10^3</f>
        <v>0</v>
      </c>
      <c r="M157" s="65">
        <f>Chicago!$F$16*10^3</f>
        <v>0</v>
      </c>
      <c r="N157" s="65">
        <f>Boulder!$F$16*10^3</f>
        <v>0</v>
      </c>
      <c r="O157" s="65">
        <f>Minneapolis!$F$16*10^3</f>
        <v>0</v>
      </c>
      <c r="P157" s="65">
        <f>Helena!$F$16*10^3</f>
        <v>0</v>
      </c>
      <c r="Q157" s="65">
        <f>Duluth!$F$16*10^3</f>
        <v>0</v>
      </c>
      <c r="R157" s="65">
        <f>Fairbanks!$F$16*10^3</f>
        <v>0</v>
      </c>
    </row>
    <row r="158" spans="1:18">
      <c r="A158" s="48"/>
      <c r="B158" s="49" t="s">
        <v>82</v>
      </c>
      <c r="C158" s="65">
        <f>Miami!$F$17*10^3</f>
        <v>0</v>
      </c>
      <c r="D158" s="65">
        <f>Houston!$F$17*10^3</f>
        <v>0</v>
      </c>
      <c r="E158" s="65">
        <f>Phoenix!$F$17*10^3</f>
        <v>0</v>
      </c>
      <c r="F158" s="65">
        <f>Atlanta!$F$17*10^3</f>
        <v>0</v>
      </c>
      <c r="G158" s="65">
        <f>LosAngeles!$F$17*10^3</f>
        <v>0</v>
      </c>
      <c r="H158" s="65">
        <f>LasVegas!$F$17*10^3</f>
        <v>0</v>
      </c>
      <c r="I158" s="65">
        <f>SanFrancisco!$F$17*10^3</f>
        <v>0</v>
      </c>
      <c r="J158" s="65">
        <f>Baltimore!$F$17*10^3</f>
        <v>0</v>
      </c>
      <c r="K158" s="65">
        <f>Albuquerque!$F$17*10^3</f>
        <v>0</v>
      </c>
      <c r="L158" s="65">
        <f>Seattle!$F$17*10^3</f>
        <v>0</v>
      </c>
      <c r="M158" s="65">
        <f>Chicago!$F$17*10^3</f>
        <v>0</v>
      </c>
      <c r="N158" s="65">
        <f>Boulder!$F$17*10^3</f>
        <v>0</v>
      </c>
      <c r="O158" s="65">
        <f>Minneapolis!$F$17*10^3</f>
        <v>0</v>
      </c>
      <c r="P158" s="65">
        <f>Helena!$F$17*10^3</f>
        <v>0</v>
      </c>
      <c r="Q158" s="65">
        <f>Duluth!$F$17*10^3</f>
        <v>0</v>
      </c>
      <c r="R158" s="65">
        <f>Fairbanks!$F$17*10^3</f>
        <v>0</v>
      </c>
    </row>
    <row r="159" spans="1:18">
      <c r="A159" s="48"/>
      <c r="B159" s="49" t="s">
        <v>83</v>
      </c>
      <c r="C159" s="65">
        <f>Miami!$F$18*10^3</f>
        <v>0</v>
      </c>
      <c r="D159" s="65">
        <f>Houston!$F$18*10^3</f>
        <v>0</v>
      </c>
      <c r="E159" s="65">
        <f>Phoenix!$F$18*10^3</f>
        <v>0</v>
      </c>
      <c r="F159" s="65">
        <f>Atlanta!$F$18*10^3</f>
        <v>0</v>
      </c>
      <c r="G159" s="65">
        <f>LosAngeles!$F$18*10^3</f>
        <v>0</v>
      </c>
      <c r="H159" s="65">
        <f>LasVegas!$F$18*10^3</f>
        <v>0</v>
      </c>
      <c r="I159" s="65">
        <f>SanFrancisco!$F$18*10^3</f>
        <v>0</v>
      </c>
      <c r="J159" s="65">
        <f>Baltimore!$F$18*10^3</f>
        <v>0</v>
      </c>
      <c r="K159" s="65">
        <f>Albuquerque!$F$18*10^3</f>
        <v>0</v>
      </c>
      <c r="L159" s="65">
        <f>Seattle!$F$18*10^3</f>
        <v>0</v>
      </c>
      <c r="M159" s="65">
        <f>Chicago!$F$18*10^3</f>
        <v>0</v>
      </c>
      <c r="N159" s="65">
        <f>Boulder!$F$18*10^3</f>
        <v>0</v>
      </c>
      <c r="O159" s="65">
        <f>Minneapolis!$F$18*10^3</f>
        <v>0</v>
      </c>
      <c r="P159" s="65">
        <f>Helena!$F$18*10^3</f>
        <v>0</v>
      </c>
      <c r="Q159" s="65">
        <f>Duluth!$F$18*10^3</f>
        <v>0</v>
      </c>
      <c r="R159" s="65">
        <f>Fairbanks!$F$18*10^3</f>
        <v>0</v>
      </c>
    </row>
    <row r="160" spans="1:18">
      <c r="A160" s="48"/>
      <c r="B160" s="49" t="s">
        <v>84</v>
      </c>
      <c r="C160" s="65">
        <f>Miami!$F$19*10^3</f>
        <v>0</v>
      </c>
      <c r="D160" s="65">
        <f>Houston!$F$19*10^3</f>
        <v>0</v>
      </c>
      <c r="E160" s="65">
        <f>Phoenix!$F$19*10^3</f>
        <v>0</v>
      </c>
      <c r="F160" s="65">
        <f>Atlanta!$F$19*10^3</f>
        <v>0</v>
      </c>
      <c r="G160" s="65">
        <f>LosAngeles!$F$19*10^3</f>
        <v>0</v>
      </c>
      <c r="H160" s="65">
        <f>LasVegas!$F$19*10^3</f>
        <v>0</v>
      </c>
      <c r="I160" s="65">
        <f>SanFrancisco!$F$19*10^3</f>
        <v>0</v>
      </c>
      <c r="J160" s="65">
        <f>Baltimore!$F$19*10^3</f>
        <v>0</v>
      </c>
      <c r="K160" s="65">
        <f>Albuquerque!$F$19*10^3</f>
        <v>0</v>
      </c>
      <c r="L160" s="65">
        <f>Seattle!$F$19*10^3</f>
        <v>0</v>
      </c>
      <c r="M160" s="65">
        <f>Chicago!$F$19*10^3</f>
        <v>0</v>
      </c>
      <c r="N160" s="65">
        <f>Boulder!$F$19*10^3</f>
        <v>0</v>
      </c>
      <c r="O160" s="65">
        <f>Minneapolis!$F$19*10^3</f>
        <v>0</v>
      </c>
      <c r="P160" s="65">
        <f>Helena!$F$19*10^3</f>
        <v>0</v>
      </c>
      <c r="Q160" s="65">
        <f>Duluth!$F$19*10^3</f>
        <v>0</v>
      </c>
      <c r="R160" s="65">
        <f>Fairbanks!$F$19*10^3</f>
        <v>0</v>
      </c>
    </row>
    <row r="161" spans="1:18">
      <c r="A161" s="48"/>
      <c r="B161" s="49" t="s">
        <v>85</v>
      </c>
      <c r="C161" s="65">
        <f>Miami!$F$20*10^3</f>
        <v>0</v>
      </c>
      <c r="D161" s="65">
        <f>Houston!$F$20*10^3</f>
        <v>0</v>
      </c>
      <c r="E161" s="65">
        <f>Phoenix!$F$20*10^3</f>
        <v>0</v>
      </c>
      <c r="F161" s="65">
        <f>Atlanta!$F$20*10^3</f>
        <v>0</v>
      </c>
      <c r="G161" s="65">
        <f>LosAngeles!$F$20*10^3</f>
        <v>0</v>
      </c>
      <c r="H161" s="65">
        <f>LasVegas!$F$20*10^3</f>
        <v>0</v>
      </c>
      <c r="I161" s="65">
        <f>SanFrancisco!$F$20*10^3</f>
        <v>0</v>
      </c>
      <c r="J161" s="65">
        <f>Baltimore!$F$20*10^3</f>
        <v>0</v>
      </c>
      <c r="K161" s="65">
        <f>Albuquerque!$F$20*10^3</f>
        <v>0</v>
      </c>
      <c r="L161" s="65">
        <f>Seattle!$F$20*10^3</f>
        <v>0</v>
      </c>
      <c r="M161" s="65">
        <f>Chicago!$F$20*10^3</f>
        <v>0</v>
      </c>
      <c r="N161" s="65">
        <f>Boulder!$F$20*10^3</f>
        <v>0</v>
      </c>
      <c r="O161" s="65">
        <f>Minneapolis!$F$20*10^3</f>
        <v>0</v>
      </c>
      <c r="P161" s="65">
        <f>Helena!$F$20*10^3</f>
        <v>0</v>
      </c>
      <c r="Q161" s="65">
        <f>Duluth!$F$20*10^3</f>
        <v>0</v>
      </c>
      <c r="R161" s="65">
        <f>Fairbanks!$F$20*10^3</f>
        <v>0</v>
      </c>
    </row>
    <row r="162" spans="1:18">
      <c r="A162" s="48"/>
      <c r="B162" s="49" t="s">
        <v>86</v>
      </c>
      <c r="C162" s="65">
        <f>Miami!$F$21*10^3</f>
        <v>0</v>
      </c>
      <c r="D162" s="65">
        <f>Houston!$F$21*10^3</f>
        <v>0</v>
      </c>
      <c r="E162" s="65">
        <f>Phoenix!$F$21*10^3</f>
        <v>0</v>
      </c>
      <c r="F162" s="65">
        <f>Atlanta!$F$21*10^3</f>
        <v>0</v>
      </c>
      <c r="G162" s="65">
        <f>LosAngeles!$F$21*10^3</f>
        <v>0</v>
      </c>
      <c r="H162" s="65">
        <f>LasVegas!$F$21*10^3</f>
        <v>0</v>
      </c>
      <c r="I162" s="65">
        <f>SanFrancisco!$F$21*10^3</f>
        <v>0</v>
      </c>
      <c r="J162" s="65">
        <f>Baltimore!$F$21*10^3</f>
        <v>0</v>
      </c>
      <c r="K162" s="65">
        <f>Albuquerque!$F$21*10^3</f>
        <v>0</v>
      </c>
      <c r="L162" s="65">
        <f>Seattle!$F$21*10^3</f>
        <v>0</v>
      </c>
      <c r="M162" s="65">
        <f>Chicago!$F$21*10^3</f>
        <v>0</v>
      </c>
      <c r="N162" s="65">
        <f>Boulder!$F$21*10^3</f>
        <v>0</v>
      </c>
      <c r="O162" s="65">
        <f>Minneapolis!$F$21*10^3</f>
        <v>0</v>
      </c>
      <c r="P162" s="65">
        <f>Helena!$F$21*10^3</f>
        <v>0</v>
      </c>
      <c r="Q162" s="65">
        <f>Duluth!$F$21*10^3</f>
        <v>0</v>
      </c>
      <c r="R162" s="65">
        <f>Fairbanks!$F$21*10^3</f>
        <v>0</v>
      </c>
    </row>
    <row r="163" spans="1:18">
      <c r="A163" s="48"/>
      <c r="B163" s="49" t="s">
        <v>87</v>
      </c>
      <c r="C163" s="65">
        <f>Miami!$F$22*10^3</f>
        <v>0</v>
      </c>
      <c r="D163" s="65">
        <f>Houston!$F$22*10^3</f>
        <v>0</v>
      </c>
      <c r="E163" s="65">
        <f>Phoenix!$F$22*10^3</f>
        <v>0</v>
      </c>
      <c r="F163" s="65">
        <f>Atlanta!$F$22*10^3</f>
        <v>0</v>
      </c>
      <c r="G163" s="65">
        <f>LosAngeles!$F$22*10^3</f>
        <v>0</v>
      </c>
      <c r="H163" s="65">
        <f>LasVegas!$F$22*10^3</f>
        <v>0</v>
      </c>
      <c r="I163" s="65">
        <f>SanFrancisco!$F$22*10^3</f>
        <v>0</v>
      </c>
      <c r="J163" s="65">
        <f>Baltimore!$F$22*10^3</f>
        <v>0</v>
      </c>
      <c r="K163" s="65">
        <f>Albuquerque!$F$22*10^3</f>
        <v>0</v>
      </c>
      <c r="L163" s="65">
        <f>Seattle!$F$22*10^3</f>
        <v>0</v>
      </c>
      <c r="M163" s="65">
        <f>Chicago!$F$22*10^3</f>
        <v>0</v>
      </c>
      <c r="N163" s="65">
        <f>Boulder!$F$22*10^3</f>
        <v>0</v>
      </c>
      <c r="O163" s="65">
        <f>Minneapolis!$F$22*10^3</f>
        <v>0</v>
      </c>
      <c r="P163" s="65">
        <f>Helena!$F$22*10^3</f>
        <v>0</v>
      </c>
      <c r="Q163" s="65">
        <f>Duluth!$F$22*10^3</f>
        <v>0</v>
      </c>
      <c r="R163" s="65">
        <f>Fairbanks!$F$22*10^3</f>
        <v>0</v>
      </c>
    </row>
    <row r="164" spans="1:18">
      <c r="A164" s="48"/>
      <c r="B164" s="49" t="s">
        <v>66</v>
      </c>
      <c r="C164" s="65">
        <f>Miami!$F$23*10^3</f>
        <v>0</v>
      </c>
      <c r="D164" s="65">
        <f>Houston!$F$23*10^3</f>
        <v>0</v>
      </c>
      <c r="E164" s="65">
        <f>Phoenix!$F$23*10^3</f>
        <v>0</v>
      </c>
      <c r="F164" s="65">
        <f>Atlanta!$F$23*10^3</f>
        <v>0</v>
      </c>
      <c r="G164" s="65">
        <f>LosAngeles!$F$23*10^3</f>
        <v>0</v>
      </c>
      <c r="H164" s="65">
        <f>LasVegas!$F$23*10^3</f>
        <v>0</v>
      </c>
      <c r="I164" s="65">
        <f>SanFrancisco!$F$23*10^3</f>
        <v>0</v>
      </c>
      <c r="J164" s="65">
        <f>Baltimore!$F$23*10^3</f>
        <v>0</v>
      </c>
      <c r="K164" s="65">
        <f>Albuquerque!$F$23*10^3</f>
        <v>0</v>
      </c>
      <c r="L164" s="65">
        <f>Seattle!$F$23*10^3</f>
        <v>0</v>
      </c>
      <c r="M164" s="65">
        <f>Chicago!$F$23*10^3</f>
        <v>0</v>
      </c>
      <c r="N164" s="65">
        <f>Boulder!$F$23*10^3</f>
        <v>0</v>
      </c>
      <c r="O164" s="65">
        <f>Minneapolis!$F$23*10^3</f>
        <v>0</v>
      </c>
      <c r="P164" s="65">
        <f>Helena!$F$23*10^3</f>
        <v>0</v>
      </c>
      <c r="Q164" s="65">
        <f>Duluth!$F$23*10^3</f>
        <v>0</v>
      </c>
      <c r="R164" s="65">
        <f>Fairbanks!$F$23*10^3</f>
        <v>0</v>
      </c>
    </row>
    <row r="165" spans="1:18">
      <c r="A165" s="48"/>
      <c r="B165" s="49" t="s">
        <v>88</v>
      </c>
      <c r="C165" s="65">
        <f>Miami!$F$24*10^3</f>
        <v>0</v>
      </c>
      <c r="D165" s="65">
        <f>Houston!$F$24*10^3</f>
        <v>0</v>
      </c>
      <c r="E165" s="65">
        <f>Phoenix!$F$24*10^3</f>
        <v>0</v>
      </c>
      <c r="F165" s="65">
        <f>Atlanta!$F$24*10^3</f>
        <v>0</v>
      </c>
      <c r="G165" s="65">
        <f>LosAngeles!$F$24*10^3</f>
        <v>0</v>
      </c>
      <c r="H165" s="65">
        <f>LasVegas!$F$24*10^3</f>
        <v>0</v>
      </c>
      <c r="I165" s="65">
        <f>SanFrancisco!$F$24*10^3</f>
        <v>0</v>
      </c>
      <c r="J165" s="65">
        <f>Baltimore!$F$24*10^3</f>
        <v>0</v>
      </c>
      <c r="K165" s="65">
        <f>Albuquerque!$F$24*10^3</f>
        <v>0</v>
      </c>
      <c r="L165" s="65">
        <f>Seattle!$F$24*10^3</f>
        <v>0</v>
      </c>
      <c r="M165" s="65">
        <f>Chicago!$F$24*10^3</f>
        <v>0</v>
      </c>
      <c r="N165" s="65">
        <f>Boulder!$F$24*10^3</f>
        <v>0</v>
      </c>
      <c r="O165" s="65">
        <f>Minneapolis!$F$24*10^3</f>
        <v>0</v>
      </c>
      <c r="P165" s="65">
        <f>Helena!$F$24*10^3</f>
        <v>0</v>
      </c>
      <c r="Q165" s="65">
        <f>Duluth!$F$24*10^3</f>
        <v>0</v>
      </c>
      <c r="R165" s="65">
        <f>Fairbanks!$F$24*10^3</f>
        <v>0</v>
      </c>
    </row>
    <row r="166" spans="1:18">
      <c r="A166" s="48"/>
      <c r="B166" s="49" t="s">
        <v>89</v>
      </c>
      <c r="C166" s="65">
        <f>Miami!$F$25*10^3</f>
        <v>0</v>
      </c>
      <c r="D166" s="65">
        <f>Houston!$F$25*10^3</f>
        <v>0</v>
      </c>
      <c r="E166" s="65">
        <f>Phoenix!$F$25*10^3</f>
        <v>0</v>
      </c>
      <c r="F166" s="65">
        <f>Atlanta!$F$25*10^3</f>
        <v>0</v>
      </c>
      <c r="G166" s="65">
        <f>LosAngeles!$F$25*10^3</f>
        <v>0</v>
      </c>
      <c r="H166" s="65">
        <f>LasVegas!$F$25*10^3</f>
        <v>0</v>
      </c>
      <c r="I166" s="65">
        <f>SanFrancisco!$F$25*10^3</f>
        <v>0</v>
      </c>
      <c r="J166" s="65">
        <f>Baltimore!$F$25*10^3</f>
        <v>0</v>
      </c>
      <c r="K166" s="65">
        <f>Albuquerque!$F$25*10^3</f>
        <v>0</v>
      </c>
      <c r="L166" s="65">
        <f>Seattle!$F$25*10^3</f>
        <v>0</v>
      </c>
      <c r="M166" s="65">
        <f>Chicago!$F$25*10^3</f>
        <v>0</v>
      </c>
      <c r="N166" s="65">
        <f>Boulder!$F$25*10^3</f>
        <v>0</v>
      </c>
      <c r="O166" s="65">
        <f>Minneapolis!$F$25*10^3</f>
        <v>0</v>
      </c>
      <c r="P166" s="65">
        <f>Helena!$F$25*10^3</f>
        <v>0</v>
      </c>
      <c r="Q166" s="65">
        <f>Duluth!$F$25*10^3</f>
        <v>0</v>
      </c>
      <c r="R166" s="65">
        <f>Fairbanks!$F$25*10^3</f>
        <v>0</v>
      </c>
    </row>
    <row r="167" spans="1:18">
      <c r="A167" s="48"/>
      <c r="B167" s="49" t="s">
        <v>90</v>
      </c>
      <c r="C167" s="65">
        <f>Miami!$F$26*10^3</f>
        <v>0</v>
      </c>
      <c r="D167" s="65">
        <f>Houston!$F$26*10^3</f>
        <v>0</v>
      </c>
      <c r="E167" s="65">
        <f>Phoenix!$F$26*10^3</f>
        <v>0</v>
      </c>
      <c r="F167" s="65">
        <f>Atlanta!$F$26*10^3</f>
        <v>0</v>
      </c>
      <c r="G167" s="65">
        <f>LosAngeles!$F$26*10^3</f>
        <v>0</v>
      </c>
      <c r="H167" s="65">
        <f>LasVegas!$F$26*10^3</f>
        <v>0</v>
      </c>
      <c r="I167" s="65">
        <f>SanFrancisco!$F$26*10^3</f>
        <v>0</v>
      </c>
      <c r="J167" s="65">
        <f>Baltimore!$F$26*10^3</f>
        <v>0</v>
      </c>
      <c r="K167" s="65">
        <f>Albuquerque!$F$26*10^3</f>
        <v>0</v>
      </c>
      <c r="L167" s="65">
        <f>Seattle!$F$26*10^3</f>
        <v>0</v>
      </c>
      <c r="M167" s="65">
        <f>Chicago!$F$26*10^3</f>
        <v>0</v>
      </c>
      <c r="N167" s="65">
        <f>Boulder!$F$26*10^3</f>
        <v>0</v>
      </c>
      <c r="O167" s="65">
        <f>Minneapolis!$F$26*10^3</f>
        <v>0</v>
      </c>
      <c r="P167" s="65">
        <f>Helena!$F$26*10^3</f>
        <v>0</v>
      </c>
      <c r="Q167" s="65">
        <f>Duluth!$F$26*10^3</f>
        <v>0</v>
      </c>
      <c r="R167" s="65">
        <f>Fairbanks!$F$26*10^3</f>
        <v>0</v>
      </c>
    </row>
    <row r="168" spans="1:18">
      <c r="A168" s="48"/>
      <c r="B168" s="49" t="s">
        <v>91</v>
      </c>
      <c r="C168" s="65">
        <f>Miami!$F$28*10^3</f>
        <v>0</v>
      </c>
      <c r="D168" s="65">
        <f>Houston!$F$28*10^3</f>
        <v>0</v>
      </c>
      <c r="E168" s="65">
        <f>Phoenix!$F$28*10^3</f>
        <v>0</v>
      </c>
      <c r="F168" s="65">
        <f>Atlanta!$F$28*10^3</f>
        <v>0</v>
      </c>
      <c r="G168" s="65">
        <f>LosAngeles!$F$28*10^3</f>
        <v>0</v>
      </c>
      <c r="H168" s="65">
        <f>LasVegas!$F$28*10^3</f>
        <v>0</v>
      </c>
      <c r="I168" s="65">
        <f>SanFrancisco!$F$28*10^3</f>
        <v>0</v>
      </c>
      <c r="J168" s="65">
        <f>Baltimore!$F$28*10^3</f>
        <v>0</v>
      </c>
      <c r="K168" s="65">
        <f>Albuquerque!$F$28*10^3</f>
        <v>0</v>
      </c>
      <c r="L168" s="65">
        <f>Seattle!$F$28*10^3</f>
        <v>0</v>
      </c>
      <c r="M168" s="65">
        <f>Chicago!$F$28*10^3</f>
        <v>0</v>
      </c>
      <c r="N168" s="65">
        <f>Boulder!$F$28*10^3</f>
        <v>0</v>
      </c>
      <c r="O168" s="65">
        <f>Minneapolis!$F$28*10^3</f>
        <v>0</v>
      </c>
      <c r="P168" s="65">
        <f>Helena!$F$28*10^3</f>
        <v>0</v>
      </c>
      <c r="Q168" s="65">
        <f>Duluth!$F$28*10^3</f>
        <v>0</v>
      </c>
      <c r="R168" s="65">
        <f>Fairbanks!$F$28*10^3</f>
        <v>0</v>
      </c>
    </row>
    <row r="169" spans="1:18">
      <c r="A169" s="48"/>
      <c r="B169" s="46" t="s">
        <v>239</v>
      </c>
      <c r="C169" s="78">
        <f>Miami!$B$2*10^3</f>
        <v>1327610</v>
      </c>
      <c r="D169" s="78">
        <f>Houston!$B$2*10^3</f>
        <v>1386970</v>
      </c>
      <c r="E169" s="78">
        <f>Phoenix!$B$2*10^3</f>
        <v>1353010</v>
      </c>
      <c r="F169" s="78">
        <f>Atlanta!$B$2*10^3</f>
        <v>1481340</v>
      </c>
      <c r="G169" s="78">
        <f>LosAngeles!$B$2*10^3</f>
        <v>1054820</v>
      </c>
      <c r="H169" s="78">
        <f>LasVegas!$B$2*10^3</f>
        <v>1361540</v>
      </c>
      <c r="I169" s="78">
        <f>SanFrancisco!$B$2*10^3</f>
        <v>1259510</v>
      </c>
      <c r="J169" s="78">
        <f>Baltimore!$B$2*10^3</f>
        <v>1768480</v>
      </c>
      <c r="K169" s="78">
        <f>Albuquerque!$B$2*10^3</f>
        <v>1511950</v>
      </c>
      <c r="L169" s="78">
        <f>Seattle!$B$2*10^3</f>
        <v>1644830</v>
      </c>
      <c r="M169" s="78">
        <f>Chicago!$B$2*10^3</f>
        <v>2011970</v>
      </c>
      <c r="N169" s="78">
        <f>Boulder!$B$2*10^3</f>
        <v>1714070</v>
      </c>
      <c r="O169" s="78">
        <f>Minneapolis!$B$2*10^3</f>
        <v>2345090</v>
      </c>
      <c r="P169" s="78">
        <f>Helena!$B$2*10^3</f>
        <v>2116190</v>
      </c>
      <c r="Q169" s="78">
        <f>Duluth!$B$2*10^3</f>
        <v>2636170</v>
      </c>
      <c r="R169" s="78">
        <f>Fairbanks!$B$2*10^3</f>
        <v>3710990</v>
      </c>
    </row>
    <row r="170" spans="1:18">
      <c r="A170" s="46" t="s">
        <v>92</v>
      </c>
      <c r="B170" s="47"/>
      <c r="C170" s="53"/>
    </row>
    <row r="171" spans="1:18">
      <c r="A171" s="48"/>
      <c r="B171" s="46" t="s">
        <v>244</v>
      </c>
      <c r="C171" s="53"/>
    </row>
    <row r="172" spans="1:18">
      <c r="A172" s="48"/>
      <c r="B172" s="49" t="s">
        <v>168</v>
      </c>
      <c r="C172" s="56">
        <f>(Miami!$B$13*10^3)/Miami!$B$8</f>
        <v>0</v>
      </c>
      <c r="D172" s="56">
        <f>(Houston!$B$13*10^3)/Houston!$B$8</f>
        <v>0</v>
      </c>
      <c r="E172" s="56">
        <f>(Phoenix!$B$13*10^3)/Phoenix!$B$8</f>
        <v>0</v>
      </c>
      <c r="F172" s="56">
        <f>(Atlanta!$B$13*10^3)/Atlanta!$B$8</f>
        <v>0</v>
      </c>
      <c r="G172" s="56">
        <f>(LosAngeles!$B$13*10^3)/LosAngeles!$B$8</f>
        <v>0</v>
      </c>
      <c r="H172" s="56">
        <f>(LasVegas!$B$13*10^3)/LasVegas!$B$8</f>
        <v>0</v>
      </c>
      <c r="I172" s="56">
        <f>(SanFrancisco!$B$13*10^3)/SanFrancisco!$B$8</f>
        <v>0</v>
      </c>
      <c r="J172" s="56">
        <f>(Baltimore!$B$13*10^3)/Baltimore!$B$8</f>
        <v>0</v>
      </c>
      <c r="K172" s="56">
        <f>(Albuquerque!$B$13*10^3)/Albuquerque!$B$8</f>
        <v>0</v>
      </c>
      <c r="L172" s="56">
        <f>(Seattle!$B$13*10^3)/Seattle!$B$8</f>
        <v>0</v>
      </c>
      <c r="M172" s="56">
        <f>(Chicago!$B$13*10^3)/Chicago!$B$8</f>
        <v>0</v>
      </c>
      <c r="N172" s="56">
        <f>(Boulder!$B$13*10^3)/Boulder!$B$8</f>
        <v>0</v>
      </c>
      <c r="O172" s="56">
        <f>(Minneapolis!$B$13*10^3)/Minneapolis!$B$8</f>
        <v>0</v>
      </c>
      <c r="P172" s="56">
        <f>(Helena!$B$13*10^3)/Helena!$B$8</f>
        <v>0</v>
      </c>
      <c r="Q172" s="56">
        <f>(Duluth!$B$13*10^3)/Duluth!$B$8</f>
        <v>0</v>
      </c>
      <c r="R172" s="56">
        <f>(Fairbanks!$B$13*10^3)/Fairbanks!$B$8</f>
        <v>0</v>
      </c>
    </row>
    <row r="173" spans="1:18">
      <c r="A173" s="48"/>
      <c r="B173" s="49" t="s">
        <v>167</v>
      </c>
      <c r="C173" s="56">
        <f>(Miami!$B$14*10^3)/Miami!$B$8</f>
        <v>208.64269585518005</v>
      </c>
      <c r="D173" s="56">
        <f>(Houston!$B$14*10^3)/Houston!$B$8</f>
        <v>144.74817252860805</v>
      </c>
      <c r="E173" s="56">
        <f>(Phoenix!$B$14*10^3)/Phoenix!$B$8</f>
        <v>140.79662444027707</v>
      </c>
      <c r="F173" s="56">
        <f>(Atlanta!$B$14*10^3)/Atlanta!$B$8</f>
        <v>79.997320984346885</v>
      </c>
      <c r="G173" s="56">
        <f>(LosAngeles!$B$14*10^3)/LosAngeles!$B$8</f>
        <v>27.943090053197594</v>
      </c>
      <c r="H173" s="56">
        <f>(LasVegas!$B$14*10^3)/LasVegas!$B$8</f>
        <v>93.392399249875609</v>
      </c>
      <c r="I173" s="56">
        <f>(SanFrancisco!$B$14*10^3)/SanFrancisco!$B$8</f>
        <v>5.9273221324964593</v>
      </c>
      <c r="J173" s="56">
        <f>(Baltimore!$B$14*10^3)/Baltimore!$B$8</f>
        <v>59.234949672777368</v>
      </c>
      <c r="K173" s="56">
        <f>(Albuquerque!$B$14*10^3)/Albuquerque!$B$8</f>
        <v>42.605916797428144</v>
      </c>
      <c r="L173" s="56">
        <f>(Seattle!$B$14*10^3)/Seattle!$B$8</f>
        <v>8.6159056986490103</v>
      </c>
      <c r="M173" s="56">
        <f>(Chicago!$B$14*10^3)/Chicago!$B$8</f>
        <v>40.730605840254121</v>
      </c>
      <c r="N173" s="56">
        <f>(Boulder!$B$14*10^3)/Boulder!$B$8</f>
        <v>24.474721573730335</v>
      </c>
      <c r="O173" s="56">
        <f>(Minneapolis!$B$14*10^3)/Minneapolis!$B$8</f>
        <v>34.482758620689651</v>
      </c>
      <c r="P173" s="56">
        <f>(Helena!$B$14*10^3)/Helena!$B$8</f>
        <v>13.677331700409505</v>
      </c>
      <c r="Q173" s="56">
        <f>(Duluth!$B$14*10^3)/Duluth!$B$8</f>
        <v>10.084580351333766</v>
      </c>
      <c r="R173" s="56">
        <f>(Fairbanks!$B$14*10^3)/Fairbanks!$B$8</f>
        <v>2.9660530445099313</v>
      </c>
    </row>
    <row r="174" spans="1:18">
      <c r="A174" s="48"/>
      <c r="B174" s="49" t="s">
        <v>169</v>
      </c>
      <c r="C174" s="56">
        <f>(Miami!$B$15*10^3)/Miami!$B$8</f>
        <v>228.58222664472424</v>
      </c>
      <c r="D174" s="56">
        <f>(Houston!$B$15*10^3)/Houston!$B$8</f>
        <v>228.58222664472424</v>
      </c>
      <c r="E174" s="56">
        <f>(Phoenix!$B$15*10^3)/Phoenix!$B$8</f>
        <v>228.58222664472424</v>
      </c>
      <c r="F174" s="56">
        <f>(Atlanta!$B$15*10^3)/Atlanta!$B$8</f>
        <v>228.58222664472424</v>
      </c>
      <c r="G174" s="56">
        <f>(LosAngeles!$B$15*10^3)/LosAngeles!$B$8</f>
        <v>228.58222664472424</v>
      </c>
      <c r="H174" s="56">
        <f>(LasVegas!$B$15*10^3)/LasVegas!$B$8</f>
        <v>228.58222664472424</v>
      </c>
      <c r="I174" s="56">
        <f>(SanFrancisco!$B$15*10^3)/SanFrancisco!$B$8</f>
        <v>228.58222664472424</v>
      </c>
      <c r="J174" s="56">
        <f>(Baltimore!$B$15*10^3)/Baltimore!$B$8</f>
        <v>228.58222664472424</v>
      </c>
      <c r="K174" s="56">
        <f>(Albuquerque!$B$15*10^3)/Albuquerque!$B$8</f>
        <v>228.58222664472424</v>
      </c>
      <c r="L174" s="56">
        <f>(Seattle!$B$15*10^3)/Seattle!$B$8</f>
        <v>228.58222664472424</v>
      </c>
      <c r="M174" s="56">
        <f>(Chicago!$B$15*10^3)/Chicago!$B$8</f>
        <v>228.58222664472424</v>
      </c>
      <c r="N174" s="56">
        <f>(Boulder!$B$15*10^3)/Boulder!$B$8</f>
        <v>228.58222664472424</v>
      </c>
      <c r="O174" s="56">
        <f>(Minneapolis!$B$15*10^3)/Minneapolis!$B$8</f>
        <v>228.58222664472424</v>
      </c>
      <c r="P174" s="56">
        <f>(Helena!$B$15*10^3)/Helena!$B$8</f>
        <v>228.58222664472424</v>
      </c>
      <c r="Q174" s="56">
        <f>(Duluth!$B$15*10^3)/Duluth!$B$8</f>
        <v>228.58222664472424</v>
      </c>
      <c r="R174" s="56">
        <f>(Fairbanks!$B$15*10^3)/Fairbanks!$B$8</f>
        <v>228.58222664472424</v>
      </c>
    </row>
    <row r="175" spans="1:18">
      <c r="A175" s="48"/>
      <c r="B175" s="49" t="s">
        <v>175</v>
      </c>
      <c r="C175" s="56">
        <f>(Miami!$B$16*10^3)/Miami!$B$8</f>
        <v>38.156837230663243</v>
      </c>
      <c r="D175" s="56">
        <f>(Houston!$B$16*10^3)/Houston!$B$8</f>
        <v>38.142485361093037</v>
      </c>
      <c r="E175" s="56">
        <f>(Phoenix!$B$16*10^3)/Phoenix!$B$8</f>
        <v>38.137701404569633</v>
      </c>
      <c r="F175" s="56">
        <f>(Atlanta!$B$16*10^3)/Atlanta!$B$8</f>
        <v>38.132917448046229</v>
      </c>
      <c r="G175" s="56">
        <f>(LosAngeles!$B$16*10^3)/LosAngeles!$B$8</f>
        <v>38.10421370890581</v>
      </c>
      <c r="H175" s="56">
        <f>(LasVegas!$B$16*10^3)/LasVegas!$B$8</f>
        <v>38.094645795859002</v>
      </c>
      <c r="I175" s="56">
        <f>(SanFrancisco!$B$16*10^3)/SanFrancisco!$B$8</f>
        <v>38.113781621952619</v>
      </c>
      <c r="J175" s="56">
        <f>(Baltimore!$B$16*10^3)/Baltimore!$B$8</f>
        <v>38.089861839335605</v>
      </c>
      <c r="K175" s="56">
        <f>(Albuquerque!$B$16*10^3)/Albuquerque!$B$8</f>
        <v>38.10421370890581</v>
      </c>
      <c r="L175" s="56">
        <f>(Seattle!$B$16*10^3)/Seattle!$B$8</f>
        <v>38.027670404531364</v>
      </c>
      <c r="M175" s="56">
        <f>(Chicago!$B$16*10^3)/Chicago!$B$8</f>
        <v>38.094645795859002</v>
      </c>
      <c r="N175" s="56">
        <f>(Boulder!$B$16*10^3)/Boulder!$B$8</f>
        <v>38.075509969765392</v>
      </c>
      <c r="O175" s="56">
        <f>(Minneapolis!$B$16*10^3)/Minneapolis!$B$8</f>
        <v>38.070726013241988</v>
      </c>
      <c r="P175" s="56">
        <f>(Helena!$B$16*10^3)/Helena!$B$8</f>
        <v>38.061158100195179</v>
      </c>
      <c r="Q175" s="56">
        <f>(Duluth!$B$16*10^3)/Duluth!$B$8</f>
        <v>38.042022274101569</v>
      </c>
      <c r="R175" s="56">
        <f>(Fairbanks!$B$16*10^3)/Fairbanks!$B$8</f>
        <v>37.807608404454818</v>
      </c>
    </row>
    <row r="176" spans="1:18">
      <c r="A176" s="48"/>
      <c r="B176" s="49" t="s">
        <v>170</v>
      </c>
      <c r="C176" s="56">
        <f>(Miami!$B$17*10^3)/Miami!$B$8</f>
        <v>71.434038807455309</v>
      </c>
      <c r="D176" s="56">
        <f>(Houston!$B$17*10^3)/Houston!$B$8</f>
        <v>71.434038807455309</v>
      </c>
      <c r="E176" s="56">
        <f>(Phoenix!$B$17*10^3)/Phoenix!$B$8</f>
        <v>71.434038807455309</v>
      </c>
      <c r="F176" s="56">
        <f>(Atlanta!$B$17*10^3)/Atlanta!$B$8</f>
        <v>71.434038807455309</v>
      </c>
      <c r="G176" s="56">
        <f>(LosAngeles!$B$17*10^3)/LosAngeles!$B$8</f>
        <v>71.434038807455309</v>
      </c>
      <c r="H176" s="56">
        <f>(LasVegas!$B$17*10^3)/LasVegas!$B$8</f>
        <v>71.434038807455309</v>
      </c>
      <c r="I176" s="56">
        <f>(SanFrancisco!$B$17*10^3)/SanFrancisco!$B$8</f>
        <v>71.434038807455309</v>
      </c>
      <c r="J176" s="56">
        <f>(Baltimore!$B$17*10^3)/Baltimore!$B$8</f>
        <v>71.434038807455309</v>
      </c>
      <c r="K176" s="56">
        <f>(Albuquerque!$B$17*10^3)/Albuquerque!$B$8</f>
        <v>71.434038807455309</v>
      </c>
      <c r="L176" s="56">
        <f>(Seattle!$B$17*10^3)/Seattle!$B$8</f>
        <v>71.434038807455309</v>
      </c>
      <c r="M176" s="56">
        <f>(Chicago!$B$17*10^3)/Chicago!$B$8</f>
        <v>71.434038807455309</v>
      </c>
      <c r="N176" s="56">
        <f>(Boulder!$B$17*10^3)/Boulder!$B$8</f>
        <v>71.434038807455309</v>
      </c>
      <c r="O176" s="56">
        <f>(Minneapolis!$B$17*10^3)/Minneapolis!$B$8</f>
        <v>71.434038807455309</v>
      </c>
      <c r="P176" s="56">
        <f>(Helena!$B$17*10^3)/Helena!$B$8</f>
        <v>71.434038807455309</v>
      </c>
      <c r="Q176" s="56">
        <f>(Duluth!$B$17*10^3)/Duluth!$B$8</f>
        <v>71.434038807455309</v>
      </c>
      <c r="R176" s="56">
        <f>(Fairbanks!$B$17*10^3)/Fairbanks!$B$8</f>
        <v>71.434038807455309</v>
      </c>
    </row>
    <row r="177" spans="1:18">
      <c r="A177" s="48"/>
      <c r="B177" s="49" t="s">
        <v>176</v>
      </c>
      <c r="C177" s="56">
        <f>(Miami!$B$18*10^3)/Miami!$B$8</f>
        <v>0</v>
      </c>
      <c r="D177" s="56">
        <f>(Houston!$B$18*10^3)/Houston!$B$8</f>
        <v>0</v>
      </c>
      <c r="E177" s="56">
        <f>(Phoenix!$B$18*10^3)/Phoenix!$B$8</f>
        <v>0</v>
      </c>
      <c r="F177" s="56">
        <f>(Atlanta!$B$18*10^3)/Atlanta!$B$8</f>
        <v>0</v>
      </c>
      <c r="G177" s="56">
        <f>(LosAngeles!$B$18*10^3)/LosAngeles!$B$8</f>
        <v>0</v>
      </c>
      <c r="H177" s="56">
        <f>(LasVegas!$B$18*10^3)/LasVegas!$B$8</f>
        <v>0</v>
      </c>
      <c r="I177" s="56">
        <f>(SanFrancisco!$B$18*10^3)/SanFrancisco!$B$8</f>
        <v>0</v>
      </c>
      <c r="J177" s="56">
        <f>(Baltimore!$B$18*10^3)/Baltimore!$B$8</f>
        <v>0</v>
      </c>
      <c r="K177" s="56">
        <f>(Albuquerque!$B$18*10^3)/Albuquerque!$B$8</f>
        <v>0</v>
      </c>
      <c r="L177" s="56">
        <f>(Seattle!$B$18*10^3)/Seattle!$B$8</f>
        <v>0</v>
      </c>
      <c r="M177" s="56">
        <f>(Chicago!$B$18*10^3)/Chicago!$B$8</f>
        <v>0</v>
      </c>
      <c r="N177" s="56">
        <f>(Boulder!$B$18*10^3)/Boulder!$B$8</f>
        <v>0</v>
      </c>
      <c r="O177" s="56">
        <f>(Minneapolis!$B$18*10^3)/Minneapolis!$B$8</f>
        <v>0</v>
      </c>
      <c r="P177" s="56">
        <f>(Helena!$B$18*10^3)/Helena!$B$8</f>
        <v>0</v>
      </c>
      <c r="Q177" s="56">
        <f>(Duluth!$B$18*10^3)/Duluth!$B$8</f>
        <v>0</v>
      </c>
      <c r="R177" s="56">
        <f>(Fairbanks!$B$18*10^3)/Fairbanks!$B$8</f>
        <v>0</v>
      </c>
    </row>
    <row r="178" spans="1:18">
      <c r="A178" s="48"/>
      <c r="B178" s="49" t="s">
        <v>171</v>
      </c>
      <c r="C178" s="56">
        <f>(Miami!$B$19*10^3)/Miami!$B$8</f>
        <v>83.690535420414093</v>
      </c>
      <c r="D178" s="56">
        <f>(Houston!$B$19*10^3)/Houston!$B$8</f>
        <v>82.231428680776148</v>
      </c>
      <c r="E178" s="56">
        <f>(Phoenix!$B$19*10^3)/Phoenix!$B$8</f>
        <v>80.786673810708407</v>
      </c>
      <c r="F178" s="56">
        <f>(Atlanta!$B$19*10^3)/Atlanta!$B$8</f>
        <v>80.997167897738137</v>
      </c>
      <c r="G178" s="56">
        <f>(LosAngeles!$B$19*10^3)/LosAngeles!$B$8</f>
        <v>69.50132037200045</v>
      </c>
      <c r="H178" s="56">
        <f>(LasVegas!$B$19*10^3)/LasVegas!$B$8</f>
        <v>74.734968808603455</v>
      </c>
      <c r="I178" s="56">
        <f>(SanFrancisco!$B$19*10^3)/SanFrancisco!$B$8</f>
        <v>61.794366412798027</v>
      </c>
      <c r="J178" s="56">
        <f>(Baltimore!$B$19*10^3)/Baltimore!$B$8</f>
        <v>78.452103027287677</v>
      </c>
      <c r="K178" s="56">
        <f>(Albuquerque!$B$19*10^3)/Albuquerque!$B$8</f>
        <v>77.280033679053915</v>
      </c>
      <c r="L178" s="56">
        <f>(Seattle!$B$19*10^3)/Seattle!$B$8</f>
        <v>64.836962761682415</v>
      </c>
      <c r="M178" s="56">
        <f>(Chicago!$B$19*10^3)/Chicago!$B$8</f>
        <v>72.74962685139117</v>
      </c>
      <c r="N178" s="56">
        <f>(Boulder!$B$19*10^3)/Boulder!$B$8</f>
        <v>70.989130850778821</v>
      </c>
      <c r="O178" s="56">
        <f>(Minneapolis!$B$19*10^3)/Minneapolis!$B$8</f>
        <v>72.840522025335829</v>
      </c>
      <c r="P178" s="56">
        <f>(Helena!$B$19*10^3)/Helena!$B$8</f>
        <v>71.979409851123265</v>
      </c>
      <c r="Q178" s="56">
        <f>(Duluth!$B$19*10^3)/Duluth!$B$8</f>
        <v>68.099621110643341</v>
      </c>
      <c r="R178" s="56">
        <f>(Fairbanks!$B$19*10^3)/Fairbanks!$B$8</f>
        <v>86.876650465000566</v>
      </c>
    </row>
    <row r="179" spans="1:18">
      <c r="A179" s="48"/>
      <c r="B179" s="49" t="s">
        <v>177</v>
      </c>
      <c r="C179" s="56">
        <f>(Miami!$B$20*10^3)/Miami!$B$8</f>
        <v>0</v>
      </c>
      <c r="D179" s="56">
        <f>(Houston!$B$20*10^3)/Houston!$B$8</f>
        <v>0</v>
      </c>
      <c r="E179" s="56">
        <f>(Phoenix!$B$20*10^3)/Phoenix!$B$8</f>
        <v>0</v>
      </c>
      <c r="F179" s="56">
        <f>(Atlanta!$B$20*10^3)/Atlanta!$B$8</f>
        <v>0</v>
      </c>
      <c r="G179" s="56">
        <f>(LosAngeles!$B$20*10^3)/LosAngeles!$B$8</f>
        <v>0</v>
      </c>
      <c r="H179" s="56">
        <f>(LasVegas!$B$20*10^3)/LasVegas!$B$8</f>
        <v>0</v>
      </c>
      <c r="I179" s="56">
        <f>(SanFrancisco!$B$20*10^3)/SanFrancisco!$B$8</f>
        <v>0</v>
      </c>
      <c r="J179" s="56">
        <f>(Baltimore!$B$20*10^3)/Baltimore!$B$8</f>
        <v>0</v>
      </c>
      <c r="K179" s="56">
        <f>(Albuquerque!$B$20*10^3)/Albuquerque!$B$8</f>
        <v>0</v>
      </c>
      <c r="L179" s="56">
        <f>(Seattle!$B$20*10^3)/Seattle!$B$8</f>
        <v>0</v>
      </c>
      <c r="M179" s="56">
        <f>(Chicago!$B$20*10^3)/Chicago!$B$8</f>
        <v>0</v>
      </c>
      <c r="N179" s="56">
        <f>(Boulder!$B$20*10^3)/Boulder!$B$8</f>
        <v>0</v>
      </c>
      <c r="O179" s="56">
        <f>(Minneapolis!$B$20*10^3)/Minneapolis!$B$8</f>
        <v>0</v>
      </c>
      <c r="P179" s="56">
        <f>(Helena!$B$20*10^3)/Helena!$B$8</f>
        <v>0</v>
      </c>
      <c r="Q179" s="56">
        <f>(Duluth!$B$20*10^3)/Duluth!$B$8</f>
        <v>0</v>
      </c>
      <c r="R179" s="56">
        <f>(Fairbanks!$B$20*10^3)/Fairbanks!$B$8</f>
        <v>0</v>
      </c>
    </row>
    <row r="180" spans="1:18">
      <c r="A180" s="48"/>
      <c r="B180" s="49" t="s">
        <v>178</v>
      </c>
      <c r="C180" s="56">
        <f>(Miami!$B$21*10^3)/Miami!$B$8</f>
        <v>0</v>
      </c>
      <c r="D180" s="56">
        <f>(Houston!$B$21*10^3)/Houston!$B$8</f>
        <v>0</v>
      </c>
      <c r="E180" s="56">
        <f>(Phoenix!$B$21*10^3)/Phoenix!$B$8</f>
        <v>0</v>
      </c>
      <c r="F180" s="56">
        <f>(Atlanta!$B$21*10^3)/Atlanta!$B$8</f>
        <v>0</v>
      </c>
      <c r="G180" s="56">
        <f>(LosAngeles!$B$21*10^3)/LosAngeles!$B$8</f>
        <v>0</v>
      </c>
      <c r="H180" s="56">
        <f>(LasVegas!$B$21*10^3)/LasVegas!$B$8</f>
        <v>0</v>
      </c>
      <c r="I180" s="56">
        <f>(SanFrancisco!$B$21*10^3)/SanFrancisco!$B$8</f>
        <v>0</v>
      </c>
      <c r="J180" s="56">
        <f>(Baltimore!$B$21*10^3)/Baltimore!$B$8</f>
        <v>0</v>
      </c>
      <c r="K180" s="56">
        <f>(Albuquerque!$B$21*10^3)/Albuquerque!$B$8</f>
        <v>0</v>
      </c>
      <c r="L180" s="56">
        <f>(Seattle!$B$21*10^3)/Seattle!$B$8</f>
        <v>0</v>
      </c>
      <c r="M180" s="56">
        <f>(Chicago!$B$21*10^3)/Chicago!$B$8</f>
        <v>0</v>
      </c>
      <c r="N180" s="56">
        <f>(Boulder!$B$21*10^3)/Boulder!$B$8</f>
        <v>0</v>
      </c>
      <c r="O180" s="56">
        <f>(Minneapolis!$B$21*10^3)/Minneapolis!$B$8</f>
        <v>0</v>
      </c>
      <c r="P180" s="56">
        <f>(Helena!$B$21*10^3)/Helena!$B$8</f>
        <v>0</v>
      </c>
      <c r="Q180" s="56">
        <f>(Duluth!$B$21*10^3)/Duluth!$B$8</f>
        <v>0</v>
      </c>
      <c r="R180" s="56">
        <f>(Fairbanks!$B$21*10^3)/Fairbanks!$B$8</f>
        <v>0</v>
      </c>
    </row>
    <row r="181" spans="1:18">
      <c r="A181" s="48"/>
      <c r="B181" s="49" t="s">
        <v>179</v>
      </c>
      <c r="C181" s="56">
        <f>(Miami!$B$22*10^3)/Miami!$B$8</f>
        <v>0</v>
      </c>
      <c r="D181" s="56">
        <f>(Houston!$B$22*10^3)/Houston!$B$8</f>
        <v>0</v>
      </c>
      <c r="E181" s="56">
        <f>(Phoenix!$B$22*10^3)/Phoenix!$B$8</f>
        <v>0</v>
      </c>
      <c r="F181" s="56">
        <f>(Atlanta!$B$22*10^3)/Atlanta!$B$8</f>
        <v>0</v>
      </c>
      <c r="G181" s="56">
        <f>(LosAngeles!$B$22*10^3)/LosAngeles!$B$8</f>
        <v>0</v>
      </c>
      <c r="H181" s="56">
        <f>(LasVegas!$B$22*10^3)/LasVegas!$B$8</f>
        <v>0</v>
      </c>
      <c r="I181" s="56">
        <f>(SanFrancisco!$B$22*10^3)/SanFrancisco!$B$8</f>
        <v>0</v>
      </c>
      <c r="J181" s="56">
        <f>(Baltimore!$B$22*10^3)/Baltimore!$B$8</f>
        <v>0</v>
      </c>
      <c r="K181" s="56">
        <f>(Albuquerque!$B$22*10^3)/Albuquerque!$B$8</f>
        <v>0</v>
      </c>
      <c r="L181" s="56">
        <f>(Seattle!$B$22*10^3)/Seattle!$B$8</f>
        <v>0</v>
      </c>
      <c r="M181" s="56">
        <f>(Chicago!$B$22*10^3)/Chicago!$B$8</f>
        <v>0</v>
      </c>
      <c r="N181" s="56">
        <f>(Boulder!$B$22*10^3)/Boulder!$B$8</f>
        <v>0</v>
      </c>
      <c r="O181" s="56">
        <f>(Minneapolis!$B$22*10^3)/Minneapolis!$B$8</f>
        <v>0</v>
      </c>
      <c r="P181" s="56">
        <f>(Helena!$B$22*10^3)/Helena!$B$8</f>
        <v>0</v>
      </c>
      <c r="Q181" s="56">
        <f>(Duluth!$B$22*10^3)/Duluth!$B$8</f>
        <v>0</v>
      </c>
      <c r="R181" s="56">
        <f>(Fairbanks!$B$22*10^3)/Fairbanks!$B$8</f>
        <v>0</v>
      </c>
    </row>
    <row r="182" spans="1:18">
      <c r="A182" s="48"/>
      <c r="B182" s="49" t="s">
        <v>180</v>
      </c>
      <c r="C182" s="56">
        <f>(Miami!$B$23*10^3)/Miami!$B$8</f>
        <v>0</v>
      </c>
      <c r="D182" s="56">
        <f>(Houston!$B$23*10^3)/Houston!$B$8</f>
        <v>0</v>
      </c>
      <c r="E182" s="56">
        <f>(Phoenix!$B$23*10^3)/Phoenix!$B$8</f>
        <v>0</v>
      </c>
      <c r="F182" s="56">
        <f>(Atlanta!$B$23*10^3)/Atlanta!$B$8</f>
        <v>0</v>
      </c>
      <c r="G182" s="56">
        <f>(LosAngeles!$B$23*10^3)/LosAngeles!$B$8</f>
        <v>0</v>
      </c>
      <c r="H182" s="56">
        <f>(LasVegas!$B$23*10^3)/LasVegas!$B$8</f>
        <v>0</v>
      </c>
      <c r="I182" s="56">
        <f>(SanFrancisco!$B$23*10^3)/SanFrancisco!$B$8</f>
        <v>0</v>
      </c>
      <c r="J182" s="56">
        <f>(Baltimore!$B$23*10^3)/Baltimore!$B$8</f>
        <v>0</v>
      </c>
      <c r="K182" s="56">
        <f>(Albuquerque!$B$23*10^3)/Albuquerque!$B$8</f>
        <v>0</v>
      </c>
      <c r="L182" s="56">
        <f>(Seattle!$B$23*10^3)/Seattle!$B$8</f>
        <v>0</v>
      </c>
      <c r="M182" s="56">
        <f>(Chicago!$B$23*10^3)/Chicago!$B$8</f>
        <v>0</v>
      </c>
      <c r="N182" s="56">
        <f>(Boulder!$B$23*10^3)/Boulder!$B$8</f>
        <v>0</v>
      </c>
      <c r="O182" s="56">
        <f>(Minneapolis!$B$23*10^3)/Minneapolis!$B$8</f>
        <v>0</v>
      </c>
      <c r="P182" s="56">
        <f>(Helena!$B$23*10^3)/Helena!$B$8</f>
        <v>0</v>
      </c>
      <c r="Q182" s="56">
        <f>(Duluth!$B$23*10^3)/Duluth!$B$8</f>
        <v>0</v>
      </c>
      <c r="R182" s="56">
        <f>(Fairbanks!$B$23*10^3)/Fairbanks!$B$8</f>
        <v>0</v>
      </c>
    </row>
    <row r="183" spans="1:18">
      <c r="A183" s="48"/>
      <c r="B183" s="49" t="s">
        <v>181</v>
      </c>
      <c r="C183" s="56">
        <f>(Miami!$B$24*10^3)/Miami!$B$8</f>
        <v>0</v>
      </c>
      <c r="D183" s="56">
        <f>(Houston!$B$24*10^3)/Houston!$B$8</f>
        <v>0</v>
      </c>
      <c r="E183" s="56">
        <f>(Phoenix!$B$24*10^3)/Phoenix!$B$8</f>
        <v>0</v>
      </c>
      <c r="F183" s="56">
        <f>(Atlanta!$B$24*10^3)/Atlanta!$B$8</f>
        <v>0</v>
      </c>
      <c r="G183" s="56">
        <f>(LosAngeles!$B$24*10^3)/LosAngeles!$B$8</f>
        <v>0</v>
      </c>
      <c r="H183" s="56">
        <f>(LasVegas!$B$24*10^3)/LasVegas!$B$8</f>
        <v>0</v>
      </c>
      <c r="I183" s="56">
        <f>(SanFrancisco!$B$24*10^3)/SanFrancisco!$B$8</f>
        <v>0</v>
      </c>
      <c r="J183" s="56">
        <f>(Baltimore!$B$24*10^3)/Baltimore!$B$8</f>
        <v>0</v>
      </c>
      <c r="K183" s="56">
        <f>(Albuquerque!$B$24*10^3)/Albuquerque!$B$8</f>
        <v>0</v>
      </c>
      <c r="L183" s="56">
        <f>(Seattle!$B$24*10^3)/Seattle!$B$8</f>
        <v>0</v>
      </c>
      <c r="M183" s="56">
        <f>(Chicago!$B$24*10^3)/Chicago!$B$8</f>
        <v>0</v>
      </c>
      <c r="N183" s="56">
        <f>(Boulder!$B$24*10^3)/Boulder!$B$8</f>
        <v>0</v>
      </c>
      <c r="O183" s="56">
        <f>(Minneapolis!$B$24*10^3)/Minneapolis!$B$8</f>
        <v>0</v>
      </c>
      <c r="P183" s="56">
        <f>(Helena!$B$24*10^3)/Helena!$B$8</f>
        <v>0</v>
      </c>
      <c r="Q183" s="56">
        <f>(Duluth!$B$24*10^3)/Duluth!$B$8</f>
        <v>0</v>
      </c>
      <c r="R183" s="56">
        <f>(Fairbanks!$B$24*10^3)/Fairbanks!$B$8</f>
        <v>0</v>
      </c>
    </row>
    <row r="184" spans="1:18">
      <c r="A184" s="48"/>
      <c r="B184" s="49" t="s">
        <v>172</v>
      </c>
      <c r="C184" s="56">
        <f>(Miami!$B$25*10^3)/Miami!$B$8</f>
        <v>0</v>
      </c>
      <c r="D184" s="56">
        <f>(Houston!$B$25*10^3)/Houston!$B$8</f>
        <v>0</v>
      </c>
      <c r="E184" s="56">
        <f>(Phoenix!$B$25*10^3)/Phoenix!$B$8</f>
        <v>0</v>
      </c>
      <c r="F184" s="56">
        <f>(Atlanta!$B$25*10^3)/Atlanta!$B$8</f>
        <v>0</v>
      </c>
      <c r="G184" s="56">
        <f>(LosAngeles!$B$25*10^3)/LosAngeles!$B$8</f>
        <v>0</v>
      </c>
      <c r="H184" s="56">
        <f>(LasVegas!$B$25*10^3)/LasVegas!$B$8</f>
        <v>0</v>
      </c>
      <c r="I184" s="56">
        <f>(SanFrancisco!$B$25*10^3)/SanFrancisco!$B$8</f>
        <v>0</v>
      </c>
      <c r="J184" s="56">
        <f>(Baltimore!$B$25*10^3)/Baltimore!$B$8</f>
        <v>0</v>
      </c>
      <c r="K184" s="56">
        <f>(Albuquerque!$B$25*10^3)/Albuquerque!$B$8</f>
        <v>0</v>
      </c>
      <c r="L184" s="56">
        <f>(Seattle!$B$25*10^3)/Seattle!$B$8</f>
        <v>0</v>
      </c>
      <c r="M184" s="56">
        <f>(Chicago!$B$25*10^3)/Chicago!$B$8</f>
        <v>0</v>
      </c>
      <c r="N184" s="56">
        <f>(Boulder!$B$25*10^3)/Boulder!$B$8</f>
        <v>0</v>
      </c>
      <c r="O184" s="56">
        <f>(Minneapolis!$B$25*10^3)/Minneapolis!$B$8</f>
        <v>0</v>
      </c>
      <c r="P184" s="56">
        <f>(Helena!$B$25*10^3)/Helena!$B$8</f>
        <v>0</v>
      </c>
      <c r="Q184" s="56">
        <f>(Duluth!$B$25*10^3)/Duluth!$B$8</f>
        <v>0</v>
      </c>
      <c r="R184" s="56">
        <f>(Fairbanks!$B$25*10^3)/Fairbanks!$B$8</f>
        <v>0</v>
      </c>
    </row>
    <row r="185" spans="1:18">
      <c r="A185" s="48"/>
      <c r="B185" s="49" t="s">
        <v>182</v>
      </c>
      <c r="C185" s="56">
        <f>(Miami!$B$26*10^3)/Miami!$B$8</f>
        <v>0</v>
      </c>
      <c r="D185" s="56">
        <f>(Houston!$B$26*10^3)/Houston!$B$8</f>
        <v>0</v>
      </c>
      <c r="E185" s="56">
        <f>(Phoenix!$B$26*10^3)/Phoenix!$B$8</f>
        <v>0</v>
      </c>
      <c r="F185" s="56">
        <f>(Atlanta!$B$26*10^3)/Atlanta!$B$8</f>
        <v>0</v>
      </c>
      <c r="G185" s="56">
        <f>(LosAngeles!$B$26*10^3)/LosAngeles!$B$8</f>
        <v>0</v>
      </c>
      <c r="H185" s="56">
        <f>(LasVegas!$B$26*10^3)/LasVegas!$B$8</f>
        <v>0</v>
      </c>
      <c r="I185" s="56">
        <f>(SanFrancisco!$B$26*10^3)/SanFrancisco!$B$8</f>
        <v>0</v>
      </c>
      <c r="J185" s="56">
        <f>(Baltimore!$B$26*10^3)/Baltimore!$B$8</f>
        <v>0</v>
      </c>
      <c r="K185" s="56">
        <f>(Albuquerque!$B$26*10^3)/Albuquerque!$B$8</f>
        <v>0</v>
      </c>
      <c r="L185" s="56">
        <f>(Seattle!$B$26*10^3)/Seattle!$B$8</f>
        <v>0</v>
      </c>
      <c r="M185" s="56">
        <f>(Chicago!$B$26*10^3)/Chicago!$B$8</f>
        <v>0</v>
      </c>
      <c r="N185" s="56">
        <f>(Boulder!$B$26*10^3)/Boulder!$B$8</f>
        <v>0</v>
      </c>
      <c r="O185" s="56">
        <f>(Minneapolis!$B$26*10^3)/Minneapolis!$B$8</f>
        <v>0</v>
      </c>
      <c r="P185" s="56">
        <f>(Helena!$B$26*10^3)/Helena!$B$8</f>
        <v>0</v>
      </c>
      <c r="Q185" s="56">
        <f>(Duluth!$B$26*10^3)/Duluth!$B$8</f>
        <v>0</v>
      </c>
      <c r="R185" s="56">
        <f>(Fairbanks!$B$26*10^3)/Fairbanks!$B$8</f>
        <v>0</v>
      </c>
    </row>
    <row r="186" spans="1:18">
      <c r="A186" s="48"/>
      <c r="B186" s="49" t="s">
        <v>91</v>
      </c>
      <c r="C186" s="56">
        <f>(Miami!$B$28*10^3)/Miami!$B$8</f>
        <v>630.50633395843693</v>
      </c>
      <c r="D186" s="56">
        <f>(Houston!$B$28*10^3)/Houston!$B$8</f>
        <v>565.14313597918022</v>
      </c>
      <c r="E186" s="56">
        <f>(Phoenix!$B$28*10^3)/Phoenix!$B$8</f>
        <v>559.73726510773463</v>
      </c>
      <c r="F186" s="56">
        <f>(Atlanta!$B$28*10^3)/Atlanta!$B$8</f>
        <v>499.13888782578732</v>
      </c>
      <c r="G186" s="56">
        <f>(LosAngeles!$B$28*10^3)/LosAngeles!$B$8</f>
        <v>435.56010562976002</v>
      </c>
      <c r="H186" s="56">
        <f>(LasVegas!$B$28*10^3)/LasVegas!$B$8</f>
        <v>506.2382793065176</v>
      </c>
      <c r="I186" s="56">
        <f>(SanFrancisco!$B$28*10^3)/SanFrancisco!$B$8</f>
        <v>405.85173561942668</v>
      </c>
      <c r="J186" s="56">
        <f>(Baltimore!$B$28*10^3)/Baltimore!$B$8</f>
        <v>475.79317999158019</v>
      </c>
      <c r="K186" s="56">
        <f>(Albuquerque!$B$28*10^3)/Albuquerque!$B$8</f>
        <v>458.00642963756741</v>
      </c>
      <c r="L186" s="56">
        <f>(Seattle!$B$28*10^3)/Seattle!$B$8</f>
        <v>411.49680431704235</v>
      </c>
      <c r="M186" s="56">
        <f>(Chicago!$B$28*10^3)/Chicago!$B$8</f>
        <v>451.59114393968383</v>
      </c>
      <c r="N186" s="56">
        <f>(Boulder!$B$28*10^3)/Boulder!$B$8</f>
        <v>433.55562784645412</v>
      </c>
      <c r="O186" s="56">
        <f>(Minneapolis!$B$28*10^3)/Minneapolis!$B$8</f>
        <v>445.410272111447</v>
      </c>
      <c r="P186" s="56">
        <f>(Helena!$B$28*10^3)/Helena!$B$8</f>
        <v>423.73416510390751</v>
      </c>
      <c r="Q186" s="56">
        <f>(Duluth!$B$28*10^3)/Duluth!$B$8</f>
        <v>416.24248918825822</v>
      </c>
      <c r="R186" s="56">
        <f>(Fairbanks!$B$28*10^3)/Fairbanks!$B$8</f>
        <v>427.66657736614485</v>
      </c>
    </row>
    <row r="187" spans="1:18">
      <c r="A187" s="48"/>
      <c r="B187" s="46" t="s">
        <v>240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</row>
    <row r="188" spans="1:18">
      <c r="A188" s="48"/>
      <c r="B188" s="49" t="s">
        <v>166</v>
      </c>
      <c r="C188" s="56">
        <f>(Miami!$C$13*10^3)/Miami!$B$8</f>
        <v>4.616518045084006</v>
      </c>
      <c r="D188" s="56">
        <f>(Houston!$C$13*10^3)/Houston!$B$8</f>
        <v>98.37728194726165</v>
      </c>
      <c r="E188" s="56">
        <f>(Phoenix!$C$13*10^3)/Phoenix!$B$8</f>
        <v>87.536836465230195</v>
      </c>
      <c r="F188" s="56">
        <f>(Atlanta!$C$13*10^3)/Atlanta!$B$8</f>
        <v>209.52772781200963</v>
      </c>
      <c r="G188" s="56">
        <f>(LosAngeles!$C$13*10^3)/LosAngeles!$B$8</f>
        <v>69.061196371847373</v>
      </c>
      <c r="H188" s="56">
        <f>(LasVegas!$C$13*10^3)/LasVegas!$B$8</f>
        <v>145.11653718091009</v>
      </c>
      <c r="I188" s="56">
        <f>(SanFrancisco!$C$13*10^3)/SanFrancisco!$B$8</f>
        <v>196.69715641624248</v>
      </c>
      <c r="J188" s="56">
        <f>(Baltimore!$C$13*10^3)/Baltimore!$B$8</f>
        <v>370.23517930269048</v>
      </c>
      <c r="K188" s="56">
        <f>(Albuquerque!$C$13*10^3)/Albuquerque!$B$8</f>
        <v>265.29909296184314</v>
      </c>
      <c r="L188" s="56">
        <f>(Seattle!$C$13*10^3)/Seattle!$B$8</f>
        <v>375.38271652187223</v>
      </c>
      <c r="M188" s="56">
        <f>(Chicago!$C$13*10^3)/Chicago!$B$8</f>
        <v>510.9265566994527</v>
      </c>
      <c r="N188" s="56">
        <f>(Boulder!$C$13*10^3)/Boulder!$B$8</f>
        <v>386.44800796050362</v>
      </c>
      <c r="O188" s="56">
        <f>(Minneapolis!$C$13*10^3)/Minneapolis!$B$8</f>
        <v>676.47058823529403</v>
      </c>
      <c r="P188" s="56">
        <f>(Helena!$C$13*10^3)/Helena!$B$8</f>
        <v>588.64193042213628</v>
      </c>
      <c r="Q188" s="56">
        <f>(Duluth!$C$13*10^3)/Duluth!$B$8</f>
        <v>844.88977764170068</v>
      </c>
      <c r="R188" s="56">
        <f>(Fairbanks!$C$13*10^3)/Fairbanks!$B$8</f>
        <v>1347.6549045122276</v>
      </c>
    </row>
    <row r="189" spans="1:18">
      <c r="A189" s="48"/>
      <c r="B189" s="49" t="s">
        <v>183</v>
      </c>
      <c r="C189" s="56">
        <f>(Miami!$C$14*10^3)/Miami!$B$8</f>
        <v>0</v>
      </c>
      <c r="D189" s="56">
        <f>(Houston!$C$14*10^3)/Houston!$B$8</f>
        <v>0</v>
      </c>
      <c r="E189" s="56">
        <f>(Phoenix!$C$14*10^3)/Phoenix!$B$8</f>
        <v>0</v>
      </c>
      <c r="F189" s="56">
        <f>(Atlanta!$C$14*10^3)/Atlanta!$B$8</f>
        <v>0</v>
      </c>
      <c r="G189" s="56">
        <f>(LosAngeles!$C$14*10^3)/LosAngeles!$B$8</f>
        <v>0</v>
      </c>
      <c r="H189" s="56">
        <f>(LasVegas!$C$14*10^3)/LasVegas!$B$8</f>
        <v>0</v>
      </c>
      <c r="I189" s="56">
        <f>(SanFrancisco!$C$14*10^3)/SanFrancisco!$B$8</f>
        <v>0</v>
      </c>
      <c r="J189" s="56">
        <f>(Baltimore!$C$14*10^3)/Baltimore!$B$8</f>
        <v>0</v>
      </c>
      <c r="K189" s="56">
        <f>(Albuquerque!$C$14*10^3)/Albuquerque!$B$8</f>
        <v>0</v>
      </c>
      <c r="L189" s="56">
        <f>(Seattle!$C$14*10^3)/Seattle!$B$8</f>
        <v>0</v>
      </c>
      <c r="M189" s="56">
        <f>(Chicago!$C$14*10^3)/Chicago!$B$8</f>
        <v>0</v>
      </c>
      <c r="N189" s="56">
        <f>(Boulder!$C$14*10^3)/Boulder!$B$8</f>
        <v>0</v>
      </c>
      <c r="O189" s="56">
        <f>(Minneapolis!$C$14*10^3)/Minneapolis!$B$8</f>
        <v>0</v>
      </c>
      <c r="P189" s="56">
        <f>(Helena!$C$14*10^3)/Helena!$B$8</f>
        <v>0</v>
      </c>
      <c r="Q189" s="56">
        <f>(Duluth!$C$14*10^3)/Duluth!$B$8</f>
        <v>0</v>
      </c>
      <c r="R189" s="56">
        <f>(Fairbanks!$C$14*10^3)/Fairbanks!$B$8</f>
        <v>0</v>
      </c>
    </row>
    <row r="190" spans="1:18">
      <c r="A190" s="48"/>
      <c r="B190" s="49" t="s">
        <v>184</v>
      </c>
      <c r="C190" s="56">
        <f>(Miami!$C$15*10^3)/Miami!$B$8</f>
        <v>0</v>
      </c>
      <c r="D190" s="56">
        <f>(Houston!$C$15*10^3)/Houston!$B$8</f>
        <v>0</v>
      </c>
      <c r="E190" s="56">
        <f>(Phoenix!$C$15*10^3)/Phoenix!$B$8</f>
        <v>0</v>
      </c>
      <c r="F190" s="56">
        <f>(Atlanta!$C$15*10^3)/Atlanta!$B$8</f>
        <v>0</v>
      </c>
      <c r="G190" s="56">
        <f>(LosAngeles!$C$15*10^3)/LosAngeles!$B$8</f>
        <v>0</v>
      </c>
      <c r="H190" s="56">
        <f>(LasVegas!$C$15*10^3)/LasVegas!$B$8</f>
        <v>0</v>
      </c>
      <c r="I190" s="56">
        <f>(SanFrancisco!$C$15*10^3)/SanFrancisco!$B$8</f>
        <v>0</v>
      </c>
      <c r="J190" s="56">
        <f>(Baltimore!$C$15*10^3)/Baltimore!$B$8</f>
        <v>0</v>
      </c>
      <c r="K190" s="56">
        <f>(Albuquerque!$C$15*10^3)/Albuquerque!$B$8</f>
        <v>0</v>
      </c>
      <c r="L190" s="56">
        <f>(Seattle!$C$15*10^3)/Seattle!$B$8</f>
        <v>0</v>
      </c>
      <c r="M190" s="56">
        <f>(Chicago!$C$15*10^3)/Chicago!$B$8</f>
        <v>0</v>
      </c>
      <c r="N190" s="56">
        <f>(Boulder!$C$15*10^3)/Boulder!$B$8</f>
        <v>0</v>
      </c>
      <c r="O190" s="56">
        <f>(Minneapolis!$C$15*10^3)/Minneapolis!$B$8</f>
        <v>0</v>
      </c>
      <c r="P190" s="56">
        <f>(Helena!$C$15*10^3)/Helena!$B$8</f>
        <v>0</v>
      </c>
      <c r="Q190" s="56">
        <f>(Duluth!$C$15*10^3)/Duluth!$B$8</f>
        <v>0</v>
      </c>
      <c r="R190" s="56">
        <f>(Fairbanks!$C$15*10^3)/Fairbanks!$B$8</f>
        <v>0</v>
      </c>
    </row>
    <row r="191" spans="1:18">
      <c r="A191" s="48"/>
      <c r="B191" s="49" t="s">
        <v>185</v>
      </c>
      <c r="C191" s="56">
        <f>(Miami!$C$16*10^3)/Miami!$B$8</f>
        <v>0</v>
      </c>
      <c r="D191" s="56">
        <f>(Houston!$C$16*10^3)/Houston!$B$8</f>
        <v>0</v>
      </c>
      <c r="E191" s="56">
        <f>(Phoenix!$C$16*10^3)/Phoenix!$B$8</f>
        <v>0</v>
      </c>
      <c r="F191" s="56">
        <f>(Atlanta!$C$16*10^3)/Atlanta!$B$8</f>
        <v>0</v>
      </c>
      <c r="G191" s="56">
        <f>(LosAngeles!$C$16*10^3)/LosAngeles!$B$8</f>
        <v>0</v>
      </c>
      <c r="H191" s="56">
        <f>(LasVegas!$C$16*10^3)/LasVegas!$B$8</f>
        <v>0</v>
      </c>
      <c r="I191" s="56">
        <f>(SanFrancisco!$C$16*10^3)/SanFrancisco!$B$8</f>
        <v>0</v>
      </c>
      <c r="J191" s="56">
        <f>(Baltimore!$C$16*10^3)/Baltimore!$B$8</f>
        <v>0</v>
      </c>
      <c r="K191" s="56">
        <f>(Albuquerque!$C$16*10^3)/Albuquerque!$B$8</f>
        <v>0</v>
      </c>
      <c r="L191" s="56">
        <f>(Seattle!$C$16*10^3)/Seattle!$B$8</f>
        <v>0</v>
      </c>
      <c r="M191" s="56">
        <f>(Chicago!$C$16*10^3)/Chicago!$B$8</f>
        <v>0</v>
      </c>
      <c r="N191" s="56">
        <f>(Boulder!$C$16*10^3)/Boulder!$B$8</f>
        <v>0</v>
      </c>
      <c r="O191" s="56">
        <f>(Minneapolis!$C$16*10^3)/Minneapolis!$B$8</f>
        <v>0</v>
      </c>
      <c r="P191" s="56">
        <f>(Helena!$C$16*10^3)/Helena!$B$8</f>
        <v>0</v>
      </c>
      <c r="Q191" s="56">
        <f>(Duluth!$C$16*10^3)/Duluth!$B$8</f>
        <v>0</v>
      </c>
      <c r="R191" s="56">
        <f>(Fairbanks!$C$16*10^3)/Fairbanks!$B$8</f>
        <v>0</v>
      </c>
    </row>
    <row r="192" spans="1:18">
      <c r="A192" s="48"/>
      <c r="B192" s="49" t="s">
        <v>173</v>
      </c>
      <c r="C192" s="56">
        <f>(Miami!$C$17*10^3)/Miami!$B$8</f>
        <v>0</v>
      </c>
      <c r="D192" s="56">
        <f>(Houston!$C$17*10^3)/Houston!$B$8</f>
        <v>0</v>
      </c>
      <c r="E192" s="56">
        <f>(Phoenix!$C$17*10^3)/Phoenix!$B$8</f>
        <v>0</v>
      </c>
      <c r="F192" s="56">
        <f>(Atlanta!$C$17*10^3)/Atlanta!$B$8</f>
        <v>0</v>
      </c>
      <c r="G192" s="56">
        <f>(LosAngeles!$C$17*10^3)/LosAngeles!$B$8</f>
        <v>0</v>
      </c>
      <c r="H192" s="56">
        <f>(LasVegas!$C$17*10^3)/LasVegas!$B$8</f>
        <v>0</v>
      </c>
      <c r="I192" s="56">
        <f>(SanFrancisco!$C$17*10^3)/SanFrancisco!$B$8</f>
        <v>0</v>
      </c>
      <c r="J192" s="56">
        <f>(Baltimore!$C$17*10^3)/Baltimore!$B$8</f>
        <v>0</v>
      </c>
      <c r="K192" s="56">
        <f>(Albuquerque!$C$17*10^3)/Albuquerque!$B$8</f>
        <v>0</v>
      </c>
      <c r="L192" s="56">
        <f>(Seattle!$C$17*10^3)/Seattle!$B$8</f>
        <v>0</v>
      </c>
      <c r="M192" s="56">
        <f>(Chicago!$C$17*10^3)/Chicago!$B$8</f>
        <v>0</v>
      </c>
      <c r="N192" s="56">
        <f>(Boulder!$C$17*10^3)/Boulder!$B$8</f>
        <v>0</v>
      </c>
      <c r="O192" s="56">
        <f>(Minneapolis!$C$17*10^3)/Minneapolis!$B$8</f>
        <v>0</v>
      </c>
      <c r="P192" s="56">
        <f>(Helena!$C$17*10^3)/Helena!$B$8</f>
        <v>0</v>
      </c>
      <c r="Q192" s="56">
        <f>(Duluth!$C$17*10^3)/Duluth!$B$8</f>
        <v>0</v>
      </c>
      <c r="R192" s="56">
        <f>(Fairbanks!$C$17*10^3)/Fairbanks!$B$8</f>
        <v>0</v>
      </c>
    </row>
    <row r="193" spans="1:18">
      <c r="A193" s="48"/>
      <c r="B193" s="49" t="s">
        <v>186</v>
      </c>
      <c r="C193" s="56">
        <f>(Miami!$C$18*10^3)/Miami!$B$8</f>
        <v>0</v>
      </c>
      <c r="D193" s="56">
        <f>(Houston!$C$18*10^3)/Houston!$B$8</f>
        <v>0</v>
      </c>
      <c r="E193" s="56">
        <f>(Phoenix!$C$18*10^3)/Phoenix!$B$8</f>
        <v>0</v>
      </c>
      <c r="F193" s="56">
        <f>(Atlanta!$C$18*10^3)/Atlanta!$B$8</f>
        <v>0</v>
      </c>
      <c r="G193" s="56">
        <f>(LosAngeles!$C$18*10^3)/LosAngeles!$B$8</f>
        <v>0</v>
      </c>
      <c r="H193" s="56">
        <f>(LasVegas!$C$18*10^3)/LasVegas!$B$8</f>
        <v>0</v>
      </c>
      <c r="I193" s="56">
        <f>(SanFrancisco!$C$18*10^3)/SanFrancisco!$B$8</f>
        <v>0</v>
      </c>
      <c r="J193" s="56">
        <f>(Baltimore!$C$18*10^3)/Baltimore!$B$8</f>
        <v>0</v>
      </c>
      <c r="K193" s="56">
        <f>(Albuquerque!$C$18*10^3)/Albuquerque!$B$8</f>
        <v>0</v>
      </c>
      <c r="L193" s="56">
        <f>(Seattle!$C$18*10^3)/Seattle!$B$8</f>
        <v>0</v>
      </c>
      <c r="M193" s="56">
        <f>(Chicago!$C$18*10^3)/Chicago!$B$8</f>
        <v>0</v>
      </c>
      <c r="N193" s="56">
        <f>(Boulder!$C$18*10^3)/Boulder!$B$8</f>
        <v>0</v>
      </c>
      <c r="O193" s="56">
        <f>(Minneapolis!$C$18*10^3)/Minneapolis!$B$8</f>
        <v>0</v>
      </c>
      <c r="P193" s="56">
        <f>(Helena!$C$18*10^3)/Helena!$B$8</f>
        <v>0</v>
      </c>
      <c r="Q193" s="56">
        <f>(Duluth!$C$18*10^3)/Duluth!$B$8</f>
        <v>0</v>
      </c>
      <c r="R193" s="56">
        <f>(Fairbanks!$C$18*10^3)/Fairbanks!$B$8</f>
        <v>0</v>
      </c>
    </row>
    <row r="194" spans="1:18">
      <c r="A194" s="48"/>
      <c r="B194" s="49" t="s">
        <v>187</v>
      </c>
      <c r="C194" s="56">
        <f>(Miami!$C$19*10^3)/Miami!$B$8</f>
        <v>0</v>
      </c>
      <c r="D194" s="56">
        <f>(Houston!$C$19*10^3)/Houston!$B$8</f>
        <v>0</v>
      </c>
      <c r="E194" s="56">
        <f>(Phoenix!$C$19*10^3)/Phoenix!$B$8</f>
        <v>0</v>
      </c>
      <c r="F194" s="56">
        <f>(Atlanta!$C$19*10^3)/Atlanta!$B$8</f>
        <v>0</v>
      </c>
      <c r="G194" s="56">
        <f>(LosAngeles!$C$19*10^3)/LosAngeles!$B$8</f>
        <v>0</v>
      </c>
      <c r="H194" s="56">
        <f>(LasVegas!$C$19*10^3)/LasVegas!$B$8</f>
        <v>0</v>
      </c>
      <c r="I194" s="56">
        <f>(SanFrancisco!$C$19*10^3)/SanFrancisco!$B$8</f>
        <v>0</v>
      </c>
      <c r="J194" s="56">
        <f>(Baltimore!$C$19*10^3)/Baltimore!$B$8</f>
        <v>0</v>
      </c>
      <c r="K194" s="56">
        <f>(Albuquerque!$C$19*10^3)/Albuquerque!$B$8</f>
        <v>0</v>
      </c>
      <c r="L194" s="56">
        <f>(Seattle!$C$19*10^3)/Seattle!$B$8</f>
        <v>0</v>
      </c>
      <c r="M194" s="56">
        <f>(Chicago!$C$19*10^3)/Chicago!$B$8</f>
        <v>0</v>
      </c>
      <c r="N194" s="56">
        <f>(Boulder!$C$19*10^3)/Boulder!$B$8</f>
        <v>0</v>
      </c>
      <c r="O194" s="56">
        <f>(Minneapolis!$C$19*10^3)/Minneapolis!$B$8</f>
        <v>0</v>
      </c>
      <c r="P194" s="56">
        <f>(Helena!$C$19*10^3)/Helena!$B$8</f>
        <v>0</v>
      </c>
      <c r="Q194" s="56">
        <f>(Duluth!$C$19*10^3)/Duluth!$B$8</f>
        <v>0</v>
      </c>
      <c r="R194" s="56">
        <f>(Fairbanks!$C$19*10^3)/Fairbanks!$B$8</f>
        <v>0</v>
      </c>
    </row>
    <row r="195" spans="1:18">
      <c r="A195" s="48"/>
      <c r="B195" s="49" t="s">
        <v>188</v>
      </c>
      <c r="C195" s="56">
        <f>(Miami!$C$20*10^3)/Miami!$B$8</f>
        <v>0</v>
      </c>
      <c r="D195" s="56">
        <f>(Houston!$C$20*10^3)/Houston!$B$8</f>
        <v>0</v>
      </c>
      <c r="E195" s="56">
        <f>(Phoenix!$C$20*10^3)/Phoenix!$B$8</f>
        <v>0</v>
      </c>
      <c r="F195" s="56">
        <f>(Atlanta!$C$20*10^3)/Atlanta!$B$8</f>
        <v>0</v>
      </c>
      <c r="G195" s="56">
        <f>(LosAngeles!$C$20*10^3)/LosAngeles!$B$8</f>
        <v>0</v>
      </c>
      <c r="H195" s="56">
        <f>(LasVegas!$C$20*10^3)/LasVegas!$B$8</f>
        <v>0</v>
      </c>
      <c r="I195" s="56">
        <f>(SanFrancisco!$C$20*10^3)/SanFrancisco!$B$8</f>
        <v>0</v>
      </c>
      <c r="J195" s="56">
        <f>(Baltimore!$C$20*10^3)/Baltimore!$B$8</f>
        <v>0</v>
      </c>
      <c r="K195" s="56">
        <f>(Albuquerque!$C$20*10^3)/Albuquerque!$B$8</f>
        <v>0</v>
      </c>
      <c r="L195" s="56">
        <f>(Seattle!$C$20*10^3)/Seattle!$B$8</f>
        <v>0</v>
      </c>
      <c r="M195" s="56">
        <f>(Chicago!$C$20*10^3)/Chicago!$B$8</f>
        <v>0</v>
      </c>
      <c r="N195" s="56">
        <f>(Boulder!$C$20*10^3)/Boulder!$B$8</f>
        <v>0</v>
      </c>
      <c r="O195" s="56">
        <f>(Minneapolis!$C$20*10^3)/Minneapolis!$B$8</f>
        <v>0</v>
      </c>
      <c r="P195" s="56">
        <f>(Helena!$C$20*10^3)/Helena!$B$8</f>
        <v>0</v>
      </c>
      <c r="Q195" s="56">
        <f>(Duluth!$C$20*10^3)/Duluth!$B$8</f>
        <v>0</v>
      </c>
      <c r="R195" s="56">
        <f>(Fairbanks!$C$20*10^3)/Fairbanks!$B$8</f>
        <v>0</v>
      </c>
    </row>
    <row r="196" spans="1:18">
      <c r="A196" s="48"/>
      <c r="B196" s="49" t="s">
        <v>189</v>
      </c>
      <c r="C196" s="56">
        <f>(Miami!$C$21*10^3)/Miami!$B$8</f>
        <v>0</v>
      </c>
      <c r="D196" s="56">
        <f>(Houston!$C$21*10^3)/Houston!$B$8</f>
        <v>0</v>
      </c>
      <c r="E196" s="56">
        <f>(Phoenix!$C$21*10^3)/Phoenix!$B$8</f>
        <v>0</v>
      </c>
      <c r="F196" s="56">
        <f>(Atlanta!$C$21*10^3)/Atlanta!$B$8</f>
        <v>0</v>
      </c>
      <c r="G196" s="56">
        <f>(LosAngeles!$C$21*10^3)/LosAngeles!$B$8</f>
        <v>0</v>
      </c>
      <c r="H196" s="56">
        <f>(LasVegas!$C$21*10^3)/LasVegas!$B$8</f>
        <v>0</v>
      </c>
      <c r="I196" s="56">
        <f>(SanFrancisco!$C$21*10^3)/SanFrancisco!$B$8</f>
        <v>0</v>
      </c>
      <c r="J196" s="56">
        <f>(Baltimore!$C$21*10^3)/Baltimore!$B$8</f>
        <v>0</v>
      </c>
      <c r="K196" s="56">
        <f>(Albuquerque!$C$21*10^3)/Albuquerque!$B$8</f>
        <v>0</v>
      </c>
      <c r="L196" s="56">
        <f>(Seattle!$C$21*10^3)/Seattle!$B$8</f>
        <v>0</v>
      </c>
      <c r="M196" s="56">
        <f>(Chicago!$C$21*10^3)/Chicago!$B$8</f>
        <v>0</v>
      </c>
      <c r="N196" s="56">
        <f>(Boulder!$C$21*10^3)/Boulder!$B$8</f>
        <v>0</v>
      </c>
      <c r="O196" s="56">
        <f>(Minneapolis!$C$21*10^3)/Minneapolis!$B$8</f>
        <v>0</v>
      </c>
      <c r="P196" s="56">
        <f>(Helena!$C$21*10^3)/Helena!$B$8</f>
        <v>0</v>
      </c>
      <c r="Q196" s="56">
        <f>(Duluth!$C$21*10^3)/Duluth!$B$8</f>
        <v>0</v>
      </c>
      <c r="R196" s="56">
        <f>(Fairbanks!$C$21*10^3)/Fairbanks!$B$8</f>
        <v>0</v>
      </c>
    </row>
    <row r="197" spans="1:18">
      <c r="A197" s="48"/>
      <c r="B197" s="49" t="s">
        <v>190</v>
      </c>
      <c r="C197" s="56">
        <f>(Miami!$C$22*10^3)/Miami!$B$8</f>
        <v>0</v>
      </c>
      <c r="D197" s="56">
        <f>(Houston!$C$22*10^3)/Houston!$B$8</f>
        <v>0</v>
      </c>
      <c r="E197" s="56">
        <f>(Phoenix!$C$22*10^3)/Phoenix!$B$8</f>
        <v>0</v>
      </c>
      <c r="F197" s="56">
        <f>(Atlanta!$C$22*10^3)/Atlanta!$B$8</f>
        <v>0</v>
      </c>
      <c r="G197" s="56">
        <f>(LosAngeles!$C$22*10^3)/LosAngeles!$B$8</f>
        <v>0</v>
      </c>
      <c r="H197" s="56">
        <f>(LasVegas!$C$22*10^3)/LasVegas!$B$8</f>
        <v>0</v>
      </c>
      <c r="I197" s="56">
        <f>(SanFrancisco!$C$22*10^3)/SanFrancisco!$B$8</f>
        <v>0</v>
      </c>
      <c r="J197" s="56">
        <f>(Baltimore!$C$22*10^3)/Baltimore!$B$8</f>
        <v>0</v>
      </c>
      <c r="K197" s="56">
        <f>(Albuquerque!$C$22*10^3)/Albuquerque!$B$8</f>
        <v>0</v>
      </c>
      <c r="L197" s="56">
        <f>(Seattle!$C$22*10^3)/Seattle!$B$8</f>
        <v>0</v>
      </c>
      <c r="M197" s="56">
        <f>(Chicago!$C$22*10^3)/Chicago!$B$8</f>
        <v>0</v>
      </c>
      <c r="N197" s="56">
        <f>(Boulder!$C$22*10^3)/Boulder!$B$8</f>
        <v>0</v>
      </c>
      <c r="O197" s="56">
        <f>(Minneapolis!$C$22*10^3)/Minneapolis!$B$8</f>
        <v>0</v>
      </c>
      <c r="P197" s="56">
        <f>(Helena!$C$22*10^3)/Helena!$B$8</f>
        <v>0</v>
      </c>
      <c r="Q197" s="56">
        <f>(Duluth!$C$22*10^3)/Duluth!$B$8</f>
        <v>0</v>
      </c>
      <c r="R197" s="56">
        <f>(Fairbanks!$C$22*10^3)/Fairbanks!$B$8</f>
        <v>0</v>
      </c>
    </row>
    <row r="198" spans="1:18">
      <c r="A198" s="48"/>
      <c r="B198" s="49" t="s">
        <v>191</v>
      </c>
      <c r="C198" s="56">
        <f>(Miami!$C$23*10^3)/Miami!$B$8</f>
        <v>0</v>
      </c>
      <c r="D198" s="56">
        <f>(Houston!$C$23*10^3)/Houston!$B$8</f>
        <v>0</v>
      </c>
      <c r="E198" s="56">
        <f>(Phoenix!$C$23*10^3)/Phoenix!$B$8</f>
        <v>0</v>
      </c>
      <c r="F198" s="56">
        <f>(Atlanta!$C$23*10^3)/Atlanta!$B$8</f>
        <v>0</v>
      </c>
      <c r="G198" s="56">
        <f>(LosAngeles!$C$23*10^3)/LosAngeles!$B$8</f>
        <v>0</v>
      </c>
      <c r="H198" s="56">
        <f>(LasVegas!$C$23*10^3)/LasVegas!$B$8</f>
        <v>0</v>
      </c>
      <c r="I198" s="56">
        <f>(SanFrancisco!$C$23*10^3)/SanFrancisco!$B$8</f>
        <v>0</v>
      </c>
      <c r="J198" s="56">
        <f>(Baltimore!$C$23*10^3)/Baltimore!$B$8</f>
        <v>0</v>
      </c>
      <c r="K198" s="56">
        <f>(Albuquerque!$C$23*10^3)/Albuquerque!$B$8</f>
        <v>0</v>
      </c>
      <c r="L198" s="56">
        <f>(Seattle!$C$23*10^3)/Seattle!$B$8</f>
        <v>0</v>
      </c>
      <c r="M198" s="56">
        <f>(Chicago!$C$23*10^3)/Chicago!$B$8</f>
        <v>0</v>
      </c>
      <c r="N198" s="56">
        <f>(Boulder!$C$23*10^3)/Boulder!$B$8</f>
        <v>0</v>
      </c>
      <c r="O198" s="56">
        <f>(Minneapolis!$C$23*10^3)/Minneapolis!$B$8</f>
        <v>0</v>
      </c>
      <c r="P198" s="56">
        <f>(Helena!$C$23*10^3)/Helena!$B$8</f>
        <v>0</v>
      </c>
      <c r="Q198" s="56">
        <f>(Duluth!$C$23*10^3)/Duluth!$B$8</f>
        <v>0</v>
      </c>
      <c r="R198" s="56">
        <f>(Fairbanks!$C$23*10^3)/Fairbanks!$B$8</f>
        <v>0</v>
      </c>
    </row>
    <row r="199" spans="1:18">
      <c r="A199" s="48"/>
      <c r="B199" s="49" t="s">
        <v>174</v>
      </c>
      <c r="C199" s="56">
        <f>(Miami!$C$24*10^3)/Miami!$B$8</f>
        <v>0</v>
      </c>
      <c r="D199" s="56">
        <f>(Houston!$C$24*10^3)/Houston!$B$8</f>
        <v>0</v>
      </c>
      <c r="E199" s="56">
        <f>(Phoenix!$C$24*10^3)/Phoenix!$B$8</f>
        <v>0</v>
      </c>
      <c r="F199" s="56">
        <f>(Atlanta!$C$24*10^3)/Atlanta!$B$8</f>
        <v>0</v>
      </c>
      <c r="G199" s="56">
        <f>(LosAngeles!$C$24*10^3)/LosAngeles!$B$8</f>
        <v>0</v>
      </c>
      <c r="H199" s="56">
        <f>(LasVegas!$C$24*10^3)/LasVegas!$B$8</f>
        <v>0</v>
      </c>
      <c r="I199" s="56">
        <f>(SanFrancisco!$C$24*10^3)/SanFrancisco!$B$8</f>
        <v>0</v>
      </c>
      <c r="J199" s="56">
        <f>(Baltimore!$C$24*10^3)/Baltimore!$B$8</f>
        <v>0</v>
      </c>
      <c r="K199" s="56">
        <f>(Albuquerque!$C$24*10^3)/Albuquerque!$B$8</f>
        <v>0</v>
      </c>
      <c r="L199" s="56">
        <f>(Seattle!$C$24*10^3)/Seattle!$B$8</f>
        <v>0</v>
      </c>
      <c r="M199" s="56">
        <f>(Chicago!$C$24*10^3)/Chicago!$B$8</f>
        <v>0</v>
      </c>
      <c r="N199" s="56">
        <f>(Boulder!$C$24*10^3)/Boulder!$B$8</f>
        <v>0</v>
      </c>
      <c r="O199" s="56">
        <f>(Minneapolis!$C$24*10^3)/Minneapolis!$B$8</f>
        <v>0</v>
      </c>
      <c r="P199" s="56">
        <f>(Helena!$C$24*10^3)/Helena!$B$8</f>
        <v>0</v>
      </c>
      <c r="Q199" s="56">
        <f>(Duluth!$C$24*10^3)/Duluth!$B$8</f>
        <v>0</v>
      </c>
      <c r="R199" s="56">
        <f>(Fairbanks!$C$24*10^3)/Fairbanks!$B$8</f>
        <v>0</v>
      </c>
    </row>
    <row r="200" spans="1:18">
      <c r="A200" s="48"/>
      <c r="B200" s="49" t="s">
        <v>192</v>
      </c>
      <c r="C200" s="56">
        <f>(Miami!$C$25*10^3)/Miami!$B$8</f>
        <v>0</v>
      </c>
      <c r="D200" s="56">
        <f>(Houston!$C$25*10^3)/Houston!$B$8</f>
        <v>0</v>
      </c>
      <c r="E200" s="56">
        <f>(Phoenix!$C$25*10^3)/Phoenix!$B$8</f>
        <v>0</v>
      </c>
      <c r="F200" s="56">
        <f>(Atlanta!$C$25*10^3)/Atlanta!$B$8</f>
        <v>0</v>
      </c>
      <c r="G200" s="56">
        <f>(LosAngeles!$C$25*10^3)/LosAngeles!$B$8</f>
        <v>0</v>
      </c>
      <c r="H200" s="56">
        <f>(LasVegas!$C$25*10^3)/LasVegas!$B$8</f>
        <v>0</v>
      </c>
      <c r="I200" s="56">
        <f>(SanFrancisco!$C$25*10^3)/SanFrancisco!$B$8</f>
        <v>0</v>
      </c>
      <c r="J200" s="56">
        <f>(Baltimore!$C$25*10^3)/Baltimore!$B$8</f>
        <v>0</v>
      </c>
      <c r="K200" s="56">
        <f>(Albuquerque!$C$25*10^3)/Albuquerque!$B$8</f>
        <v>0</v>
      </c>
      <c r="L200" s="56">
        <f>(Seattle!$C$25*10^3)/Seattle!$B$8</f>
        <v>0</v>
      </c>
      <c r="M200" s="56">
        <f>(Chicago!$C$25*10^3)/Chicago!$B$8</f>
        <v>0</v>
      </c>
      <c r="N200" s="56">
        <f>(Boulder!$C$25*10^3)/Boulder!$B$8</f>
        <v>0</v>
      </c>
      <c r="O200" s="56">
        <f>(Minneapolis!$C$25*10^3)/Minneapolis!$B$8</f>
        <v>0</v>
      </c>
      <c r="P200" s="56">
        <f>(Helena!$C$25*10^3)/Helena!$B$8</f>
        <v>0</v>
      </c>
      <c r="Q200" s="56">
        <f>(Duluth!$C$25*10^3)/Duluth!$B$8</f>
        <v>0</v>
      </c>
      <c r="R200" s="56">
        <f>(Fairbanks!$C$25*10^3)/Fairbanks!$B$8</f>
        <v>0</v>
      </c>
    </row>
    <row r="201" spans="1:18">
      <c r="A201" s="48"/>
      <c r="B201" s="49" t="s">
        <v>193</v>
      </c>
      <c r="C201" s="56">
        <f>(Miami!$C$26*10^3)/Miami!$B$8</f>
        <v>0</v>
      </c>
      <c r="D201" s="56">
        <f>(Houston!$C$26*10^3)/Houston!$B$8</f>
        <v>0</v>
      </c>
      <c r="E201" s="56">
        <f>(Phoenix!$C$26*10^3)/Phoenix!$B$8</f>
        <v>0</v>
      </c>
      <c r="F201" s="56">
        <f>(Atlanta!$C$26*10^3)/Atlanta!$B$8</f>
        <v>0</v>
      </c>
      <c r="G201" s="56">
        <f>(LosAngeles!$C$26*10^3)/LosAngeles!$B$8</f>
        <v>0</v>
      </c>
      <c r="H201" s="56">
        <f>(LasVegas!$C$26*10^3)/LasVegas!$B$8</f>
        <v>0</v>
      </c>
      <c r="I201" s="56">
        <f>(SanFrancisco!$C$26*10^3)/SanFrancisco!$B$8</f>
        <v>0</v>
      </c>
      <c r="J201" s="56">
        <f>(Baltimore!$C$26*10^3)/Baltimore!$B$8</f>
        <v>0</v>
      </c>
      <c r="K201" s="56">
        <f>(Albuquerque!$C$26*10^3)/Albuquerque!$B$8</f>
        <v>0</v>
      </c>
      <c r="L201" s="56">
        <f>(Seattle!$C$26*10^3)/Seattle!$B$8</f>
        <v>0</v>
      </c>
      <c r="M201" s="56">
        <f>(Chicago!$C$26*10^3)/Chicago!$B$8</f>
        <v>0</v>
      </c>
      <c r="N201" s="56">
        <f>(Boulder!$C$26*10^3)/Boulder!$B$8</f>
        <v>0</v>
      </c>
      <c r="O201" s="56">
        <f>(Minneapolis!$C$26*10^3)/Minneapolis!$B$8</f>
        <v>0</v>
      </c>
      <c r="P201" s="56">
        <f>(Helena!$C$26*10^3)/Helena!$B$8</f>
        <v>0</v>
      </c>
      <c r="Q201" s="56">
        <f>(Duluth!$C$26*10^3)/Duluth!$B$8</f>
        <v>0</v>
      </c>
      <c r="R201" s="56">
        <f>(Fairbanks!$C$26*10^3)/Fairbanks!$B$8</f>
        <v>0</v>
      </c>
    </row>
    <row r="202" spans="1:18">
      <c r="A202" s="48"/>
      <c r="B202" s="49" t="s">
        <v>91</v>
      </c>
      <c r="C202" s="56">
        <f>(Miami!$C$28*10^3)/Miami!$B$8</f>
        <v>4.616518045084006</v>
      </c>
      <c r="D202" s="56">
        <f>(Houston!$C$28*10^3)/Houston!$B$8</f>
        <v>98.37728194726165</v>
      </c>
      <c r="E202" s="56">
        <f>(Phoenix!$C$28*10^3)/Phoenix!$B$8</f>
        <v>87.536836465230195</v>
      </c>
      <c r="F202" s="56">
        <f>(Atlanta!$C$28*10^3)/Atlanta!$B$8</f>
        <v>209.52772781200963</v>
      </c>
      <c r="G202" s="56">
        <f>(LosAngeles!$C$28*10^3)/LosAngeles!$B$8</f>
        <v>69.061196371847373</v>
      </c>
      <c r="H202" s="56">
        <f>(LasVegas!$C$28*10^3)/LasVegas!$B$8</f>
        <v>145.11653718091009</v>
      </c>
      <c r="I202" s="56">
        <f>(SanFrancisco!$C$28*10^3)/SanFrancisco!$B$8</f>
        <v>196.69715641624248</v>
      </c>
      <c r="J202" s="56">
        <f>(Baltimore!$C$28*10^3)/Baltimore!$B$8</f>
        <v>370.23517930269048</v>
      </c>
      <c r="K202" s="56">
        <f>(Albuquerque!$C$28*10^3)/Albuquerque!$B$8</f>
        <v>265.29909296184314</v>
      </c>
      <c r="L202" s="56">
        <f>(Seattle!$C$28*10^3)/Seattle!$B$8</f>
        <v>375.38271652187223</v>
      </c>
      <c r="M202" s="56">
        <f>(Chicago!$C$28*10^3)/Chicago!$B$8</f>
        <v>510.9265566994527</v>
      </c>
      <c r="N202" s="56">
        <f>(Boulder!$C$28*10^3)/Boulder!$B$8</f>
        <v>386.44800796050362</v>
      </c>
      <c r="O202" s="56">
        <f>(Minneapolis!$C$28*10^3)/Minneapolis!$B$8</f>
        <v>676.47058823529403</v>
      </c>
      <c r="P202" s="56">
        <f>(Helena!$C$28*10^3)/Helena!$B$8</f>
        <v>588.64193042213628</v>
      </c>
      <c r="Q202" s="56">
        <f>(Duluth!$C$28*10^3)/Duluth!$B$8</f>
        <v>844.88977764170068</v>
      </c>
      <c r="R202" s="56">
        <f>(Fairbanks!$C$28*10^3)/Fairbanks!$B$8</f>
        <v>1347.6549045122276</v>
      </c>
    </row>
    <row r="203" spans="1:18">
      <c r="A203" s="48"/>
      <c r="B203" s="46" t="s">
        <v>241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</row>
    <row r="204" spans="1:18">
      <c r="A204" s="48"/>
      <c r="B204" s="49" t="s">
        <v>71</v>
      </c>
      <c r="C204" s="56">
        <f>(Miami!$E$13*10^3)/Miami!$B$8</f>
        <v>0</v>
      </c>
      <c r="D204" s="56">
        <f>(Houston!$E$13*10^3)/Houston!$B$8</f>
        <v>0</v>
      </c>
      <c r="E204" s="56">
        <f>(Phoenix!$E$13*10^3)/Phoenix!$B$8</f>
        <v>0</v>
      </c>
      <c r="F204" s="56">
        <f>(Atlanta!$E$13*10^3)/Atlanta!$B$8</f>
        <v>0</v>
      </c>
      <c r="G204" s="56">
        <f>(LosAngeles!$E$13*10^3)/LosAngeles!$B$8</f>
        <v>0</v>
      </c>
      <c r="H204" s="56">
        <f>(LasVegas!$E$13*10^3)/LasVegas!$B$8</f>
        <v>0</v>
      </c>
      <c r="I204" s="56">
        <f>(SanFrancisco!$E$13*10^3)/SanFrancisco!$B$8</f>
        <v>0</v>
      </c>
      <c r="J204" s="56">
        <f>(Baltimore!$E$13*10^3)/Baltimore!$B$8</f>
        <v>0</v>
      </c>
      <c r="K204" s="56">
        <f>(Albuquerque!$E$13*10^3)/Albuquerque!$B$8</f>
        <v>0</v>
      </c>
      <c r="L204" s="56">
        <f>(Seattle!$E$13*10^3)/Seattle!$B$8</f>
        <v>0</v>
      </c>
      <c r="M204" s="56">
        <f>(Chicago!$E$13*10^3)/Chicago!$B$8</f>
        <v>0</v>
      </c>
      <c r="N204" s="56">
        <f>(Boulder!$E$13*10^3)/Boulder!$B$8</f>
        <v>0</v>
      </c>
      <c r="O204" s="56">
        <f>(Minneapolis!$E$13*10^3)/Minneapolis!$B$8</f>
        <v>0</v>
      </c>
      <c r="P204" s="56">
        <f>(Helena!$E$13*10^3)/Helena!$B$8</f>
        <v>0</v>
      </c>
      <c r="Q204" s="56">
        <f>(Duluth!$E$13*10^3)/Duluth!$B$8</f>
        <v>0</v>
      </c>
      <c r="R204" s="56">
        <f>(Fairbanks!$E$13*10^3)/Fairbanks!$B$8</f>
        <v>0</v>
      </c>
    </row>
    <row r="205" spans="1:18">
      <c r="A205" s="48"/>
      <c r="B205" s="49" t="s">
        <v>72</v>
      </c>
      <c r="C205" s="56">
        <f>(Miami!$E$14*10^3)/Miami!$B$8</f>
        <v>0</v>
      </c>
      <c r="D205" s="56">
        <f>(Houston!$E$14*10^3)/Houston!$B$8</f>
        <v>0</v>
      </c>
      <c r="E205" s="56">
        <f>(Phoenix!$E$14*10^3)/Phoenix!$B$8</f>
        <v>0</v>
      </c>
      <c r="F205" s="56">
        <f>(Atlanta!$E$14*10^3)/Atlanta!$B$8</f>
        <v>0</v>
      </c>
      <c r="G205" s="56">
        <f>(LosAngeles!$E$14*10^3)/LosAngeles!$B$8</f>
        <v>0</v>
      </c>
      <c r="H205" s="56">
        <f>(LasVegas!$E$14*10^3)/LasVegas!$B$8</f>
        <v>0</v>
      </c>
      <c r="I205" s="56">
        <f>(SanFrancisco!$E$14*10^3)/SanFrancisco!$B$8</f>
        <v>0</v>
      </c>
      <c r="J205" s="56">
        <f>(Baltimore!$E$14*10^3)/Baltimore!$B$8</f>
        <v>0</v>
      </c>
      <c r="K205" s="56">
        <f>(Albuquerque!$E$14*10^3)/Albuquerque!$B$8</f>
        <v>0</v>
      </c>
      <c r="L205" s="56">
        <f>(Seattle!$E$14*10^3)/Seattle!$B$8</f>
        <v>0</v>
      </c>
      <c r="M205" s="56">
        <f>(Chicago!$E$14*10^3)/Chicago!$B$8</f>
        <v>0</v>
      </c>
      <c r="N205" s="56">
        <f>(Boulder!$E$14*10^3)/Boulder!$B$8</f>
        <v>0</v>
      </c>
      <c r="O205" s="56">
        <f>(Minneapolis!$E$14*10^3)/Minneapolis!$B$8</f>
        <v>0</v>
      </c>
      <c r="P205" s="56">
        <f>(Helena!$E$14*10^3)/Helena!$B$8</f>
        <v>0</v>
      </c>
      <c r="Q205" s="56">
        <f>(Duluth!$E$14*10^3)/Duluth!$B$8</f>
        <v>0</v>
      </c>
      <c r="R205" s="56">
        <f>(Fairbanks!$E$14*10^3)/Fairbanks!$B$8</f>
        <v>0</v>
      </c>
    </row>
    <row r="206" spans="1:18">
      <c r="A206" s="48"/>
      <c r="B206" s="49" t="s">
        <v>80</v>
      </c>
      <c r="C206" s="56">
        <f>(Miami!$E$15*10^3)/Miami!$B$8</f>
        <v>0</v>
      </c>
      <c r="D206" s="56">
        <f>(Houston!$E$15*10^3)/Houston!$B$8</f>
        <v>0</v>
      </c>
      <c r="E206" s="56">
        <f>(Phoenix!$E$15*10^3)/Phoenix!$B$8</f>
        <v>0</v>
      </c>
      <c r="F206" s="56">
        <f>(Atlanta!$E$15*10^3)/Atlanta!$B$8</f>
        <v>0</v>
      </c>
      <c r="G206" s="56">
        <f>(LosAngeles!$E$15*10^3)/LosAngeles!$B$8</f>
        <v>0</v>
      </c>
      <c r="H206" s="56">
        <f>(LasVegas!$E$15*10^3)/LasVegas!$B$8</f>
        <v>0</v>
      </c>
      <c r="I206" s="56">
        <f>(SanFrancisco!$E$15*10^3)/SanFrancisco!$B$8</f>
        <v>0</v>
      </c>
      <c r="J206" s="56">
        <f>(Baltimore!$E$15*10^3)/Baltimore!$B$8</f>
        <v>0</v>
      </c>
      <c r="K206" s="56">
        <f>(Albuquerque!$E$15*10^3)/Albuquerque!$B$8</f>
        <v>0</v>
      </c>
      <c r="L206" s="56">
        <f>(Seattle!$E$15*10^3)/Seattle!$B$8</f>
        <v>0</v>
      </c>
      <c r="M206" s="56">
        <f>(Chicago!$E$15*10^3)/Chicago!$B$8</f>
        <v>0</v>
      </c>
      <c r="N206" s="56">
        <f>(Boulder!$E$15*10^3)/Boulder!$B$8</f>
        <v>0</v>
      </c>
      <c r="O206" s="56">
        <f>(Minneapolis!$E$15*10^3)/Minneapolis!$B$8</f>
        <v>0</v>
      </c>
      <c r="P206" s="56">
        <f>(Helena!$E$15*10^3)/Helena!$B$8</f>
        <v>0</v>
      </c>
      <c r="Q206" s="56">
        <f>(Duluth!$E$15*10^3)/Duluth!$B$8</f>
        <v>0</v>
      </c>
      <c r="R206" s="56">
        <f>(Fairbanks!$E$15*10^3)/Fairbanks!$B$8</f>
        <v>0</v>
      </c>
    </row>
    <row r="207" spans="1:18">
      <c r="A207" s="48"/>
      <c r="B207" s="49" t="s">
        <v>81</v>
      </c>
      <c r="C207" s="56">
        <f>(Miami!$E$16*10^3)/Miami!$B$8</f>
        <v>0</v>
      </c>
      <c r="D207" s="56">
        <f>(Houston!$E$16*10^3)/Houston!$B$8</f>
        <v>0</v>
      </c>
      <c r="E207" s="56">
        <f>(Phoenix!$E$16*10^3)/Phoenix!$B$8</f>
        <v>0</v>
      </c>
      <c r="F207" s="56">
        <f>(Atlanta!$E$16*10^3)/Atlanta!$B$8</f>
        <v>0</v>
      </c>
      <c r="G207" s="56">
        <f>(LosAngeles!$E$16*10^3)/LosAngeles!$B$8</f>
        <v>0</v>
      </c>
      <c r="H207" s="56">
        <f>(LasVegas!$E$16*10^3)/LasVegas!$B$8</f>
        <v>0</v>
      </c>
      <c r="I207" s="56">
        <f>(SanFrancisco!$E$16*10^3)/SanFrancisco!$B$8</f>
        <v>0</v>
      </c>
      <c r="J207" s="56">
        <f>(Baltimore!$E$16*10^3)/Baltimore!$B$8</f>
        <v>0</v>
      </c>
      <c r="K207" s="56">
        <f>(Albuquerque!$E$16*10^3)/Albuquerque!$B$8</f>
        <v>0</v>
      </c>
      <c r="L207" s="56">
        <f>(Seattle!$E$16*10^3)/Seattle!$B$8</f>
        <v>0</v>
      </c>
      <c r="M207" s="56">
        <f>(Chicago!$E$16*10^3)/Chicago!$B$8</f>
        <v>0</v>
      </c>
      <c r="N207" s="56">
        <f>(Boulder!$E$16*10^3)/Boulder!$B$8</f>
        <v>0</v>
      </c>
      <c r="O207" s="56">
        <f>(Minneapolis!$E$16*10^3)/Minneapolis!$B$8</f>
        <v>0</v>
      </c>
      <c r="P207" s="56">
        <f>(Helena!$E$16*10^3)/Helena!$B$8</f>
        <v>0</v>
      </c>
      <c r="Q207" s="56">
        <f>(Duluth!$E$16*10^3)/Duluth!$B$8</f>
        <v>0</v>
      </c>
      <c r="R207" s="56">
        <f>(Fairbanks!$E$16*10^3)/Fairbanks!$B$8</f>
        <v>0</v>
      </c>
    </row>
    <row r="208" spans="1:18">
      <c r="A208" s="48"/>
      <c r="B208" s="49" t="s">
        <v>82</v>
      </c>
      <c r="C208" s="56">
        <f>(Miami!$E$17*10^3)/Miami!$B$8</f>
        <v>0</v>
      </c>
      <c r="D208" s="56">
        <f>(Houston!$E$17*10^3)/Houston!$B$8</f>
        <v>0</v>
      </c>
      <c r="E208" s="56">
        <f>(Phoenix!$E$17*10^3)/Phoenix!$B$8</f>
        <v>0</v>
      </c>
      <c r="F208" s="56">
        <f>(Atlanta!$E$17*10^3)/Atlanta!$B$8</f>
        <v>0</v>
      </c>
      <c r="G208" s="56">
        <f>(LosAngeles!$E$17*10^3)/LosAngeles!$B$8</f>
        <v>0</v>
      </c>
      <c r="H208" s="56">
        <f>(LasVegas!$E$17*10^3)/LasVegas!$B$8</f>
        <v>0</v>
      </c>
      <c r="I208" s="56">
        <f>(SanFrancisco!$E$17*10^3)/SanFrancisco!$B$8</f>
        <v>0</v>
      </c>
      <c r="J208" s="56">
        <f>(Baltimore!$E$17*10^3)/Baltimore!$B$8</f>
        <v>0</v>
      </c>
      <c r="K208" s="56">
        <f>(Albuquerque!$E$17*10^3)/Albuquerque!$B$8</f>
        <v>0</v>
      </c>
      <c r="L208" s="56">
        <f>(Seattle!$E$17*10^3)/Seattle!$B$8</f>
        <v>0</v>
      </c>
      <c r="M208" s="56">
        <f>(Chicago!$E$17*10^3)/Chicago!$B$8</f>
        <v>0</v>
      </c>
      <c r="N208" s="56">
        <f>(Boulder!$E$17*10^3)/Boulder!$B$8</f>
        <v>0</v>
      </c>
      <c r="O208" s="56">
        <f>(Minneapolis!$E$17*10^3)/Minneapolis!$B$8</f>
        <v>0</v>
      </c>
      <c r="P208" s="56">
        <f>(Helena!$E$17*10^3)/Helena!$B$8</f>
        <v>0</v>
      </c>
      <c r="Q208" s="56">
        <f>(Duluth!$E$17*10^3)/Duluth!$B$8</f>
        <v>0</v>
      </c>
      <c r="R208" s="56">
        <f>(Fairbanks!$E$17*10^3)/Fairbanks!$B$8</f>
        <v>0</v>
      </c>
    </row>
    <row r="209" spans="1:18">
      <c r="A209" s="48"/>
      <c r="B209" s="49" t="s">
        <v>83</v>
      </c>
      <c r="C209" s="56">
        <f>(Miami!$E$18*10^3)/Miami!$B$8</f>
        <v>0</v>
      </c>
      <c r="D209" s="56">
        <f>(Houston!$E$18*10^3)/Houston!$B$8</f>
        <v>0</v>
      </c>
      <c r="E209" s="56">
        <f>(Phoenix!$E$18*10^3)/Phoenix!$B$8</f>
        <v>0</v>
      </c>
      <c r="F209" s="56">
        <f>(Atlanta!$E$18*10^3)/Atlanta!$B$8</f>
        <v>0</v>
      </c>
      <c r="G209" s="56">
        <f>(LosAngeles!$E$18*10^3)/LosAngeles!$B$8</f>
        <v>0</v>
      </c>
      <c r="H209" s="56">
        <f>(LasVegas!$E$18*10^3)/LasVegas!$B$8</f>
        <v>0</v>
      </c>
      <c r="I209" s="56">
        <f>(SanFrancisco!$E$18*10^3)/SanFrancisco!$B$8</f>
        <v>0</v>
      </c>
      <c r="J209" s="56">
        <f>(Baltimore!$E$18*10^3)/Baltimore!$B$8</f>
        <v>0</v>
      </c>
      <c r="K209" s="56">
        <f>(Albuquerque!$E$18*10^3)/Albuquerque!$B$8</f>
        <v>0</v>
      </c>
      <c r="L209" s="56">
        <f>(Seattle!$E$18*10^3)/Seattle!$B$8</f>
        <v>0</v>
      </c>
      <c r="M209" s="56">
        <f>(Chicago!$E$18*10^3)/Chicago!$B$8</f>
        <v>0</v>
      </c>
      <c r="N209" s="56">
        <f>(Boulder!$E$18*10^3)/Boulder!$B$8</f>
        <v>0</v>
      </c>
      <c r="O209" s="56">
        <f>(Minneapolis!$E$18*10^3)/Minneapolis!$B$8</f>
        <v>0</v>
      </c>
      <c r="P209" s="56">
        <f>(Helena!$E$18*10^3)/Helena!$B$8</f>
        <v>0</v>
      </c>
      <c r="Q209" s="56">
        <f>(Duluth!$E$18*10^3)/Duluth!$B$8</f>
        <v>0</v>
      </c>
      <c r="R209" s="56">
        <f>(Fairbanks!$E$18*10^3)/Fairbanks!$B$8</f>
        <v>0</v>
      </c>
    </row>
    <row r="210" spans="1:18">
      <c r="A210" s="48"/>
      <c r="B210" s="49" t="s">
        <v>84</v>
      </c>
      <c r="C210" s="56">
        <f>(Miami!$E$19*10^3)/Miami!$B$8</f>
        <v>0</v>
      </c>
      <c r="D210" s="56">
        <f>(Houston!$E$19*10^3)/Houston!$B$8</f>
        <v>0</v>
      </c>
      <c r="E210" s="56">
        <f>(Phoenix!$E$19*10^3)/Phoenix!$B$8</f>
        <v>0</v>
      </c>
      <c r="F210" s="56">
        <f>(Atlanta!$E$19*10^3)/Atlanta!$B$8</f>
        <v>0</v>
      </c>
      <c r="G210" s="56">
        <f>(LosAngeles!$E$19*10^3)/LosAngeles!$B$8</f>
        <v>0</v>
      </c>
      <c r="H210" s="56">
        <f>(LasVegas!$E$19*10^3)/LasVegas!$B$8</f>
        <v>0</v>
      </c>
      <c r="I210" s="56">
        <f>(SanFrancisco!$E$19*10^3)/SanFrancisco!$B$8</f>
        <v>0</v>
      </c>
      <c r="J210" s="56">
        <f>(Baltimore!$E$19*10^3)/Baltimore!$B$8</f>
        <v>0</v>
      </c>
      <c r="K210" s="56">
        <f>(Albuquerque!$E$19*10^3)/Albuquerque!$B$8</f>
        <v>0</v>
      </c>
      <c r="L210" s="56">
        <f>(Seattle!$E$19*10^3)/Seattle!$B$8</f>
        <v>0</v>
      </c>
      <c r="M210" s="56">
        <f>(Chicago!$E$19*10^3)/Chicago!$B$8</f>
        <v>0</v>
      </c>
      <c r="N210" s="56">
        <f>(Boulder!$E$19*10^3)/Boulder!$B$8</f>
        <v>0</v>
      </c>
      <c r="O210" s="56">
        <f>(Minneapolis!$E$19*10^3)/Minneapolis!$B$8</f>
        <v>0</v>
      </c>
      <c r="P210" s="56">
        <f>(Helena!$E$19*10^3)/Helena!$B$8</f>
        <v>0</v>
      </c>
      <c r="Q210" s="56">
        <f>(Duluth!$E$19*10^3)/Duluth!$B$8</f>
        <v>0</v>
      </c>
      <c r="R210" s="56">
        <f>(Fairbanks!$E$19*10^3)/Fairbanks!$B$8</f>
        <v>0</v>
      </c>
    </row>
    <row r="211" spans="1:18">
      <c r="A211" s="48"/>
      <c r="B211" s="49" t="s">
        <v>85</v>
      </c>
      <c r="C211" s="56">
        <f>(Miami!$E$20*10^3)/Miami!$B$8</f>
        <v>0</v>
      </c>
      <c r="D211" s="56">
        <f>(Houston!$E$20*10^3)/Houston!$B$8</f>
        <v>0</v>
      </c>
      <c r="E211" s="56">
        <f>(Phoenix!$E$20*10^3)/Phoenix!$B$8</f>
        <v>0</v>
      </c>
      <c r="F211" s="56">
        <f>(Atlanta!$E$20*10^3)/Atlanta!$B$8</f>
        <v>0</v>
      </c>
      <c r="G211" s="56">
        <f>(LosAngeles!$E$20*10^3)/LosAngeles!$B$8</f>
        <v>0</v>
      </c>
      <c r="H211" s="56">
        <f>(LasVegas!$E$20*10^3)/LasVegas!$B$8</f>
        <v>0</v>
      </c>
      <c r="I211" s="56">
        <f>(SanFrancisco!$E$20*10^3)/SanFrancisco!$B$8</f>
        <v>0</v>
      </c>
      <c r="J211" s="56">
        <f>(Baltimore!$E$20*10^3)/Baltimore!$B$8</f>
        <v>0</v>
      </c>
      <c r="K211" s="56">
        <f>(Albuquerque!$E$20*10^3)/Albuquerque!$B$8</f>
        <v>0</v>
      </c>
      <c r="L211" s="56">
        <f>(Seattle!$E$20*10^3)/Seattle!$B$8</f>
        <v>0</v>
      </c>
      <c r="M211" s="56">
        <f>(Chicago!$E$20*10^3)/Chicago!$B$8</f>
        <v>0</v>
      </c>
      <c r="N211" s="56">
        <f>(Boulder!$E$20*10^3)/Boulder!$B$8</f>
        <v>0</v>
      </c>
      <c r="O211" s="56">
        <f>(Minneapolis!$E$20*10^3)/Minneapolis!$B$8</f>
        <v>0</v>
      </c>
      <c r="P211" s="56">
        <f>(Helena!$E$20*10^3)/Helena!$B$8</f>
        <v>0</v>
      </c>
      <c r="Q211" s="56">
        <f>(Duluth!$E$20*10^3)/Duluth!$B$8</f>
        <v>0</v>
      </c>
      <c r="R211" s="56">
        <f>(Fairbanks!$E$20*10^3)/Fairbanks!$B$8</f>
        <v>0</v>
      </c>
    </row>
    <row r="212" spans="1:18">
      <c r="A212" s="48"/>
      <c r="B212" s="49" t="s">
        <v>86</v>
      </c>
      <c r="C212" s="56">
        <f>(Miami!$E$21*10^3)/Miami!$B$8</f>
        <v>0</v>
      </c>
      <c r="D212" s="56">
        <f>(Houston!$E$21*10^3)/Houston!$B$8</f>
        <v>0</v>
      </c>
      <c r="E212" s="56">
        <f>(Phoenix!$E$21*10^3)/Phoenix!$B$8</f>
        <v>0</v>
      </c>
      <c r="F212" s="56">
        <f>(Atlanta!$E$21*10^3)/Atlanta!$B$8</f>
        <v>0</v>
      </c>
      <c r="G212" s="56">
        <f>(LosAngeles!$E$21*10^3)/LosAngeles!$B$8</f>
        <v>0</v>
      </c>
      <c r="H212" s="56">
        <f>(LasVegas!$E$21*10^3)/LasVegas!$B$8</f>
        <v>0</v>
      </c>
      <c r="I212" s="56">
        <f>(SanFrancisco!$E$21*10^3)/SanFrancisco!$B$8</f>
        <v>0</v>
      </c>
      <c r="J212" s="56">
        <f>(Baltimore!$E$21*10^3)/Baltimore!$B$8</f>
        <v>0</v>
      </c>
      <c r="K212" s="56">
        <f>(Albuquerque!$E$21*10^3)/Albuquerque!$B$8</f>
        <v>0</v>
      </c>
      <c r="L212" s="56">
        <f>(Seattle!$E$21*10^3)/Seattle!$B$8</f>
        <v>0</v>
      </c>
      <c r="M212" s="56">
        <f>(Chicago!$E$21*10^3)/Chicago!$B$8</f>
        <v>0</v>
      </c>
      <c r="N212" s="56">
        <f>(Boulder!$E$21*10^3)/Boulder!$B$8</f>
        <v>0</v>
      </c>
      <c r="O212" s="56">
        <f>(Minneapolis!$E$21*10^3)/Minneapolis!$B$8</f>
        <v>0</v>
      </c>
      <c r="P212" s="56">
        <f>(Helena!$E$21*10^3)/Helena!$B$8</f>
        <v>0</v>
      </c>
      <c r="Q212" s="56">
        <f>(Duluth!$E$21*10^3)/Duluth!$B$8</f>
        <v>0</v>
      </c>
      <c r="R212" s="56">
        <f>(Fairbanks!$E$21*10^3)/Fairbanks!$B$8</f>
        <v>0</v>
      </c>
    </row>
    <row r="213" spans="1:18">
      <c r="A213" s="48"/>
      <c r="B213" s="49" t="s">
        <v>87</v>
      </c>
      <c r="C213" s="56">
        <f>(Miami!$E$22*10^3)/Miami!$B$8</f>
        <v>0</v>
      </c>
      <c r="D213" s="56">
        <f>(Houston!$E$22*10^3)/Houston!$B$8</f>
        <v>0</v>
      </c>
      <c r="E213" s="56">
        <f>(Phoenix!$E$22*10^3)/Phoenix!$B$8</f>
        <v>0</v>
      </c>
      <c r="F213" s="56">
        <f>(Atlanta!$E$22*10^3)/Atlanta!$B$8</f>
        <v>0</v>
      </c>
      <c r="G213" s="56">
        <f>(LosAngeles!$E$22*10^3)/LosAngeles!$B$8</f>
        <v>0</v>
      </c>
      <c r="H213" s="56">
        <f>(LasVegas!$E$22*10^3)/LasVegas!$B$8</f>
        <v>0</v>
      </c>
      <c r="I213" s="56">
        <f>(SanFrancisco!$E$22*10^3)/SanFrancisco!$B$8</f>
        <v>0</v>
      </c>
      <c r="J213" s="56">
        <f>(Baltimore!$E$22*10^3)/Baltimore!$B$8</f>
        <v>0</v>
      </c>
      <c r="K213" s="56">
        <f>(Albuquerque!$E$22*10^3)/Albuquerque!$B$8</f>
        <v>0</v>
      </c>
      <c r="L213" s="56">
        <f>(Seattle!$E$22*10^3)/Seattle!$B$8</f>
        <v>0</v>
      </c>
      <c r="M213" s="56">
        <f>(Chicago!$E$22*10^3)/Chicago!$B$8</f>
        <v>0</v>
      </c>
      <c r="N213" s="56">
        <f>(Boulder!$E$22*10^3)/Boulder!$B$8</f>
        <v>0</v>
      </c>
      <c r="O213" s="56">
        <f>(Minneapolis!$E$22*10^3)/Minneapolis!$B$8</f>
        <v>0</v>
      </c>
      <c r="P213" s="56">
        <f>(Helena!$E$22*10^3)/Helena!$B$8</f>
        <v>0</v>
      </c>
      <c r="Q213" s="56">
        <f>(Duluth!$E$22*10^3)/Duluth!$B$8</f>
        <v>0</v>
      </c>
      <c r="R213" s="56">
        <f>(Fairbanks!$E$22*10^3)/Fairbanks!$B$8</f>
        <v>0</v>
      </c>
    </row>
    <row r="214" spans="1:18">
      <c r="A214" s="48"/>
      <c r="B214" s="49" t="s">
        <v>66</v>
      </c>
      <c r="C214" s="56">
        <f>(Miami!$E$23*10^3)/Miami!$B$8</f>
        <v>0</v>
      </c>
      <c r="D214" s="56">
        <f>(Houston!$E$23*10^3)/Houston!$B$8</f>
        <v>0</v>
      </c>
      <c r="E214" s="56">
        <f>(Phoenix!$E$23*10^3)/Phoenix!$B$8</f>
        <v>0</v>
      </c>
      <c r="F214" s="56">
        <f>(Atlanta!$E$23*10^3)/Atlanta!$B$8</f>
        <v>0</v>
      </c>
      <c r="G214" s="56">
        <f>(LosAngeles!$E$23*10^3)/LosAngeles!$B$8</f>
        <v>0</v>
      </c>
      <c r="H214" s="56">
        <f>(LasVegas!$E$23*10^3)/LasVegas!$B$8</f>
        <v>0</v>
      </c>
      <c r="I214" s="56">
        <f>(SanFrancisco!$E$23*10^3)/SanFrancisco!$B$8</f>
        <v>0</v>
      </c>
      <c r="J214" s="56">
        <f>(Baltimore!$E$23*10^3)/Baltimore!$B$8</f>
        <v>0</v>
      </c>
      <c r="K214" s="56">
        <f>(Albuquerque!$E$23*10^3)/Albuquerque!$B$8</f>
        <v>0</v>
      </c>
      <c r="L214" s="56">
        <f>(Seattle!$E$23*10^3)/Seattle!$B$8</f>
        <v>0</v>
      </c>
      <c r="M214" s="56">
        <f>(Chicago!$E$23*10^3)/Chicago!$B$8</f>
        <v>0</v>
      </c>
      <c r="N214" s="56">
        <f>(Boulder!$E$23*10^3)/Boulder!$B$8</f>
        <v>0</v>
      </c>
      <c r="O214" s="56">
        <f>(Minneapolis!$E$23*10^3)/Minneapolis!$B$8</f>
        <v>0</v>
      </c>
      <c r="P214" s="56">
        <f>(Helena!$E$23*10^3)/Helena!$B$8</f>
        <v>0</v>
      </c>
      <c r="Q214" s="56">
        <f>(Duluth!$E$23*10^3)/Duluth!$B$8</f>
        <v>0</v>
      </c>
      <c r="R214" s="56">
        <f>(Fairbanks!$E$23*10^3)/Fairbanks!$B$8</f>
        <v>0</v>
      </c>
    </row>
    <row r="215" spans="1:18">
      <c r="A215" s="48"/>
      <c r="B215" s="49" t="s">
        <v>88</v>
      </c>
      <c r="C215" s="56">
        <f>(Miami!$E$24*10^3)/Miami!$B$8</f>
        <v>0</v>
      </c>
      <c r="D215" s="56">
        <f>(Houston!$E$24*10^3)/Houston!$B$8</f>
        <v>0</v>
      </c>
      <c r="E215" s="56">
        <f>(Phoenix!$E$24*10^3)/Phoenix!$B$8</f>
        <v>0</v>
      </c>
      <c r="F215" s="56">
        <f>(Atlanta!$E$24*10^3)/Atlanta!$B$8</f>
        <v>0</v>
      </c>
      <c r="G215" s="56">
        <f>(LosAngeles!$E$24*10^3)/LosAngeles!$B$8</f>
        <v>0</v>
      </c>
      <c r="H215" s="56">
        <f>(LasVegas!$E$24*10^3)/LasVegas!$B$8</f>
        <v>0</v>
      </c>
      <c r="I215" s="56">
        <f>(SanFrancisco!$E$24*10^3)/SanFrancisco!$B$8</f>
        <v>0</v>
      </c>
      <c r="J215" s="56">
        <f>(Baltimore!$E$24*10^3)/Baltimore!$B$8</f>
        <v>0</v>
      </c>
      <c r="K215" s="56">
        <f>(Albuquerque!$E$24*10^3)/Albuquerque!$B$8</f>
        <v>0</v>
      </c>
      <c r="L215" s="56">
        <f>(Seattle!$E$24*10^3)/Seattle!$B$8</f>
        <v>0</v>
      </c>
      <c r="M215" s="56">
        <f>(Chicago!$E$24*10^3)/Chicago!$B$8</f>
        <v>0</v>
      </c>
      <c r="N215" s="56">
        <f>(Boulder!$E$24*10^3)/Boulder!$B$8</f>
        <v>0</v>
      </c>
      <c r="O215" s="56">
        <f>(Minneapolis!$E$24*10^3)/Minneapolis!$B$8</f>
        <v>0</v>
      </c>
      <c r="P215" s="56">
        <f>(Helena!$E$24*10^3)/Helena!$B$8</f>
        <v>0</v>
      </c>
      <c r="Q215" s="56">
        <f>(Duluth!$E$24*10^3)/Duluth!$B$8</f>
        <v>0</v>
      </c>
      <c r="R215" s="56">
        <f>(Fairbanks!$E$24*10^3)/Fairbanks!$B$8</f>
        <v>0</v>
      </c>
    </row>
    <row r="216" spans="1:18">
      <c r="A216" s="48"/>
      <c r="B216" s="49" t="s">
        <v>89</v>
      </c>
      <c r="C216" s="56">
        <f>(Miami!$E$25*10^3)/Miami!$B$8</f>
        <v>0</v>
      </c>
      <c r="D216" s="56">
        <f>(Houston!$E$25*10^3)/Houston!$B$8</f>
        <v>0</v>
      </c>
      <c r="E216" s="56">
        <f>(Phoenix!$E$25*10^3)/Phoenix!$B$8</f>
        <v>0</v>
      </c>
      <c r="F216" s="56">
        <f>(Atlanta!$E$25*10^3)/Atlanta!$B$8</f>
        <v>0</v>
      </c>
      <c r="G216" s="56">
        <f>(LosAngeles!$E$25*10^3)/LosAngeles!$B$8</f>
        <v>0</v>
      </c>
      <c r="H216" s="56">
        <f>(LasVegas!$E$25*10^3)/LasVegas!$B$8</f>
        <v>0</v>
      </c>
      <c r="I216" s="56">
        <f>(SanFrancisco!$E$25*10^3)/SanFrancisco!$B$8</f>
        <v>0</v>
      </c>
      <c r="J216" s="56">
        <f>(Baltimore!$E$25*10^3)/Baltimore!$B$8</f>
        <v>0</v>
      </c>
      <c r="K216" s="56">
        <f>(Albuquerque!$E$25*10^3)/Albuquerque!$B$8</f>
        <v>0</v>
      </c>
      <c r="L216" s="56">
        <f>(Seattle!$E$25*10^3)/Seattle!$B$8</f>
        <v>0</v>
      </c>
      <c r="M216" s="56">
        <f>(Chicago!$E$25*10^3)/Chicago!$B$8</f>
        <v>0</v>
      </c>
      <c r="N216" s="56">
        <f>(Boulder!$E$25*10^3)/Boulder!$B$8</f>
        <v>0</v>
      </c>
      <c r="O216" s="56">
        <f>(Minneapolis!$E$25*10^3)/Minneapolis!$B$8</f>
        <v>0</v>
      </c>
      <c r="P216" s="56">
        <f>(Helena!$E$25*10^3)/Helena!$B$8</f>
        <v>0</v>
      </c>
      <c r="Q216" s="56">
        <f>(Duluth!$E$25*10^3)/Duluth!$B$8</f>
        <v>0</v>
      </c>
      <c r="R216" s="56">
        <f>(Fairbanks!$E$25*10^3)/Fairbanks!$B$8</f>
        <v>0</v>
      </c>
    </row>
    <row r="217" spans="1:18">
      <c r="A217" s="48"/>
      <c r="B217" s="49" t="s">
        <v>90</v>
      </c>
      <c r="C217" s="56">
        <f>(Miami!$E$26*10^3)/Miami!$B$8</f>
        <v>0</v>
      </c>
      <c r="D217" s="56">
        <f>(Houston!$E$26*10^3)/Houston!$B$8</f>
        <v>0</v>
      </c>
      <c r="E217" s="56">
        <f>(Phoenix!$E$26*10^3)/Phoenix!$B$8</f>
        <v>0</v>
      </c>
      <c r="F217" s="56">
        <f>(Atlanta!$E$26*10^3)/Atlanta!$B$8</f>
        <v>0</v>
      </c>
      <c r="G217" s="56">
        <f>(LosAngeles!$E$26*10^3)/LosAngeles!$B$8</f>
        <v>0</v>
      </c>
      <c r="H217" s="56">
        <f>(LasVegas!$E$26*10^3)/LasVegas!$B$8</f>
        <v>0</v>
      </c>
      <c r="I217" s="56">
        <f>(SanFrancisco!$E$26*10^3)/SanFrancisco!$B$8</f>
        <v>0</v>
      </c>
      <c r="J217" s="56">
        <f>(Baltimore!$E$26*10^3)/Baltimore!$B$8</f>
        <v>0</v>
      </c>
      <c r="K217" s="56">
        <f>(Albuquerque!$E$26*10^3)/Albuquerque!$B$8</f>
        <v>0</v>
      </c>
      <c r="L217" s="56">
        <f>(Seattle!$E$26*10^3)/Seattle!$B$8</f>
        <v>0</v>
      </c>
      <c r="M217" s="56">
        <f>(Chicago!$E$26*10^3)/Chicago!$B$8</f>
        <v>0</v>
      </c>
      <c r="N217" s="56">
        <f>(Boulder!$E$26*10^3)/Boulder!$B$8</f>
        <v>0</v>
      </c>
      <c r="O217" s="56">
        <f>(Minneapolis!$E$26*10^3)/Minneapolis!$B$8</f>
        <v>0</v>
      </c>
      <c r="P217" s="56">
        <f>(Helena!$E$26*10^3)/Helena!$B$8</f>
        <v>0</v>
      </c>
      <c r="Q217" s="56">
        <f>(Duluth!$E$26*10^3)/Duluth!$B$8</f>
        <v>0</v>
      </c>
      <c r="R217" s="56">
        <f>(Fairbanks!$E$26*10^3)/Fairbanks!$B$8</f>
        <v>0</v>
      </c>
    </row>
    <row r="218" spans="1:18">
      <c r="A218" s="48"/>
      <c r="B218" s="49" t="s">
        <v>91</v>
      </c>
      <c r="C218" s="56">
        <f>(Miami!$E$28*10^3)/Miami!$B$8</f>
        <v>0</v>
      </c>
      <c r="D218" s="56">
        <f>(Houston!$E$28*10^3)/Houston!$B$8</f>
        <v>0</v>
      </c>
      <c r="E218" s="56">
        <f>(Phoenix!$E$28*10^3)/Phoenix!$B$8</f>
        <v>0</v>
      </c>
      <c r="F218" s="56">
        <f>(Atlanta!$E$28*10^3)/Atlanta!$B$8</f>
        <v>0</v>
      </c>
      <c r="G218" s="56">
        <f>(LosAngeles!$E$28*10^3)/LosAngeles!$B$8</f>
        <v>0</v>
      </c>
      <c r="H218" s="56">
        <f>(LasVegas!$E$28*10^3)/LasVegas!$B$8</f>
        <v>0</v>
      </c>
      <c r="I218" s="56">
        <f>(SanFrancisco!$E$28*10^3)/SanFrancisco!$B$8</f>
        <v>0</v>
      </c>
      <c r="J218" s="56">
        <f>(Baltimore!$E$28*10^3)/Baltimore!$B$8</f>
        <v>0</v>
      </c>
      <c r="K218" s="56">
        <f>(Albuquerque!$E$28*10^3)/Albuquerque!$B$8</f>
        <v>0</v>
      </c>
      <c r="L218" s="56">
        <f>(Seattle!$E$28*10^3)/Seattle!$B$8</f>
        <v>0</v>
      </c>
      <c r="M218" s="56">
        <f>(Chicago!$E$28*10^3)/Chicago!$B$8</f>
        <v>0</v>
      </c>
      <c r="N218" s="56">
        <f>(Boulder!$E$28*10^3)/Boulder!$B$8</f>
        <v>0</v>
      </c>
      <c r="O218" s="56">
        <f>(Minneapolis!$E$28*10^3)/Minneapolis!$B$8</f>
        <v>0</v>
      </c>
      <c r="P218" s="56">
        <f>(Helena!$E$28*10^3)/Helena!$B$8</f>
        <v>0</v>
      </c>
      <c r="Q218" s="56">
        <f>(Duluth!$E$28*10^3)/Duluth!$B$8</f>
        <v>0</v>
      </c>
      <c r="R218" s="56">
        <f>(Fairbanks!$E$28*10^3)/Fairbanks!$B$8</f>
        <v>0</v>
      </c>
    </row>
    <row r="219" spans="1:18">
      <c r="A219" s="48"/>
      <c r="B219" s="46" t="s">
        <v>242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</row>
    <row r="220" spans="1:18">
      <c r="A220" s="48"/>
      <c r="B220" s="49" t="s">
        <v>71</v>
      </c>
      <c r="C220" s="56">
        <f>(Miami!$F$13*10^3)/Miami!$B$8</f>
        <v>0</v>
      </c>
      <c r="D220" s="56">
        <f>(Houston!$F$13*10^3)/Houston!$B$8</f>
        <v>0</v>
      </c>
      <c r="E220" s="56">
        <f>(Phoenix!$F$13*10^3)/Phoenix!$B$8</f>
        <v>0</v>
      </c>
      <c r="F220" s="56">
        <f>(Atlanta!$F$13*10^3)/Atlanta!$B$8</f>
        <v>0</v>
      </c>
      <c r="G220" s="56">
        <f>(LosAngeles!$F$13*10^3)/LosAngeles!$B$8</f>
        <v>0</v>
      </c>
      <c r="H220" s="56">
        <f>(LasVegas!$F$13*10^3)/LasVegas!$B$8</f>
        <v>0</v>
      </c>
      <c r="I220" s="56">
        <f>(SanFrancisco!$F$13*10^3)/SanFrancisco!$B$8</f>
        <v>0</v>
      </c>
      <c r="J220" s="56">
        <f>(Baltimore!$F$13*10^3)/Baltimore!$B$8</f>
        <v>0</v>
      </c>
      <c r="K220" s="56">
        <f>(Albuquerque!$F$13*10^3)/Albuquerque!$B$8</f>
        <v>0</v>
      </c>
      <c r="L220" s="56">
        <f>(Seattle!$F$13*10^3)/Seattle!$B$8</f>
        <v>0</v>
      </c>
      <c r="M220" s="56">
        <f>(Chicago!$F$13*10^3)/Chicago!$B$8</f>
        <v>0</v>
      </c>
      <c r="N220" s="56">
        <f>(Boulder!$F$13*10^3)/Boulder!$B$8</f>
        <v>0</v>
      </c>
      <c r="O220" s="56">
        <f>(Minneapolis!$F$13*10^3)/Minneapolis!$B$8</f>
        <v>0</v>
      </c>
      <c r="P220" s="56">
        <f>(Helena!$F$13*10^3)/Helena!$B$8</f>
        <v>0</v>
      </c>
      <c r="Q220" s="56">
        <f>(Duluth!$F$13*10^3)/Duluth!$B$8</f>
        <v>0</v>
      </c>
      <c r="R220" s="56">
        <f>(Fairbanks!$F$13*10^3)/Fairbanks!$B$8</f>
        <v>0</v>
      </c>
    </row>
    <row r="221" spans="1:18">
      <c r="A221" s="48"/>
      <c r="B221" s="49" t="s">
        <v>72</v>
      </c>
      <c r="C221" s="56">
        <f>(Miami!$F$14*10^3)/Miami!$B$8</f>
        <v>0</v>
      </c>
      <c r="D221" s="56">
        <f>(Houston!$F$14*10^3)/Houston!$B$8</f>
        <v>0</v>
      </c>
      <c r="E221" s="56">
        <f>(Phoenix!$F$14*10^3)/Phoenix!$B$8</f>
        <v>0</v>
      </c>
      <c r="F221" s="56">
        <f>(Atlanta!$F$14*10^3)/Atlanta!$B$8</f>
        <v>0</v>
      </c>
      <c r="G221" s="56">
        <f>(LosAngeles!$F$14*10^3)/LosAngeles!$B$8</f>
        <v>0</v>
      </c>
      <c r="H221" s="56">
        <f>(LasVegas!$F$14*10^3)/LasVegas!$B$8</f>
        <v>0</v>
      </c>
      <c r="I221" s="56">
        <f>(SanFrancisco!$F$14*10^3)/SanFrancisco!$B$8</f>
        <v>0</v>
      </c>
      <c r="J221" s="56">
        <f>(Baltimore!$F$14*10^3)/Baltimore!$B$8</f>
        <v>0</v>
      </c>
      <c r="K221" s="56">
        <f>(Albuquerque!$F$14*10^3)/Albuquerque!$B$8</f>
        <v>0</v>
      </c>
      <c r="L221" s="56">
        <f>(Seattle!$F$14*10^3)/Seattle!$B$8</f>
        <v>0</v>
      </c>
      <c r="M221" s="56">
        <f>(Chicago!$F$14*10^3)/Chicago!$B$8</f>
        <v>0</v>
      </c>
      <c r="N221" s="56">
        <f>(Boulder!$F$14*10^3)/Boulder!$B$8</f>
        <v>0</v>
      </c>
      <c r="O221" s="56">
        <f>(Minneapolis!$F$14*10^3)/Minneapolis!$B$8</f>
        <v>0</v>
      </c>
      <c r="P221" s="56">
        <f>(Helena!$F$14*10^3)/Helena!$B$8</f>
        <v>0</v>
      </c>
      <c r="Q221" s="56">
        <f>(Duluth!$F$14*10^3)/Duluth!$B$8</f>
        <v>0</v>
      </c>
      <c r="R221" s="56">
        <f>(Fairbanks!$F$14*10^3)/Fairbanks!$B$8</f>
        <v>0</v>
      </c>
    </row>
    <row r="222" spans="1:18">
      <c r="A222" s="48"/>
      <c r="B222" s="49" t="s">
        <v>80</v>
      </c>
      <c r="C222" s="56">
        <f>(Miami!$F$15*10^3)/Miami!$B$8</f>
        <v>0</v>
      </c>
      <c r="D222" s="56">
        <f>(Houston!$F$15*10^3)/Houston!$B$8</f>
        <v>0</v>
      </c>
      <c r="E222" s="56">
        <f>(Phoenix!$F$15*10^3)/Phoenix!$B$8</f>
        <v>0</v>
      </c>
      <c r="F222" s="56">
        <f>(Atlanta!$F$15*10^3)/Atlanta!$B$8</f>
        <v>0</v>
      </c>
      <c r="G222" s="56">
        <f>(LosAngeles!$F$15*10^3)/LosAngeles!$B$8</f>
        <v>0</v>
      </c>
      <c r="H222" s="56">
        <f>(LasVegas!$F$15*10^3)/LasVegas!$B$8</f>
        <v>0</v>
      </c>
      <c r="I222" s="56">
        <f>(SanFrancisco!$F$15*10^3)/SanFrancisco!$B$8</f>
        <v>0</v>
      </c>
      <c r="J222" s="56">
        <f>(Baltimore!$F$15*10^3)/Baltimore!$B$8</f>
        <v>0</v>
      </c>
      <c r="K222" s="56">
        <f>(Albuquerque!$F$15*10^3)/Albuquerque!$B$8</f>
        <v>0</v>
      </c>
      <c r="L222" s="56">
        <f>(Seattle!$F$15*10^3)/Seattle!$B$8</f>
        <v>0</v>
      </c>
      <c r="M222" s="56">
        <f>(Chicago!$F$15*10^3)/Chicago!$B$8</f>
        <v>0</v>
      </c>
      <c r="N222" s="56">
        <f>(Boulder!$F$15*10^3)/Boulder!$B$8</f>
        <v>0</v>
      </c>
      <c r="O222" s="56">
        <f>(Minneapolis!$F$15*10^3)/Minneapolis!$B$8</f>
        <v>0</v>
      </c>
      <c r="P222" s="56">
        <f>(Helena!$F$15*10^3)/Helena!$B$8</f>
        <v>0</v>
      </c>
      <c r="Q222" s="56">
        <f>(Duluth!$F$15*10^3)/Duluth!$B$8</f>
        <v>0</v>
      </c>
      <c r="R222" s="56">
        <f>(Fairbanks!$F$15*10^3)/Fairbanks!$B$8</f>
        <v>0</v>
      </c>
    </row>
    <row r="223" spans="1:18">
      <c r="A223" s="48"/>
      <c r="B223" s="49" t="s">
        <v>81</v>
      </c>
      <c r="C223" s="56">
        <f>(Miami!$F$16*10^3)/Miami!$B$8</f>
        <v>0</v>
      </c>
      <c r="D223" s="56">
        <f>(Houston!$F$16*10^3)/Houston!$B$8</f>
        <v>0</v>
      </c>
      <c r="E223" s="56">
        <f>(Phoenix!$F$16*10^3)/Phoenix!$B$8</f>
        <v>0</v>
      </c>
      <c r="F223" s="56">
        <f>(Atlanta!$F$16*10^3)/Atlanta!$B$8</f>
        <v>0</v>
      </c>
      <c r="G223" s="56">
        <f>(LosAngeles!$F$16*10^3)/LosAngeles!$B$8</f>
        <v>0</v>
      </c>
      <c r="H223" s="56">
        <f>(LasVegas!$F$16*10^3)/LasVegas!$B$8</f>
        <v>0</v>
      </c>
      <c r="I223" s="56">
        <f>(SanFrancisco!$F$16*10^3)/SanFrancisco!$B$8</f>
        <v>0</v>
      </c>
      <c r="J223" s="56">
        <f>(Baltimore!$F$16*10^3)/Baltimore!$B$8</f>
        <v>0</v>
      </c>
      <c r="K223" s="56">
        <f>(Albuquerque!$F$16*10^3)/Albuquerque!$B$8</f>
        <v>0</v>
      </c>
      <c r="L223" s="56">
        <f>(Seattle!$F$16*10^3)/Seattle!$B$8</f>
        <v>0</v>
      </c>
      <c r="M223" s="56">
        <f>(Chicago!$F$16*10^3)/Chicago!$B$8</f>
        <v>0</v>
      </c>
      <c r="N223" s="56">
        <f>(Boulder!$F$16*10^3)/Boulder!$B$8</f>
        <v>0</v>
      </c>
      <c r="O223" s="56">
        <f>(Minneapolis!$F$16*10^3)/Minneapolis!$B$8</f>
        <v>0</v>
      </c>
      <c r="P223" s="56">
        <f>(Helena!$F$16*10^3)/Helena!$B$8</f>
        <v>0</v>
      </c>
      <c r="Q223" s="56">
        <f>(Duluth!$F$16*10^3)/Duluth!$B$8</f>
        <v>0</v>
      </c>
      <c r="R223" s="56">
        <f>(Fairbanks!$F$16*10^3)/Fairbanks!$B$8</f>
        <v>0</v>
      </c>
    </row>
    <row r="224" spans="1:18">
      <c r="A224" s="48"/>
      <c r="B224" s="49" t="s">
        <v>82</v>
      </c>
      <c r="C224" s="56">
        <f>(Miami!$F$17*10^3)/Miami!$B$8</f>
        <v>0</v>
      </c>
      <c r="D224" s="56">
        <f>(Houston!$F$17*10^3)/Houston!$B$8</f>
        <v>0</v>
      </c>
      <c r="E224" s="56">
        <f>(Phoenix!$F$17*10^3)/Phoenix!$B$8</f>
        <v>0</v>
      </c>
      <c r="F224" s="56">
        <f>(Atlanta!$F$17*10^3)/Atlanta!$B$8</f>
        <v>0</v>
      </c>
      <c r="G224" s="56">
        <f>(LosAngeles!$F$17*10^3)/LosAngeles!$B$8</f>
        <v>0</v>
      </c>
      <c r="H224" s="56">
        <f>(LasVegas!$F$17*10^3)/LasVegas!$B$8</f>
        <v>0</v>
      </c>
      <c r="I224" s="56">
        <f>(SanFrancisco!$F$17*10^3)/SanFrancisco!$B$8</f>
        <v>0</v>
      </c>
      <c r="J224" s="56">
        <f>(Baltimore!$F$17*10^3)/Baltimore!$B$8</f>
        <v>0</v>
      </c>
      <c r="K224" s="56">
        <f>(Albuquerque!$F$17*10^3)/Albuquerque!$B$8</f>
        <v>0</v>
      </c>
      <c r="L224" s="56">
        <f>(Seattle!$F$17*10^3)/Seattle!$B$8</f>
        <v>0</v>
      </c>
      <c r="M224" s="56">
        <f>(Chicago!$F$17*10^3)/Chicago!$B$8</f>
        <v>0</v>
      </c>
      <c r="N224" s="56">
        <f>(Boulder!$F$17*10^3)/Boulder!$B$8</f>
        <v>0</v>
      </c>
      <c r="O224" s="56">
        <f>(Minneapolis!$F$17*10^3)/Minneapolis!$B$8</f>
        <v>0</v>
      </c>
      <c r="P224" s="56">
        <f>(Helena!$F$17*10^3)/Helena!$B$8</f>
        <v>0</v>
      </c>
      <c r="Q224" s="56">
        <f>(Duluth!$F$17*10^3)/Duluth!$B$8</f>
        <v>0</v>
      </c>
      <c r="R224" s="56">
        <f>(Fairbanks!$F$17*10^3)/Fairbanks!$B$8</f>
        <v>0</v>
      </c>
    </row>
    <row r="225" spans="1:18">
      <c r="A225" s="48"/>
      <c r="B225" s="49" t="s">
        <v>83</v>
      </c>
      <c r="C225" s="56">
        <f>(Miami!$F$18*10^3)/Miami!$B$8</f>
        <v>0</v>
      </c>
      <c r="D225" s="56">
        <f>(Houston!$F$18*10^3)/Houston!$B$8</f>
        <v>0</v>
      </c>
      <c r="E225" s="56">
        <f>(Phoenix!$F$18*10^3)/Phoenix!$B$8</f>
        <v>0</v>
      </c>
      <c r="F225" s="56">
        <f>(Atlanta!$F$18*10^3)/Atlanta!$B$8</f>
        <v>0</v>
      </c>
      <c r="G225" s="56">
        <f>(LosAngeles!$F$18*10^3)/LosAngeles!$B$8</f>
        <v>0</v>
      </c>
      <c r="H225" s="56">
        <f>(LasVegas!$F$18*10^3)/LasVegas!$B$8</f>
        <v>0</v>
      </c>
      <c r="I225" s="56">
        <f>(SanFrancisco!$F$18*10^3)/SanFrancisco!$B$8</f>
        <v>0</v>
      </c>
      <c r="J225" s="56">
        <f>(Baltimore!$F$18*10^3)/Baltimore!$B$8</f>
        <v>0</v>
      </c>
      <c r="K225" s="56">
        <f>(Albuquerque!$F$18*10^3)/Albuquerque!$B$8</f>
        <v>0</v>
      </c>
      <c r="L225" s="56">
        <f>(Seattle!$F$18*10^3)/Seattle!$B$8</f>
        <v>0</v>
      </c>
      <c r="M225" s="56">
        <f>(Chicago!$F$18*10^3)/Chicago!$B$8</f>
        <v>0</v>
      </c>
      <c r="N225" s="56">
        <f>(Boulder!$F$18*10^3)/Boulder!$B$8</f>
        <v>0</v>
      </c>
      <c r="O225" s="56">
        <f>(Minneapolis!$F$18*10^3)/Minneapolis!$B$8</f>
        <v>0</v>
      </c>
      <c r="P225" s="56">
        <f>(Helena!$F$18*10^3)/Helena!$B$8</f>
        <v>0</v>
      </c>
      <c r="Q225" s="56">
        <f>(Duluth!$F$18*10^3)/Duluth!$B$8</f>
        <v>0</v>
      </c>
      <c r="R225" s="56">
        <f>(Fairbanks!$F$18*10^3)/Fairbanks!$B$8</f>
        <v>0</v>
      </c>
    </row>
    <row r="226" spans="1:18">
      <c r="A226" s="48"/>
      <c r="B226" s="49" t="s">
        <v>84</v>
      </c>
      <c r="C226" s="56">
        <f>(Miami!$F$19*10^3)/Miami!$B$8</f>
        <v>0</v>
      </c>
      <c r="D226" s="56">
        <f>(Houston!$F$19*10^3)/Houston!$B$8</f>
        <v>0</v>
      </c>
      <c r="E226" s="56">
        <f>(Phoenix!$F$19*10^3)/Phoenix!$B$8</f>
        <v>0</v>
      </c>
      <c r="F226" s="56">
        <f>(Atlanta!$F$19*10^3)/Atlanta!$B$8</f>
        <v>0</v>
      </c>
      <c r="G226" s="56">
        <f>(LosAngeles!$F$19*10^3)/LosAngeles!$B$8</f>
        <v>0</v>
      </c>
      <c r="H226" s="56">
        <f>(LasVegas!$F$19*10^3)/LasVegas!$B$8</f>
        <v>0</v>
      </c>
      <c r="I226" s="56">
        <f>(SanFrancisco!$F$19*10^3)/SanFrancisco!$B$8</f>
        <v>0</v>
      </c>
      <c r="J226" s="56">
        <f>(Baltimore!$F$19*10^3)/Baltimore!$B$8</f>
        <v>0</v>
      </c>
      <c r="K226" s="56">
        <f>(Albuquerque!$F$19*10^3)/Albuquerque!$B$8</f>
        <v>0</v>
      </c>
      <c r="L226" s="56">
        <f>(Seattle!$F$19*10^3)/Seattle!$B$8</f>
        <v>0</v>
      </c>
      <c r="M226" s="56">
        <f>(Chicago!$F$19*10^3)/Chicago!$B$8</f>
        <v>0</v>
      </c>
      <c r="N226" s="56">
        <f>(Boulder!$F$19*10^3)/Boulder!$B$8</f>
        <v>0</v>
      </c>
      <c r="O226" s="56">
        <f>(Minneapolis!$F$19*10^3)/Minneapolis!$B$8</f>
        <v>0</v>
      </c>
      <c r="P226" s="56">
        <f>(Helena!$F$19*10^3)/Helena!$B$8</f>
        <v>0</v>
      </c>
      <c r="Q226" s="56">
        <f>(Duluth!$F$19*10^3)/Duluth!$B$8</f>
        <v>0</v>
      </c>
      <c r="R226" s="56">
        <f>(Fairbanks!$F$19*10^3)/Fairbanks!$B$8</f>
        <v>0</v>
      </c>
    </row>
    <row r="227" spans="1:18">
      <c r="A227" s="48"/>
      <c r="B227" s="49" t="s">
        <v>85</v>
      </c>
      <c r="C227" s="56">
        <f>(Miami!$F$20*10^3)/Miami!$B$8</f>
        <v>0</v>
      </c>
      <c r="D227" s="56">
        <f>(Houston!$F$20*10^3)/Houston!$B$8</f>
        <v>0</v>
      </c>
      <c r="E227" s="56">
        <f>(Phoenix!$F$20*10^3)/Phoenix!$B$8</f>
        <v>0</v>
      </c>
      <c r="F227" s="56">
        <f>(Atlanta!$F$20*10^3)/Atlanta!$B$8</f>
        <v>0</v>
      </c>
      <c r="G227" s="56">
        <f>(LosAngeles!$F$20*10^3)/LosAngeles!$B$8</f>
        <v>0</v>
      </c>
      <c r="H227" s="56">
        <f>(LasVegas!$F$20*10^3)/LasVegas!$B$8</f>
        <v>0</v>
      </c>
      <c r="I227" s="56">
        <f>(SanFrancisco!$F$20*10^3)/SanFrancisco!$B$8</f>
        <v>0</v>
      </c>
      <c r="J227" s="56">
        <f>(Baltimore!$F$20*10^3)/Baltimore!$B$8</f>
        <v>0</v>
      </c>
      <c r="K227" s="56">
        <f>(Albuquerque!$F$20*10^3)/Albuquerque!$B$8</f>
        <v>0</v>
      </c>
      <c r="L227" s="56">
        <f>(Seattle!$F$20*10^3)/Seattle!$B$8</f>
        <v>0</v>
      </c>
      <c r="M227" s="56">
        <f>(Chicago!$F$20*10^3)/Chicago!$B$8</f>
        <v>0</v>
      </c>
      <c r="N227" s="56">
        <f>(Boulder!$F$20*10^3)/Boulder!$B$8</f>
        <v>0</v>
      </c>
      <c r="O227" s="56">
        <f>(Minneapolis!$F$20*10^3)/Minneapolis!$B$8</f>
        <v>0</v>
      </c>
      <c r="P227" s="56">
        <f>(Helena!$F$20*10^3)/Helena!$B$8</f>
        <v>0</v>
      </c>
      <c r="Q227" s="56">
        <f>(Duluth!$F$20*10^3)/Duluth!$B$8</f>
        <v>0</v>
      </c>
      <c r="R227" s="56">
        <f>(Fairbanks!$F$20*10^3)/Fairbanks!$B$8</f>
        <v>0</v>
      </c>
    </row>
    <row r="228" spans="1:18">
      <c r="A228" s="48"/>
      <c r="B228" s="49" t="s">
        <v>86</v>
      </c>
      <c r="C228" s="56">
        <f>(Miami!$F$21*10^3)/Miami!$B$8</f>
        <v>0</v>
      </c>
      <c r="D228" s="56">
        <f>(Houston!$F$21*10^3)/Houston!$B$8</f>
        <v>0</v>
      </c>
      <c r="E228" s="56">
        <f>(Phoenix!$F$21*10^3)/Phoenix!$B$8</f>
        <v>0</v>
      </c>
      <c r="F228" s="56">
        <f>(Atlanta!$F$21*10^3)/Atlanta!$B$8</f>
        <v>0</v>
      </c>
      <c r="G228" s="56">
        <f>(LosAngeles!$F$21*10^3)/LosAngeles!$B$8</f>
        <v>0</v>
      </c>
      <c r="H228" s="56">
        <f>(LasVegas!$F$21*10^3)/LasVegas!$B$8</f>
        <v>0</v>
      </c>
      <c r="I228" s="56">
        <f>(SanFrancisco!$F$21*10^3)/SanFrancisco!$B$8</f>
        <v>0</v>
      </c>
      <c r="J228" s="56">
        <f>(Baltimore!$F$21*10^3)/Baltimore!$B$8</f>
        <v>0</v>
      </c>
      <c r="K228" s="56">
        <f>(Albuquerque!$F$21*10^3)/Albuquerque!$B$8</f>
        <v>0</v>
      </c>
      <c r="L228" s="56">
        <f>(Seattle!$F$21*10^3)/Seattle!$B$8</f>
        <v>0</v>
      </c>
      <c r="M228" s="56">
        <f>(Chicago!$F$21*10^3)/Chicago!$B$8</f>
        <v>0</v>
      </c>
      <c r="N228" s="56">
        <f>(Boulder!$F$21*10^3)/Boulder!$B$8</f>
        <v>0</v>
      </c>
      <c r="O228" s="56">
        <f>(Minneapolis!$F$21*10^3)/Minneapolis!$B$8</f>
        <v>0</v>
      </c>
      <c r="P228" s="56">
        <f>(Helena!$F$21*10^3)/Helena!$B$8</f>
        <v>0</v>
      </c>
      <c r="Q228" s="56">
        <f>(Duluth!$F$21*10^3)/Duluth!$B$8</f>
        <v>0</v>
      </c>
      <c r="R228" s="56">
        <f>(Fairbanks!$F$21*10^3)/Fairbanks!$B$8</f>
        <v>0</v>
      </c>
    </row>
    <row r="229" spans="1:18">
      <c r="A229" s="48"/>
      <c r="B229" s="49" t="s">
        <v>87</v>
      </c>
      <c r="C229" s="56">
        <f>(Miami!$F$22*10^3)/Miami!$B$8</f>
        <v>0</v>
      </c>
      <c r="D229" s="56">
        <f>(Houston!$F$22*10^3)/Houston!$B$8</f>
        <v>0</v>
      </c>
      <c r="E229" s="56">
        <f>(Phoenix!$F$22*10^3)/Phoenix!$B$8</f>
        <v>0</v>
      </c>
      <c r="F229" s="56">
        <f>(Atlanta!$F$22*10^3)/Atlanta!$B$8</f>
        <v>0</v>
      </c>
      <c r="G229" s="56">
        <f>(LosAngeles!$F$22*10^3)/LosAngeles!$B$8</f>
        <v>0</v>
      </c>
      <c r="H229" s="56">
        <f>(LasVegas!$F$22*10^3)/LasVegas!$B$8</f>
        <v>0</v>
      </c>
      <c r="I229" s="56">
        <f>(SanFrancisco!$F$22*10^3)/SanFrancisco!$B$8</f>
        <v>0</v>
      </c>
      <c r="J229" s="56">
        <f>(Baltimore!$F$22*10^3)/Baltimore!$B$8</f>
        <v>0</v>
      </c>
      <c r="K229" s="56">
        <f>(Albuquerque!$F$22*10^3)/Albuquerque!$B$8</f>
        <v>0</v>
      </c>
      <c r="L229" s="56">
        <f>(Seattle!$F$22*10^3)/Seattle!$B$8</f>
        <v>0</v>
      </c>
      <c r="M229" s="56">
        <f>(Chicago!$F$22*10^3)/Chicago!$B$8</f>
        <v>0</v>
      </c>
      <c r="N229" s="56">
        <f>(Boulder!$F$22*10^3)/Boulder!$B$8</f>
        <v>0</v>
      </c>
      <c r="O229" s="56">
        <f>(Minneapolis!$F$22*10^3)/Minneapolis!$B$8</f>
        <v>0</v>
      </c>
      <c r="P229" s="56">
        <f>(Helena!$F$22*10^3)/Helena!$B$8</f>
        <v>0</v>
      </c>
      <c r="Q229" s="56">
        <f>(Duluth!$F$22*10^3)/Duluth!$B$8</f>
        <v>0</v>
      </c>
      <c r="R229" s="56">
        <f>(Fairbanks!$F$22*10^3)/Fairbanks!$B$8</f>
        <v>0</v>
      </c>
    </row>
    <row r="230" spans="1:18">
      <c r="A230" s="48"/>
      <c r="B230" s="49" t="s">
        <v>66</v>
      </c>
      <c r="C230" s="56">
        <f>(Miami!$F$23*10^3)/Miami!$B$8</f>
        <v>0</v>
      </c>
      <c r="D230" s="56">
        <f>(Houston!$F$23*10^3)/Houston!$B$8</f>
        <v>0</v>
      </c>
      <c r="E230" s="56">
        <f>(Phoenix!$F$23*10^3)/Phoenix!$B$8</f>
        <v>0</v>
      </c>
      <c r="F230" s="56">
        <f>(Atlanta!$F$23*10^3)/Atlanta!$B$8</f>
        <v>0</v>
      </c>
      <c r="G230" s="56">
        <f>(LosAngeles!$F$23*10^3)/LosAngeles!$B$8</f>
        <v>0</v>
      </c>
      <c r="H230" s="56">
        <f>(LasVegas!$F$23*10^3)/LasVegas!$B$8</f>
        <v>0</v>
      </c>
      <c r="I230" s="56">
        <f>(SanFrancisco!$F$23*10^3)/SanFrancisco!$B$8</f>
        <v>0</v>
      </c>
      <c r="J230" s="56">
        <f>(Baltimore!$F$23*10^3)/Baltimore!$B$8</f>
        <v>0</v>
      </c>
      <c r="K230" s="56">
        <f>(Albuquerque!$F$23*10^3)/Albuquerque!$B$8</f>
        <v>0</v>
      </c>
      <c r="L230" s="56">
        <f>(Seattle!$F$23*10^3)/Seattle!$B$8</f>
        <v>0</v>
      </c>
      <c r="M230" s="56">
        <f>(Chicago!$F$23*10^3)/Chicago!$B$8</f>
        <v>0</v>
      </c>
      <c r="N230" s="56">
        <f>(Boulder!$F$23*10^3)/Boulder!$B$8</f>
        <v>0</v>
      </c>
      <c r="O230" s="56">
        <f>(Minneapolis!$F$23*10^3)/Minneapolis!$B$8</f>
        <v>0</v>
      </c>
      <c r="P230" s="56">
        <f>(Helena!$F$23*10^3)/Helena!$B$8</f>
        <v>0</v>
      </c>
      <c r="Q230" s="56">
        <f>(Duluth!$F$23*10^3)/Duluth!$B$8</f>
        <v>0</v>
      </c>
      <c r="R230" s="56">
        <f>(Fairbanks!$F$23*10^3)/Fairbanks!$B$8</f>
        <v>0</v>
      </c>
    </row>
    <row r="231" spans="1:18">
      <c r="A231" s="48"/>
      <c r="B231" s="49" t="s">
        <v>88</v>
      </c>
      <c r="C231" s="56">
        <f>(Miami!$F$24*10^3)/Miami!$B$8</f>
        <v>0</v>
      </c>
      <c r="D231" s="56">
        <f>(Houston!$F$24*10^3)/Houston!$B$8</f>
        <v>0</v>
      </c>
      <c r="E231" s="56">
        <f>(Phoenix!$F$24*10^3)/Phoenix!$B$8</f>
        <v>0</v>
      </c>
      <c r="F231" s="56">
        <f>(Atlanta!$F$24*10^3)/Atlanta!$B$8</f>
        <v>0</v>
      </c>
      <c r="G231" s="56">
        <f>(LosAngeles!$F$24*10^3)/LosAngeles!$B$8</f>
        <v>0</v>
      </c>
      <c r="H231" s="56">
        <f>(LasVegas!$F$24*10^3)/LasVegas!$B$8</f>
        <v>0</v>
      </c>
      <c r="I231" s="56">
        <f>(SanFrancisco!$F$24*10^3)/SanFrancisco!$B$8</f>
        <v>0</v>
      </c>
      <c r="J231" s="56">
        <f>(Baltimore!$F$24*10^3)/Baltimore!$B$8</f>
        <v>0</v>
      </c>
      <c r="K231" s="56">
        <f>(Albuquerque!$F$24*10^3)/Albuquerque!$B$8</f>
        <v>0</v>
      </c>
      <c r="L231" s="56">
        <f>(Seattle!$F$24*10^3)/Seattle!$B$8</f>
        <v>0</v>
      </c>
      <c r="M231" s="56">
        <f>(Chicago!$F$24*10^3)/Chicago!$B$8</f>
        <v>0</v>
      </c>
      <c r="N231" s="56">
        <f>(Boulder!$F$24*10^3)/Boulder!$B$8</f>
        <v>0</v>
      </c>
      <c r="O231" s="56">
        <f>(Minneapolis!$F$24*10^3)/Minneapolis!$B$8</f>
        <v>0</v>
      </c>
      <c r="P231" s="56">
        <f>(Helena!$F$24*10^3)/Helena!$B$8</f>
        <v>0</v>
      </c>
      <c r="Q231" s="56">
        <f>(Duluth!$F$24*10^3)/Duluth!$B$8</f>
        <v>0</v>
      </c>
      <c r="R231" s="56">
        <f>(Fairbanks!$F$24*10^3)/Fairbanks!$B$8</f>
        <v>0</v>
      </c>
    </row>
    <row r="232" spans="1:18">
      <c r="A232" s="48"/>
      <c r="B232" s="49" t="s">
        <v>89</v>
      </c>
      <c r="C232" s="56">
        <f>(Miami!$F$25*10^3)/Miami!$B$8</f>
        <v>0</v>
      </c>
      <c r="D232" s="56">
        <f>(Houston!$F$25*10^3)/Houston!$B$8</f>
        <v>0</v>
      </c>
      <c r="E232" s="56">
        <f>(Phoenix!$F$25*10^3)/Phoenix!$B$8</f>
        <v>0</v>
      </c>
      <c r="F232" s="56">
        <f>(Atlanta!$F$25*10^3)/Atlanta!$B$8</f>
        <v>0</v>
      </c>
      <c r="G232" s="56">
        <f>(LosAngeles!$F$25*10^3)/LosAngeles!$B$8</f>
        <v>0</v>
      </c>
      <c r="H232" s="56">
        <f>(LasVegas!$F$25*10^3)/LasVegas!$B$8</f>
        <v>0</v>
      </c>
      <c r="I232" s="56">
        <f>(SanFrancisco!$F$25*10^3)/SanFrancisco!$B$8</f>
        <v>0</v>
      </c>
      <c r="J232" s="56">
        <f>(Baltimore!$F$25*10^3)/Baltimore!$B$8</f>
        <v>0</v>
      </c>
      <c r="K232" s="56">
        <f>(Albuquerque!$F$25*10^3)/Albuquerque!$B$8</f>
        <v>0</v>
      </c>
      <c r="L232" s="56">
        <f>(Seattle!$F$25*10^3)/Seattle!$B$8</f>
        <v>0</v>
      </c>
      <c r="M232" s="56">
        <f>(Chicago!$F$25*10^3)/Chicago!$B$8</f>
        <v>0</v>
      </c>
      <c r="N232" s="56">
        <f>(Boulder!$F$25*10^3)/Boulder!$B$8</f>
        <v>0</v>
      </c>
      <c r="O232" s="56">
        <f>(Minneapolis!$F$25*10^3)/Minneapolis!$B$8</f>
        <v>0</v>
      </c>
      <c r="P232" s="56">
        <f>(Helena!$F$25*10^3)/Helena!$B$8</f>
        <v>0</v>
      </c>
      <c r="Q232" s="56">
        <f>(Duluth!$F$25*10^3)/Duluth!$B$8</f>
        <v>0</v>
      </c>
      <c r="R232" s="56">
        <f>(Fairbanks!$F$25*10^3)/Fairbanks!$B$8</f>
        <v>0</v>
      </c>
    </row>
    <row r="233" spans="1:18">
      <c r="A233" s="48"/>
      <c r="B233" s="49" t="s">
        <v>90</v>
      </c>
      <c r="C233" s="56">
        <f>(Miami!$F$26*10^3)/Miami!$B$8</f>
        <v>0</v>
      </c>
      <c r="D233" s="56">
        <f>(Houston!$F$26*10^3)/Houston!$B$8</f>
        <v>0</v>
      </c>
      <c r="E233" s="56">
        <f>(Phoenix!$F$26*10^3)/Phoenix!$B$8</f>
        <v>0</v>
      </c>
      <c r="F233" s="56">
        <f>(Atlanta!$F$26*10^3)/Atlanta!$B$8</f>
        <v>0</v>
      </c>
      <c r="G233" s="56">
        <f>(LosAngeles!$F$26*10^3)/LosAngeles!$B$8</f>
        <v>0</v>
      </c>
      <c r="H233" s="56">
        <f>(LasVegas!$F$26*10^3)/LasVegas!$B$8</f>
        <v>0</v>
      </c>
      <c r="I233" s="56">
        <f>(SanFrancisco!$F$26*10^3)/SanFrancisco!$B$8</f>
        <v>0</v>
      </c>
      <c r="J233" s="56">
        <f>(Baltimore!$F$26*10^3)/Baltimore!$B$8</f>
        <v>0</v>
      </c>
      <c r="K233" s="56">
        <f>(Albuquerque!$F$26*10^3)/Albuquerque!$B$8</f>
        <v>0</v>
      </c>
      <c r="L233" s="56">
        <f>(Seattle!$F$26*10^3)/Seattle!$B$8</f>
        <v>0</v>
      </c>
      <c r="M233" s="56">
        <f>(Chicago!$F$26*10^3)/Chicago!$B$8</f>
        <v>0</v>
      </c>
      <c r="N233" s="56">
        <f>(Boulder!$F$26*10^3)/Boulder!$B$8</f>
        <v>0</v>
      </c>
      <c r="O233" s="56">
        <f>(Minneapolis!$F$26*10^3)/Minneapolis!$B$8</f>
        <v>0</v>
      </c>
      <c r="P233" s="56">
        <f>(Helena!$F$26*10^3)/Helena!$B$8</f>
        <v>0</v>
      </c>
      <c r="Q233" s="56">
        <f>(Duluth!$F$26*10^3)/Duluth!$B$8</f>
        <v>0</v>
      </c>
      <c r="R233" s="56">
        <f>(Fairbanks!$F$26*10^3)/Fairbanks!$B$8</f>
        <v>0</v>
      </c>
    </row>
    <row r="234" spans="1:18">
      <c r="A234" s="48"/>
      <c r="B234" s="49" t="s">
        <v>91</v>
      </c>
      <c r="C234" s="56">
        <f>(Miami!$F$28*10^3)/Miami!$B$8</f>
        <v>0</v>
      </c>
      <c r="D234" s="56">
        <f>(Houston!$F$28*10^3)/Houston!$B$8</f>
        <v>0</v>
      </c>
      <c r="E234" s="56">
        <f>(Phoenix!$F$28*10^3)/Phoenix!$B$8</f>
        <v>0</v>
      </c>
      <c r="F234" s="56">
        <f>(Atlanta!$F$28*10^3)/Atlanta!$B$8</f>
        <v>0</v>
      </c>
      <c r="G234" s="56">
        <f>(LosAngeles!$F$28*10^3)/LosAngeles!$B$8</f>
        <v>0</v>
      </c>
      <c r="H234" s="56">
        <f>(LasVegas!$F$28*10^3)/LasVegas!$B$8</f>
        <v>0</v>
      </c>
      <c r="I234" s="56">
        <f>(SanFrancisco!$F$28*10^3)/SanFrancisco!$B$8</f>
        <v>0</v>
      </c>
      <c r="J234" s="56">
        <f>(Baltimore!$F$28*10^3)/Baltimore!$B$8</f>
        <v>0</v>
      </c>
      <c r="K234" s="56">
        <f>(Albuquerque!$F$28*10^3)/Albuquerque!$B$8</f>
        <v>0</v>
      </c>
      <c r="L234" s="56">
        <f>(Seattle!$F$28*10^3)/Seattle!$B$8</f>
        <v>0</v>
      </c>
      <c r="M234" s="56">
        <f>(Chicago!$F$28*10^3)/Chicago!$B$8</f>
        <v>0</v>
      </c>
      <c r="N234" s="56">
        <f>(Boulder!$F$28*10^3)/Boulder!$B$8</f>
        <v>0</v>
      </c>
      <c r="O234" s="56">
        <f>(Minneapolis!$F$28*10^3)/Minneapolis!$B$8</f>
        <v>0</v>
      </c>
      <c r="P234" s="56">
        <f>(Helena!$F$28*10^3)/Helena!$B$8</f>
        <v>0</v>
      </c>
      <c r="Q234" s="56">
        <f>(Duluth!$F$28*10^3)/Duluth!$B$8</f>
        <v>0</v>
      </c>
      <c r="R234" s="56">
        <f>(Fairbanks!$F$28*10^3)/Fairbanks!$B$8</f>
        <v>0</v>
      </c>
    </row>
    <row r="235" spans="1:18">
      <c r="A235" s="48"/>
      <c r="B235" s="46" t="s">
        <v>243</v>
      </c>
      <c r="C235" s="56">
        <f>(Miami!$B$2*10^3)/Miami!$B$8</f>
        <v>635.12285200352096</v>
      </c>
      <c r="D235" s="56">
        <f>(Houston!$B$2*10^3)/Houston!$B$8</f>
        <v>663.52041792644184</v>
      </c>
      <c r="E235" s="56">
        <f>(Phoenix!$B$2*10^3)/Phoenix!$B$8</f>
        <v>647.27410157296481</v>
      </c>
      <c r="F235" s="56">
        <f>(Atlanta!$B$2*10^3)/Atlanta!$B$8</f>
        <v>708.66661563779701</v>
      </c>
      <c r="G235" s="56">
        <f>(LosAngeles!$B$2*10^3)/LosAngeles!$B$8</f>
        <v>504.62130200160738</v>
      </c>
      <c r="H235" s="56">
        <f>(LasVegas!$B$2*10^3)/LasVegas!$B$8</f>
        <v>651.35481648742768</v>
      </c>
      <c r="I235" s="56">
        <f>(SanFrancisco!$B$2*10^3)/SanFrancisco!$B$8</f>
        <v>602.54410807914576</v>
      </c>
      <c r="J235" s="56">
        <f>(Baltimore!$B$2*10^3)/Baltimore!$B$8</f>
        <v>846.03314325079407</v>
      </c>
      <c r="K235" s="56">
        <f>(Albuquerque!$B$2*10^3)/Albuquerque!$B$8</f>
        <v>723.31030655593395</v>
      </c>
      <c r="L235" s="56">
        <f>(Seattle!$B$2*10^3)/Seattle!$B$8</f>
        <v>786.87952083891457</v>
      </c>
      <c r="M235" s="56">
        <f>(Chicago!$B$2*10^3)/Chicago!$B$8</f>
        <v>962.51770063913648</v>
      </c>
      <c r="N235" s="56">
        <f>(Boulder!$B$2*10^3)/Boulder!$B$8</f>
        <v>820.00363580695773</v>
      </c>
      <c r="O235" s="56">
        <f>(Minneapolis!$B$2*10^3)/Minneapolis!$B$8</f>
        <v>1121.880860346741</v>
      </c>
      <c r="P235" s="56">
        <f>(Helena!$B$2*10^3)/Helena!$B$8</f>
        <v>1012.3760955260437</v>
      </c>
      <c r="Q235" s="56">
        <f>(Duluth!$B$2*10^3)/Duluth!$B$8</f>
        <v>1261.132266829959</v>
      </c>
      <c r="R235" s="56">
        <f>(Fairbanks!$B$2*10^3)/Fairbanks!$B$8</f>
        <v>1775.3214818783727</v>
      </c>
    </row>
    <row r="236" spans="1:18">
      <c r="A236" s="46" t="s">
        <v>268</v>
      </c>
      <c r="B236" s="4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>
      <c r="A237" s="48"/>
      <c r="B237" s="46" t="s">
        <v>267</v>
      </c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1:18">
      <c r="A238" s="48"/>
      <c r="B238" s="49" t="s">
        <v>265</v>
      </c>
      <c r="C238" s="75">
        <f>10^(-3)*Miami!$C194</f>
        <v>83.529021</v>
      </c>
      <c r="D238" s="75">
        <f>10^(-3)*Houston!$C194</f>
        <v>74.766869000000014</v>
      </c>
      <c r="E238" s="75">
        <f>10^(-3)*Phoenix!$C194</f>
        <v>63.655747000000005</v>
      </c>
      <c r="F238" s="75">
        <f>10^(-3)*Atlanta!$C194</f>
        <v>55.375422</v>
      </c>
      <c r="G238" s="75">
        <f>10^(-3)*LosAngeles!$C194</f>
        <v>62.888214999999995</v>
      </c>
      <c r="H238" s="75">
        <f>10^(-3)*LasVegas!$C194</f>
        <v>54.215925000000006</v>
      </c>
      <c r="I238" s="75">
        <f>10^(-3)*SanFrancisco!$C194</f>
        <v>52.794573</v>
      </c>
      <c r="J238" s="75">
        <f>10^(-3)*Baltimore!$C194</f>
        <v>54.603739000000004</v>
      </c>
      <c r="K238" s="75">
        <f>10^(-3)*Albuquerque!$C194</f>
        <v>54.482915000000006</v>
      </c>
      <c r="L238" s="75">
        <f>10^(-3)*Seattle!$C194</f>
        <v>53.128434999999996</v>
      </c>
      <c r="M238" s="75">
        <f>10^(-3)*Chicago!$C194</f>
        <v>53.955432999999999</v>
      </c>
      <c r="N238" s="75">
        <f>10^(-3)*Boulder!$C194</f>
        <v>53.767434000000002</v>
      </c>
      <c r="O238" s="75">
        <f>10^(-3)*Minneapolis!$C194</f>
        <v>53.895264000000005</v>
      </c>
      <c r="P238" s="75">
        <f>10^(-3)*Helena!$C194</f>
        <v>53.827158000000004</v>
      </c>
      <c r="Q238" s="75">
        <f>10^(-3)*Duluth!$C194</f>
        <v>53.328989</v>
      </c>
      <c r="R238" s="75">
        <f>10^(-3)*Fairbanks!$C194</f>
        <v>55.166187000000001</v>
      </c>
    </row>
    <row r="239" spans="1:18">
      <c r="A239" s="48"/>
      <c r="B239" s="49" t="s">
        <v>264</v>
      </c>
      <c r="C239" s="75">
        <f>10^(-3)*Miami!$C195</f>
        <v>87.676267999999993</v>
      </c>
      <c r="D239" s="75">
        <f>10^(-3)*Houston!$C195</f>
        <v>75.520017999999993</v>
      </c>
      <c r="E239" s="75">
        <f>10^(-3)*Phoenix!$C195</f>
        <v>67.502327000000008</v>
      </c>
      <c r="F239" s="75">
        <f>10^(-3)*Atlanta!$C195</f>
        <v>58.281493000000005</v>
      </c>
      <c r="G239" s="75">
        <f>10^(-3)*LosAngeles!$C195</f>
        <v>59.370727000000002</v>
      </c>
      <c r="H239" s="75">
        <f>10^(-3)*LasVegas!$C195</f>
        <v>55.058758000000005</v>
      </c>
      <c r="I239" s="75">
        <f>10^(-3)*SanFrancisco!$C195</f>
        <v>55.889322999999997</v>
      </c>
      <c r="J239" s="75">
        <f>10^(-3)*Baltimore!$C195</f>
        <v>54.603739000000004</v>
      </c>
      <c r="K239" s="75">
        <f>10^(-3)*Albuquerque!$C195</f>
        <v>54.977798999999997</v>
      </c>
      <c r="L239" s="75">
        <f>10^(-3)*Seattle!$C195</f>
        <v>53.128434999999996</v>
      </c>
      <c r="M239" s="75">
        <f>10^(-3)*Chicago!$C195</f>
        <v>53.955432999999999</v>
      </c>
      <c r="N239" s="75">
        <f>10^(-3)*Boulder!$C195</f>
        <v>53.767434000000002</v>
      </c>
      <c r="O239" s="75">
        <f>10^(-3)*Minneapolis!$C195</f>
        <v>53.895264000000005</v>
      </c>
      <c r="P239" s="75">
        <f>10^(-3)*Helena!$C195</f>
        <v>53.827158000000004</v>
      </c>
      <c r="Q239" s="75">
        <f>10^(-3)*Duluth!$C195</f>
        <v>53.328989</v>
      </c>
      <c r="R239" s="75">
        <f>10^(-3)*Fairbanks!$C195</f>
        <v>55.166187000000001</v>
      </c>
    </row>
    <row r="240" spans="1:18">
      <c r="A240" s="48"/>
      <c r="B240" s="69" t="s">
        <v>263</v>
      </c>
      <c r="C240" s="75">
        <f>10^(-3)*Miami!$C196</f>
        <v>89.447281000000004</v>
      </c>
      <c r="D240" s="75">
        <f>10^(-3)*Houston!$C196</f>
        <v>78.925458000000006</v>
      </c>
      <c r="E240" s="75">
        <f>10^(-3)*Phoenix!$C196</f>
        <v>80.237638000000004</v>
      </c>
      <c r="F240" s="75">
        <f>10^(-3)*Atlanta!$C196</f>
        <v>63.594245999999998</v>
      </c>
      <c r="G240" s="75">
        <f>10^(-3)*LosAngeles!$C196</f>
        <v>59.699235999999999</v>
      </c>
      <c r="H240" s="75">
        <f>10^(-3)*LasVegas!$C196</f>
        <v>60.285069000000007</v>
      </c>
      <c r="I240" s="75">
        <f>10^(-3)*SanFrancisco!$C196</f>
        <v>52.794573</v>
      </c>
      <c r="J240" s="75">
        <f>10^(-3)*Baltimore!$C196</f>
        <v>62.987891000000005</v>
      </c>
      <c r="K240" s="75">
        <f>10^(-3)*Albuquerque!$C196</f>
        <v>54.907375000000002</v>
      </c>
      <c r="L240" s="75">
        <f>10^(-3)*Seattle!$C196</f>
        <v>53.128434999999996</v>
      </c>
      <c r="M240" s="75">
        <f>10^(-3)*Chicago!$C196</f>
        <v>53.955432999999999</v>
      </c>
      <c r="N240" s="75">
        <f>10^(-3)*Boulder!$C196</f>
        <v>55.159758000000004</v>
      </c>
      <c r="O240" s="75">
        <f>10^(-3)*Minneapolis!$C196</f>
        <v>53.895264000000005</v>
      </c>
      <c r="P240" s="75">
        <f>10^(-3)*Helena!$C196</f>
        <v>51.057523000000003</v>
      </c>
      <c r="Q240" s="75">
        <f>10^(-3)*Duluth!$C196</f>
        <v>53.328989</v>
      </c>
      <c r="R240" s="75">
        <f>10^(-3)*Fairbanks!$C196</f>
        <v>55.166187000000001</v>
      </c>
    </row>
    <row r="241" spans="1:18">
      <c r="A241" s="48"/>
      <c r="B241" s="69" t="s">
        <v>262</v>
      </c>
      <c r="C241" s="75">
        <f>10^(-3)*Miami!$C197</f>
        <v>93.643642999999997</v>
      </c>
      <c r="D241" s="75">
        <f>10^(-3)*Houston!$C197</f>
        <v>92.423411000000002</v>
      </c>
      <c r="E241" s="75">
        <f>10^(-3)*Phoenix!$C197</f>
        <v>84.146067000000002</v>
      </c>
      <c r="F241" s="75">
        <f>10^(-3)*Atlanta!$C197</f>
        <v>77.036731000000003</v>
      </c>
      <c r="G241" s="75">
        <f>10^(-3)*LosAngeles!$C197</f>
        <v>66.746588000000003</v>
      </c>
      <c r="H241" s="75">
        <f>10^(-3)*LasVegas!$C197</f>
        <v>77.858521999999994</v>
      </c>
      <c r="I241" s="75">
        <f>10^(-3)*SanFrancisco!$C197</f>
        <v>58.216434999999997</v>
      </c>
      <c r="J241" s="75">
        <f>10^(-3)*Baltimore!$C197</f>
        <v>63.548798000000005</v>
      </c>
      <c r="K241" s="75">
        <f>10^(-3)*Albuquerque!$C197</f>
        <v>65.923808000000008</v>
      </c>
      <c r="L241" s="75">
        <f>10^(-3)*Seattle!$C197</f>
        <v>54.348376999999999</v>
      </c>
      <c r="M241" s="75">
        <f>10^(-3)*Chicago!$C197</f>
        <v>55.657855000000005</v>
      </c>
      <c r="N241" s="75">
        <f>10^(-3)*Boulder!$C197</f>
        <v>59.335953000000003</v>
      </c>
      <c r="O241" s="75">
        <f>10^(-3)*Minneapolis!$C197</f>
        <v>53.808864999999997</v>
      </c>
      <c r="P241" s="75">
        <f>10^(-3)*Helena!$C197</f>
        <v>48.997699000000004</v>
      </c>
      <c r="Q241" s="75">
        <f>10^(-3)*Duluth!$C197</f>
        <v>48.259989000000004</v>
      </c>
      <c r="R241" s="75">
        <f>10^(-3)*Fairbanks!$C197</f>
        <v>50.097186999999998</v>
      </c>
    </row>
    <row r="242" spans="1:18">
      <c r="A242" s="48"/>
      <c r="B242" s="69" t="s">
        <v>245</v>
      </c>
      <c r="C242" s="75">
        <f>10^(-3)*Miami!$C198</f>
        <v>99.822471000000007</v>
      </c>
      <c r="D242" s="75">
        <f>10^(-3)*Houston!$C198</f>
        <v>99.026751000000004</v>
      </c>
      <c r="E242" s="75">
        <f>10^(-3)*Phoenix!$C198</f>
        <v>97.935452999999995</v>
      </c>
      <c r="F242" s="75">
        <f>10^(-3)*Atlanta!$C198</f>
        <v>86.169399999999996</v>
      </c>
      <c r="G242" s="75">
        <f>10^(-3)*LosAngeles!$C198</f>
        <v>63.160558999999999</v>
      </c>
      <c r="H242" s="75">
        <f>10^(-3)*LasVegas!$C198</f>
        <v>86.923269000000005</v>
      </c>
      <c r="I242" s="75">
        <f>10^(-3)*SanFrancisco!$C198</f>
        <v>59.210678000000001</v>
      </c>
      <c r="J242" s="75">
        <f>10^(-3)*Baltimore!$C198</f>
        <v>77.610529999999997</v>
      </c>
      <c r="K242" s="75">
        <f>10^(-3)*Albuquerque!$C198</f>
        <v>71.710437999999996</v>
      </c>
      <c r="L242" s="75">
        <f>10^(-3)*Seattle!$C198</f>
        <v>59.083464999999997</v>
      </c>
      <c r="M242" s="75">
        <f>10^(-3)*Chicago!$C198</f>
        <v>73.991869000000008</v>
      </c>
      <c r="N242" s="75">
        <f>10^(-3)*Boulder!$C198</f>
        <v>65.030353000000005</v>
      </c>
      <c r="O242" s="75">
        <f>10^(-3)*Minneapolis!$C198</f>
        <v>88.605609000000001</v>
      </c>
      <c r="P242" s="75">
        <f>10^(-3)*Helena!$C198</f>
        <v>58.676927000000006</v>
      </c>
      <c r="Q242" s="75">
        <f>10^(-3)*Duluth!$C198</f>
        <v>57.207025999999999</v>
      </c>
      <c r="R242" s="75">
        <f>10^(-3)*Fairbanks!$C198</f>
        <v>53.673037000000001</v>
      </c>
    </row>
    <row r="243" spans="1:18">
      <c r="A243" s="48"/>
      <c r="B243" s="69" t="s">
        <v>261</v>
      </c>
      <c r="C243" s="75">
        <f>10^(-3)*Miami!$C199</f>
        <v>103.15795800000001</v>
      </c>
      <c r="D243" s="75">
        <f>10^(-3)*Houston!$C199</f>
        <v>100.048354</v>
      </c>
      <c r="E243" s="75">
        <f>10^(-3)*Phoenix!$C199</f>
        <v>109.904194</v>
      </c>
      <c r="F243" s="75">
        <f>10^(-3)*Atlanta!$C199</f>
        <v>93.988399999999999</v>
      </c>
      <c r="G243" s="75">
        <f>10^(-3)*LosAngeles!$C199</f>
        <v>65.800730999999999</v>
      </c>
      <c r="H243" s="75">
        <f>10^(-3)*LasVegas!$C199</f>
        <v>100.327527</v>
      </c>
      <c r="I243" s="75">
        <f>10^(-3)*SanFrancisco!$C199</f>
        <v>59.952112999999997</v>
      </c>
      <c r="J243" s="75">
        <f>10^(-3)*Baltimore!$C199</f>
        <v>97.776512000000011</v>
      </c>
      <c r="K243" s="75">
        <f>10^(-3)*Albuquerque!$C199</f>
        <v>80.313473000000002</v>
      </c>
      <c r="L243" s="75">
        <f>10^(-3)*Seattle!$C199</f>
        <v>63.445803999999995</v>
      </c>
      <c r="M243" s="75">
        <f>10^(-3)*Chicago!$C199</f>
        <v>91.347111999999996</v>
      </c>
      <c r="N243" s="75">
        <f>10^(-3)*Boulder!$C199</f>
        <v>72.841943000000001</v>
      </c>
      <c r="O243" s="75">
        <f>10^(-3)*Minneapolis!$C199</f>
        <v>89.561346999999998</v>
      </c>
      <c r="P243" s="75">
        <f>10^(-3)*Helena!$C199</f>
        <v>73.965040000000002</v>
      </c>
      <c r="Q243" s="75">
        <f>10^(-3)*Duluth!$C199</f>
        <v>71.896649999999994</v>
      </c>
      <c r="R243" s="75">
        <f>10^(-3)*Fairbanks!$C199</f>
        <v>63.083632000000001</v>
      </c>
    </row>
    <row r="244" spans="1:18">
      <c r="A244" s="48"/>
      <c r="B244" s="69" t="s">
        <v>260</v>
      </c>
      <c r="C244" s="75">
        <f>10^(-3)*Miami!$C200</f>
        <v>100.917328</v>
      </c>
      <c r="D244" s="75">
        <f>10^(-3)*Houston!$C200</f>
        <v>103.456721</v>
      </c>
      <c r="E244" s="75">
        <f>10^(-3)*Phoenix!$C200</f>
        <v>108.928054</v>
      </c>
      <c r="F244" s="75">
        <f>10^(-3)*Atlanta!$C200</f>
        <v>102.54317900000001</v>
      </c>
      <c r="G244" s="75">
        <f>10^(-3)*LosAngeles!$C200</f>
        <v>72.205003000000005</v>
      </c>
      <c r="H244" s="75">
        <f>10^(-3)*LasVegas!$C200</f>
        <v>99.665660000000003</v>
      </c>
      <c r="I244" s="75">
        <f>10^(-3)*SanFrancisco!$C200</f>
        <v>66.386153000000007</v>
      </c>
      <c r="J244" s="75">
        <f>10^(-3)*Baltimore!$C200</f>
        <v>100.766693</v>
      </c>
      <c r="K244" s="75">
        <f>10^(-3)*Albuquerque!$C200</f>
        <v>82.761435000000006</v>
      </c>
      <c r="L244" s="75">
        <f>10^(-3)*Seattle!$C200</f>
        <v>71.035936000000007</v>
      </c>
      <c r="M244" s="75">
        <f>10^(-3)*Chicago!$C200</f>
        <v>93.757971000000012</v>
      </c>
      <c r="N244" s="75">
        <f>10^(-3)*Boulder!$C200</f>
        <v>77.780264000000003</v>
      </c>
      <c r="O244" s="75">
        <f>10^(-3)*Minneapolis!$C200</f>
        <v>93.650883000000007</v>
      </c>
      <c r="P244" s="75">
        <f>10^(-3)*Helena!$C200</f>
        <v>74.622174999999999</v>
      </c>
      <c r="Q244" s="75">
        <f>10^(-3)*Duluth!$C200</f>
        <v>82.053776999999997</v>
      </c>
      <c r="R244" s="75">
        <f>10^(-3)*Fairbanks!$C200</f>
        <v>67.575822000000002</v>
      </c>
    </row>
    <row r="245" spans="1:18">
      <c r="A245" s="48"/>
      <c r="B245" s="69" t="s">
        <v>259</v>
      </c>
      <c r="C245" s="75">
        <f>10^(-3)*Miami!$C201</f>
        <v>103.56911500000001</v>
      </c>
      <c r="D245" s="75">
        <f>10^(-3)*Houston!$C201</f>
        <v>103.49285400000001</v>
      </c>
      <c r="E245" s="75">
        <f>10^(-3)*Phoenix!$C201</f>
        <v>109.428271</v>
      </c>
      <c r="F245" s="75">
        <f>10^(-3)*Atlanta!$C201</f>
        <v>97.22523600000001</v>
      </c>
      <c r="G245" s="75">
        <f>10^(-3)*LosAngeles!$C201</f>
        <v>78.479180999999997</v>
      </c>
      <c r="H245" s="75">
        <f>10^(-3)*LasVegas!$C201</f>
        <v>97.461508000000009</v>
      </c>
      <c r="I245" s="75">
        <f>10^(-3)*SanFrancisco!$C201</f>
        <v>63.519235999999999</v>
      </c>
      <c r="J245" s="75">
        <f>10^(-3)*Baltimore!$C201</f>
        <v>100.74252199999999</v>
      </c>
      <c r="K245" s="75">
        <f>10^(-3)*Albuquerque!$C201</f>
        <v>82.078575000000001</v>
      </c>
      <c r="L245" s="75">
        <f>10^(-3)*Seattle!$C201</f>
        <v>68.134978000000004</v>
      </c>
      <c r="M245" s="75">
        <f>10^(-3)*Chicago!$C201</f>
        <v>93.348899000000003</v>
      </c>
      <c r="N245" s="75">
        <f>10^(-3)*Boulder!$C201</f>
        <v>78.663560000000004</v>
      </c>
      <c r="O245" s="75">
        <f>10^(-3)*Minneapolis!$C201</f>
        <v>89.674859999999995</v>
      </c>
      <c r="P245" s="75">
        <f>10^(-3)*Helena!$C201</f>
        <v>71.121893999999998</v>
      </c>
      <c r="Q245" s="75">
        <f>10^(-3)*Duluth!$C201</f>
        <v>81.622096000000013</v>
      </c>
      <c r="R245" s="75">
        <f>10^(-3)*Fairbanks!$C201</f>
        <v>62.70767</v>
      </c>
    </row>
    <row r="246" spans="1:18">
      <c r="A246" s="48"/>
      <c r="B246" s="69" t="s">
        <v>258</v>
      </c>
      <c r="C246" s="75">
        <f>10^(-3)*Miami!$C202</f>
        <v>99.866022999999998</v>
      </c>
      <c r="D246" s="75">
        <f>10^(-3)*Houston!$C202</f>
        <v>102.348465</v>
      </c>
      <c r="E246" s="75">
        <f>10^(-3)*Phoenix!$C202</f>
        <v>103.07799000000001</v>
      </c>
      <c r="F246" s="75">
        <f>10^(-3)*Atlanta!$C202</f>
        <v>90.818697</v>
      </c>
      <c r="G246" s="75">
        <f>10^(-3)*LosAngeles!$C202</f>
        <v>77.428945000000013</v>
      </c>
      <c r="H246" s="75">
        <f>10^(-3)*LasVegas!$C202</f>
        <v>95.419621000000006</v>
      </c>
      <c r="I246" s="75">
        <f>10^(-3)*SanFrancisco!$C202</f>
        <v>74.852047999999996</v>
      </c>
      <c r="J246" s="75">
        <f>10^(-3)*Baltimore!$C202</f>
        <v>87.453316000000001</v>
      </c>
      <c r="K246" s="75">
        <f>10^(-3)*Albuquerque!$C202</f>
        <v>73.682417000000001</v>
      </c>
      <c r="L246" s="75">
        <f>10^(-3)*Seattle!$C202</f>
        <v>78.769292000000007</v>
      </c>
      <c r="M246" s="75">
        <f>10^(-3)*Chicago!$C202</f>
        <v>78.253608</v>
      </c>
      <c r="N246" s="75">
        <f>10^(-3)*Boulder!$C202</f>
        <v>72.025064999999998</v>
      </c>
      <c r="O246" s="75">
        <f>10^(-3)*Minneapolis!$C202</f>
        <v>75.376396</v>
      </c>
      <c r="P246" s="75">
        <f>10^(-3)*Helena!$C202</f>
        <v>66.198864</v>
      </c>
      <c r="Q246" s="75">
        <f>10^(-3)*Duluth!$C202</f>
        <v>65.80261800000001</v>
      </c>
      <c r="R246" s="75">
        <f>10^(-3)*Fairbanks!$C202</f>
        <v>50.097186999999998</v>
      </c>
    </row>
    <row r="247" spans="1:18">
      <c r="A247" s="48"/>
      <c r="B247" s="69" t="s">
        <v>257</v>
      </c>
      <c r="C247" s="75">
        <f>10^(-3)*Miami!$C203</f>
        <v>98.576331999999994</v>
      </c>
      <c r="D247" s="75">
        <f>10^(-3)*Houston!$C203</f>
        <v>91.051787000000004</v>
      </c>
      <c r="E247" s="75">
        <f>10^(-3)*Phoenix!$C203</f>
        <v>85.549918000000005</v>
      </c>
      <c r="F247" s="75">
        <f>10^(-3)*Atlanta!$C203</f>
        <v>81.150655</v>
      </c>
      <c r="G247" s="75">
        <f>10^(-3)*LosAngeles!$C203</f>
        <v>69.580454000000003</v>
      </c>
      <c r="H247" s="75">
        <f>10^(-3)*LasVegas!$C203</f>
        <v>79.032972999999998</v>
      </c>
      <c r="I247" s="75">
        <f>10^(-3)*SanFrancisco!$C203</f>
        <v>60.058827000000001</v>
      </c>
      <c r="J247" s="75">
        <f>10^(-3)*Baltimore!$C203</f>
        <v>74.461956000000001</v>
      </c>
      <c r="K247" s="75">
        <f>10^(-3)*Albuquerque!$C203</f>
        <v>64.366242999999997</v>
      </c>
      <c r="L247" s="75">
        <f>10^(-3)*Seattle!$C203</f>
        <v>54.151627000000005</v>
      </c>
      <c r="M247" s="75">
        <f>10^(-3)*Chicago!$C203</f>
        <v>62.372550000000004</v>
      </c>
      <c r="N247" s="75">
        <f>10^(-3)*Boulder!$C203</f>
        <v>64.422910000000002</v>
      </c>
      <c r="O247" s="75">
        <f>10^(-3)*Minneapolis!$C203</f>
        <v>65.260616999999996</v>
      </c>
      <c r="P247" s="75">
        <f>10^(-3)*Helena!$C203</f>
        <v>55.686911000000002</v>
      </c>
      <c r="Q247" s="75">
        <f>10^(-3)*Duluth!$C203</f>
        <v>61.141992000000002</v>
      </c>
      <c r="R247" s="75">
        <f>10^(-3)*Fairbanks!$C203</f>
        <v>55.166187000000001</v>
      </c>
    </row>
    <row r="248" spans="1:18">
      <c r="A248" s="48"/>
      <c r="B248" s="69" t="s">
        <v>256</v>
      </c>
      <c r="C248" s="75">
        <f>10^(-3)*Miami!$C204</f>
        <v>90.794934999999995</v>
      </c>
      <c r="D248" s="75">
        <f>10^(-3)*Houston!$C204</f>
        <v>80.618782999999993</v>
      </c>
      <c r="E248" s="75">
        <f>10^(-3)*Phoenix!$C204</f>
        <v>76.175139999999999</v>
      </c>
      <c r="F248" s="75">
        <f>10^(-3)*Atlanta!$C204</f>
        <v>59.647475</v>
      </c>
      <c r="G248" s="75">
        <f>10^(-3)*LosAngeles!$C204</f>
        <v>64.224609999999998</v>
      </c>
      <c r="H248" s="75">
        <f>10^(-3)*LasVegas!$C204</f>
        <v>58.886747000000007</v>
      </c>
      <c r="I248" s="75">
        <f>10^(-3)*SanFrancisco!$C204</f>
        <v>52.794573</v>
      </c>
      <c r="J248" s="75">
        <f>10^(-3)*Baltimore!$C204</f>
        <v>66.928167999999999</v>
      </c>
      <c r="K248" s="75">
        <f>10^(-3)*Albuquerque!$C204</f>
        <v>55.110633999999997</v>
      </c>
      <c r="L248" s="75">
        <f>10^(-3)*Seattle!$C204</f>
        <v>53.128434999999996</v>
      </c>
      <c r="M248" s="75">
        <f>10^(-3)*Chicago!$C204</f>
        <v>60.689259</v>
      </c>
      <c r="N248" s="75">
        <f>10^(-3)*Boulder!$C204</f>
        <v>53.767434000000002</v>
      </c>
      <c r="O248" s="75">
        <f>10^(-3)*Minneapolis!$C204</f>
        <v>53.895264000000005</v>
      </c>
      <c r="P248" s="75">
        <f>10^(-3)*Helena!$C204</f>
        <v>53.827158000000004</v>
      </c>
      <c r="Q248" s="75">
        <f>10^(-3)*Duluth!$C204</f>
        <v>53.328989</v>
      </c>
      <c r="R248" s="75">
        <f>10^(-3)*Fairbanks!$C204</f>
        <v>55.166187000000001</v>
      </c>
    </row>
    <row r="249" spans="1:18">
      <c r="A249" s="48"/>
      <c r="B249" s="69" t="s">
        <v>255</v>
      </c>
      <c r="C249" s="75">
        <f>10^(-3)*Miami!$C205</f>
        <v>83.959966000000009</v>
      </c>
      <c r="D249" s="75">
        <f>10^(-3)*Houston!$C205</f>
        <v>76.751714000000007</v>
      </c>
      <c r="E249" s="75">
        <f>10^(-3)*Phoenix!$C205</f>
        <v>62.740305999999997</v>
      </c>
      <c r="F249" s="75">
        <f>10^(-3)*Atlanta!$C205</f>
        <v>54.901580000000003</v>
      </c>
      <c r="G249" s="75">
        <f>10^(-3)*LosAngeles!$C205</f>
        <v>63.790813999999997</v>
      </c>
      <c r="H249" s="75">
        <f>10^(-3)*LasVegas!$C205</f>
        <v>55.690175000000004</v>
      </c>
      <c r="I249" s="75">
        <f>10^(-3)*SanFrancisco!$C205</f>
        <v>52.794573</v>
      </c>
      <c r="J249" s="75">
        <f>10^(-3)*Baltimore!$C205</f>
        <v>54.603739000000004</v>
      </c>
      <c r="K249" s="75">
        <f>10^(-3)*Albuquerque!$C205</f>
        <v>54.482915000000006</v>
      </c>
      <c r="L249" s="75">
        <f>10^(-3)*Seattle!$C205</f>
        <v>53.128434999999996</v>
      </c>
      <c r="M249" s="75">
        <f>10^(-3)*Chicago!$C205</f>
        <v>53.955432999999999</v>
      </c>
      <c r="N249" s="75">
        <f>10^(-3)*Boulder!$C205</f>
        <v>53.767434000000002</v>
      </c>
      <c r="O249" s="75">
        <f>10^(-3)*Minneapolis!$C205</f>
        <v>53.895264000000005</v>
      </c>
      <c r="P249" s="75">
        <f>10^(-3)*Helena!$C205</f>
        <v>53.827158000000004</v>
      </c>
      <c r="Q249" s="75">
        <f>10^(-3)*Duluth!$C205</f>
        <v>53.328989</v>
      </c>
      <c r="R249" s="75">
        <f>10^(-3)*Fairbanks!$C205</f>
        <v>55.166187000000001</v>
      </c>
    </row>
    <row r="250" spans="1:18">
      <c r="A250" s="48"/>
      <c r="B250" s="69" t="s">
        <v>266</v>
      </c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</row>
    <row r="251" spans="1:18">
      <c r="A251" s="48"/>
      <c r="B251" s="49" t="s">
        <v>265</v>
      </c>
      <c r="C251" s="75" t="str">
        <f>Miami!$D194</f>
        <v>06-JAN-13:00</v>
      </c>
      <c r="D251" s="75" t="str">
        <f>Houston!$D194</f>
        <v>03-JAN-13:00</v>
      </c>
      <c r="E251" s="75" t="str">
        <f>Phoenix!$D194</f>
        <v>28-JAN-14:00</v>
      </c>
      <c r="F251" s="75" t="str">
        <f>Atlanta!$D194</f>
        <v>23-JAN-17:00</v>
      </c>
      <c r="G251" s="75" t="str">
        <f>LosAngeles!$D194</f>
        <v>26-JAN-13:00</v>
      </c>
      <c r="H251" s="75" t="str">
        <f>LasVegas!$D194</f>
        <v>02-JAN-16:40</v>
      </c>
      <c r="I251" s="75" t="str">
        <f>SanFrancisco!$D194</f>
        <v>02-JAN-16:00</v>
      </c>
      <c r="J251" s="75" t="str">
        <f>Baltimore!$D194</f>
        <v>02-JAN-16:49</v>
      </c>
      <c r="K251" s="75" t="str">
        <f>Albuquerque!$D194</f>
        <v>02-JAN-17:10</v>
      </c>
      <c r="L251" s="75" t="str">
        <f>Seattle!$D194</f>
        <v>02-JAN-17:19</v>
      </c>
      <c r="M251" s="75" t="str">
        <f>Chicago!$D194</f>
        <v>02-JAN-16:30</v>
      </c>
      <c r="N251" s="75" t="str">
        <f>Boulder!$D194</f>
        <v>02-JAN-16:49</v>
      </c>
      <c r="O251" s="75" t="str">
        <f>Minneapolis!$D194</f>
        <v>02-JAN-16:40</v>
      </c>
      <c r="P251" s="75" t="str">
        <f>Helena!$D194</f>
        <v>02-JAN-16:49</v>
      </c>
      <c r="Q251" s="75" t="str">
        <f>Duluth!$D194</f>
        <v>02-JAN-16:30</v>
      </c>
      <c r="R251" s="75" t="str">
        <f>Fairbanks!$D194</f>
        <v>02-JAN-09:09</v>
      </c>
    </row>
    <row r="252" spans="1:18">
      <c r="A252" s="48"/>
      <c r="B252" s="49" t="s">
        <v>264</v>
      </c>
      <c r="C252" s="75" t="str">
        <f>Miami!$D195</f>
        <v>25-FEB-13:39</v>
      </c>
      <c r="D252" s="75" t="str">
        <f>Houston!$D195</f>
        <v>23-FEB-15:09</v>
      </c>
      <c r="E252" s="75" t="str">
        <f>Phoenix!$D195</f>
        <v>28-FEB-15:00</v>
      </c>
      <c r="F252" s="75" t="str">
        <f>Atlanta!$D195</f>
        <v>18-FEB-15:00</v>
      </c>
      <c r="G252" s="75" t="str">
        <f>LosAngeles!$D195</f>
        <v>13-FEB-11:00</v>
      </c>
      <c r="H252" s="75" t="str">
        <f>LasVegas!$D195</f>
        <v>08-FEB-17:10</v>
      </c>
      <c r="I252" s="75" t="str">
        <f>SanFrancisco!$D195</f>
        <v>15-FEB-15:00</v>
      </c>
      <c r="J252" s="75" t="str">
        <f>Baltimore!$D195</f>
        <v>01-FEB-17:30</v>
      </c>
      <c r="K252" s="75" t="str">
        <f>Albuquerque!$D195</f>
        <v>14-FEB-17:49</v>
      </c>
      <c r="L252" s="75" t="str">
        <f>Seattle!$D195</f>
        <v>01-FEB-17:10</v>
      </c>
      <c r="M252" s="75" t="str">
        <f>Chicago!$D195</f>
        <v>01-FEB-16:00</v>
      </c>
      <c r="N252" s="75" t="str">
        <f>Boulder!$D195</f>
        <v>01-FEB-17:19</v>
      </c>
      <c r="O252" s="75" t="str">
        <f>Minneapolis!$D195</f>
        <v>01-FEB-17:19</v>
      </c>
      <c r="P252" s="75" t="str">
        <f>Helena!$D195</f>
        <v>01-FEB-17:30</v>
      </c>
      <c r="Q252" s="75" t="str">
        <f>Duluth!$D195</f>
        <v>01-FEB-17:10</v>
      </c>
      <c r="R252" s="75" t="str">
        <f>Fairbanks!$D195</f>
        <v>01-FEB-09:09</v>
      </c>
    </row>
    <row r="253" spans="1:18">
      <c r="A253" s="48"/>
      <c r="B253" s="69" t="s">
        <v>263</v>
      </c>
      <c r="C253" s="75" t="str">
        <f>Miami!$D196</f>
        <v>13-MAR-14:00</v>
      </c>
      <c r="D253" s="75" t="str">
        <f>Houston!$D196</f>
        <v>25-MAR-12:30</v>
      </c>
      <c r="E253" s="75" t="str">
        <f>Phoenix!$D196</f>
        <v>17-MAR-14:00</v>
      </c>
      <c r="F253" s="75" t="str">
        <f>Atlanta!$D196</f>
        <v>28-MAR-15:00</v>
      </c>
      <c r="G253" s="75" t="str">
        <f>LosAngeles!$D196</f>
        <v>31-MAR-14:09</v>
      </c>
      <c r="H253" s="75" t="str">
        <f>LasVegas!$D196</f>
        <v>31-MAR-15:00</v>
      </c>
      <c r="I253" s="75" t="str">
        <f>SanFrancisco!$D196</f>
        <v>01-MAR-17:00</v>
      </c>
      <c r="J253" s="75" t="str">
        <f>Baltimore!$D196</f>
        <v>09-MAR-15:00</v>
      </c>
      <c r="K253" s="75" t="str">
        <f>Albuquerque!$D196</f>
        <v>02-MAR-15:09</v>
      </c>
      <c r="L253" s="75" t="str">
        <f>Seattle!$D196</f>
        <v>01-MAR-17:49</v>
      </c>
      <c r="M253" s="75" t="str">
        <f>Chicago!$D196</f>
        <v>01-MAR-17:40</v>
      </c>
      <c r="N253" s="75" t="str">
        <f>Boulder!$D196</f>
        <v>30-MAR-15:00</v>
      </c>
      <c r="O253" s="75" t="str">
        <f>Minneapolis!$D196</f>
        <v>01-MAR-17:00</v>
      </c>
      <c r="P253" s="75" t="str">
        <f>Helena!$D196</f>
        <v>30-MAR-15:00</v>
      </c>
      <c r="Q253" s="75" t="str">
        <f>Duluth!$D196</f>
        <v>01-MAR-17:49</v>
      </c>
      <c r="R253" s="75" t="str">
        <f>Fairbanks!$D196</f>
        <v>01-MAR-17:00</v>
      </c>
    </row>
    <row r="254" spans="1:18">
      <c r="A254" s="48"/>
      <c r="B254" s="69" t="s">
        <v>262</v>
      </c>
      <c r="C254" s="75" t="str">
        <f>Miami!$D197</f>
        <v>01-APR-15:39</v>
      </c>
      <c r="D254" s="75" t="str">
        <f>Houston!$D197</f>
        <v>29-APR-14:39</v>
      </c>
      <c r="E254" s="75" t="str">
        <f>Phoenix!$D197</f>
        <v>01-APR-15:00</v>
      </c>
      <c r="F254" s="75" t="str">
        <f>Atlanta!$D197</f>
        <v>15-APR-15:00</v>
      </c>
      <c r="G254" s="75" t="str">
        <f>LosAngeles!$D197</f>
        <v>11-APR-15:00</v>
      </c>
      <c r="H254" s="75" t="str">
        <f>LasVegas!$D197</f>
        <v>21-APR-14:00</v>
      </c>
      <c r="I254" s="75" t="str">
        <f>SanFrancisco!$D197</f>
        <v>29-APR-13:00</v>
      </c>
      <c r="J254" s="75" t="str">
        <f>Baltimore!$D197</f>
        <v>04-APR-15:00</v>
      </c>
      <c r="K254" s="75" t="str">
        <f>Albuquerque!$D197</f>
        <v>22-APR-14:09</v>
      </c>
      <c r="L254" s="75" t="str">
        <f>Seattle!$D197</f>
        <v>29-APR-15:09</v>
      </c>
      <c r="M254" s="75" t="str">
        <f>Chicago!$D197</f>
        <v>07-APR-14:00</v>
      </c>
      <c r="N254" s="75" t="str">
        <f>Boulder!$D197</f>
        <v>25-APR-14:00</v>
      </c>
      <c r="O254" s="75" t="str">
        <f>Minneapolis!$D197</f>
        <v>14-APR-15:00</v>
      </c>
      <c r="P254" s="75" t="str">
        <f>Helena!$D197</f>
        <v>06-APR-15:00</v>
      </c>
      <c r="Q254" s="75" t="str">
        <f>Duluth!$D197</f>
        <v>01-APR-09:09</v>
      </c>
      <c r="R254" s="75" t="str">
        <f>Fairbanks!$D197</f>
        <v>01-APR-09:09</v>
      </c>
    </row>
    <row r="255" spans="1:18">
      <c r="A255" s="48"/>
      <c r="B255" s="69" t="s">
        <v>245</v>
      </c>
      <c r="C255" s="75" t="str">
        <f>Miami!$D198</f>
        <v>24-MAY-14:00</v>
      </c>
      <c r="D255" s="75" t="str">
        <f>Houston!$D198</f>
        <v>26-MAY-14:00</v>
      </c>
      <c r="E255" s="75" t="str">
        <f>Phoenix!$D198</f>
        <v>27-MAY-15:00</v>
      </c>
      <c r="F255" s="75" t="str">
        <f>Atlanta!$D198</f>
        <v>15-MAY-14:00</v>
      </c>
      <c r="G255" s="75" t="str">
        <f>LosAngeles!$D198</f>
        <v>30-MAY-14:09</v>
      </c>
      <c r="H255" s="75" t="str">
        <f>LasVegas!$D198</f>
        <v>31-MAY-15:00</v>
      </c>
      <c r="I255" s="75" t="str">
        <f>SanFrancisco!$D198</f>
        <v>17-MAY-13:00</v>
      </c>
      <c r="J255" s="75" t="str">
        <f>Baltimore!$D198</f>
        <v>31-MAY-15:00</v>
      </c>
      <c r="K255" s="75" t="str">
        <f>Albuquerque!$D198</f>
        <v>31-MAY-15:00</v>
      </c>
      <c r="L255" s="75" t="str">
        <f>Seattle!$D198</f>
        <v>06-MAY-14:00</v>
      </c>
      <c r="M255" s="75" t="str">
        <f>Chicago!$D198</f>
        <v>30-MAY-15:00</v>
      </c>
      <c r="N255" s="75" t="str">
        <f>Boulder!$D198</f>
        <v>23-MAY-15:00</v>
      </c>
      <c r="O255" s="75" t="str">
        <f>Minneapolis!$D198</f>
        <v>27-MAY-14:00</v>
      </c>
      <c r="P255" s="75" t="str">
        <f>Helena!$D198</f>
        <v>16-MAY-16:00</v>
      </c>
      <c r="Q255" s="75" t="str">
        <f>Duluth!$D198</f>
        <v>31-MAY-15:00</v>
      </c>
      <c r="R255" s="75" t="str">
        <f>Fairbanks!$D198</f>
        <v>24-MAY-14:00</v>
      </c>
    </row>
    <row r="256" spans="1:18">
      <c r="A256" s="48"/>
      <c r="B256" s="69" t="s">
        <v>261</v>
      </c>
      <c r="C256" s="75" t="str">
        <f>Miami!$D199</f>
        <v>27-JUN-14:00</v>
      </c>
      <c r="D256" s="75" t="str">
        <f>Houston!$D199</f>
        <v>13-JUN-14:00</v>
      </c>
      <c r="E256" s="75" t="str">
        <f>Phoenix!$D199</f>
        <v>28-JUN-15:00</v>
      </c>
      <c r="F256" s="75" t="str">
        <f>Atlanta!$D199</f>
        <v>19-JUN-14:00</v>
      </c>
      <c r="G256" s="75" t="str">
        <f>LosAngeles!$D199</f>
        <v>30-JUN-14:00</v>
      </c>
      <c r="H256" s="75" t="str">
        <f>LasVegas!$D199</f>
        <v>27-JUN-15:00</v>
      </c>
      <c r="I256" s="75" t="str">
        <f>SanFrancisco!$D199</f>
        <v>16-JUN-14:00</v>
      </c>
      <c r="J256" s="75" t="str">
        <f>Baltimore!$D199</f>
        <v>30-JUN-14:00</v>
      </c>
      <c r="K256" s="75" t="str">
        <f>Albuquerque!$D199</f>
        <v>29-JUN-14:00</v>
      </c>
      <c r="L256" s="75" t="str">
        <f>Seattle!$D199</f>
        <v>28-JUN-14:00</v>
      </c>
      <c r="M256" s="75" t="str">
        <f>Chicago!$D199</f>
        <v>08-JUN-12:00</v>
      </c>
      <c r="N256" s="75" t="str">
        <f>Boulder!$D199</f>
        <v>27-JUN-15:00</v>
      </c>
      <c r="O256" s="75" t="str">
        <f>Minneapolis!$D199</f>
        <v>29-JUN-14:00</v>
      </c>
      <c r="P256" s="75" t="str">
        <f>Helena!$D199</f>
        <v>30-JUN-14:00</v>
      </c>
      <c r="Q256" s="75" t="str">
        <f>Duluth!$D199</f>
        <v>14-JUN-14:00</v>
      </c>
      <c r="R256" s="75" t="str">
        <f>Fairbanks!$D199</f>
        <v>20-JUN-15:00</v>
      </c>
    </row>
    <row r="257" spans="1:18">
      <c r="A257" s="48"/>
      <c r="B257" s="69" t="s">
        <v>260</v>
      </c>
      <c r="C257" s="75" t="str">
        <f>Miami!$D200</f>
        <v>13-JUL-14:00</v>
      </c>
      <c r="D257" s="75" t="str">
        <f>Houston!$D200</f>
        <v>01-JUL-15:00</v>
      </c>
      <c r="E257" s="75" t="str">
        <f>Phoenix!$D200</f>
        <v>11-JUL-15:00</v>
      </c>
      <c r="F257" s="75" t="str">
        <f>Atlanta!$D200</f>
        <v>03-JUL-14:00</v>
      </c>
      <c r="G257" s="75" t="str">
        <f>LosAngeles!$D200</f>
        <v>10-JUL-14:00</v>
      </c>
      <c r="H257" s="75" t="str">
        <f>LasVegas!$D200</f>
        <v>24-JUL-15:00</v>
      </c>
      <c r="I257" s="75" t="str">
        <f>SanFrancisco!$D200</f>
        <v>03-JUL-12:00</v>
      </c>
      <c r="J257" s="75" t="str">
        <f>Baltimore!$D200</f>
        <v>25-JUL-12:00</v>
      </c>
      <c r="K257" s="75" t="str">
        <f>Albuquerque!$D200</f>
        <v>31-JUL-14:00</v>
      </c>
      <c r="L257" s="75" t="str">
        <f>Seattle!$D200</f>
        <v>24-JUL-14:00</v>
      </c>
      <c r="M257" s="75" t="str">
        <f>Chicago!$D200</f>
        <v>13-JUL-14:00</v>
      </c>
      <c r="N257" s="75" t="str">
        <f>Boulder!$D200</f>
        <v>17-JUL-15:00</v>
      </c>
      <c r="O257" s="75" t="str">
        <f>Minneapolis!$D200</f>
        <v>15-JUL-14:00</v>
      </c>
      <c r="P257" s="75" t="str">
        <f>Helena!$D200</f>
        <v>21-JUL-16:00</v>
      </c>
      <c r="Q257" s="75" t="str">
        <f>Duluth!$D200</f>
        <v>08-JUL-15:50</v>
      </c>
      <c r="R257" s="75" t="str">
        <f>Fairbanks!$D200</f>
        <v>29-JUL-15:00</v>
      </c>
    </row>
    <row r="258" spans="1:18">
      <c r="A258" s="48"/>
      <c r="B258" s="69" t="s">
        <v>259</v>
      </c>
      <c r="C258" s="75" t="str">
        <f>Miami!$D201</f>
        <v>21-AUG-14:00</v>
      </c>
      <c r="D258" s="75" t="str">
        <f>Houston!$D201</f>
        <v>31-AUG-14:09</v>
      </c>
      <c r="E258" s="75" t="str">
        <f>Phoenix!$D201</f>
        <v>01-AUG-16:00</v>
      </c>
      <c r="F258" s="75" t="str">
        <f>Atlanta!$D201</f>
        <v>17-AUG-14:39</v>
      </c>
      <c r="G258" s="75" t="str">
        <f>LosAngeles!$D201</f>
        <v>08-AUG-14:00</v>
      </c>
      <c r="H258" s="75" t="str">
        <f>LasVegas!$D201</f>
        <v>04-AUG-14:00</v>
      </c>
      <c r="I258" s="75" t="str">
        <f>SanFrancisco!$D201</f>
        <v>26-AUG-12:00</v>
      </c>
      <c r="J258" s="75" t="str">
        <f>Baltimore!$D201</f>
        <v>17-AUG-14:00</v>
      </c>
      <c r="K258" s="75" t="str">
        <f>Albuquerque!$D201</f>
        <v>01-AUG-14:00</v>
      </c>
      <c r="L258" s="75" t="str">
        <f>Seattle!$D201</f>
        <v>07-AUG-14:00</v>
      </c>
      <c r="M258" s="75" t="str">
        <f>Chicago!$D201</f>
        <v>04-AUG-15:00</v>
      </c>
      <c r="N258" s="75" t="str">
        <f>Boulder!$D201</f>
        <v>30-AUG-13:00</v>
      </c>
      <c r="O258" s="75" t="str">
        <f>Minneapolis!$D201</f>
        <v>25-AUG-15:00</v>
      </c>
      <c r="P258" s="75" t="str">
        <f>Helena!$D201</f>
        <v>09-AUG-16:00</v>
      </c>
      <c r="Q258" s="75" t="str">
        <f>Duluth!$D201</f>
        <v>12-AUG-14:00</v>
      </c>
      <c r="R258" s="75" t="str">
        <f>Fairbanks!$D201</f>
        <v>15-AUG-14:50</v>
      </c>
    </row>
    <row r="259" spans="1:18">
      <c r="A259" s="48"/>
      <c r="B259" s="69" t="s">
        <v>258</v>
      </c>
      <c r="C259" s="75" t="str">
        <f>Miami!$D202</f>
        <v>11-SEP-14:00</v>
      </c>
      <c r="D259" s="75" t="str">
        <f>Houston!$D202</f>
        <v>15-SEP-14:00</v>
      </c>
      <c r="E259" s="75" t="str">
        <f>Phoenix!$D202</f>
        <v>09-SEP-15:30</v>
      </c>
      <c r="F259" s="75" t="str">
        <f>Atlanta!$D202</f>
        <v>11-SEP-13:00</v>
      </c>
      <c r="G259" s="75" t="str">
        <f>LosAngeles!$D202</f>
        <v>25-SEP-14:00</v>
      </c>
      <c r="H259" s="75" t="str">
        <f>LasVegas!$D202</f>
        <v>01-SEP-14:00</v>
      </c>
      <c r="I259" s="75" t="str">
        <f>SanFrancisco!$D202</f>
        <v>28-SEP-14:00</v>
      </c>
      <c r="J259" s="75" t="str">
        <f>Baltimore!$D202</f>
        <v>09-SEP-14:30</v>
      </c>
      <c r="K259" s="75" t="str">
        <f>Albuquerque!$D202</f>
        <v>02-SEP-15:20</v>
      </c>
      <c r="L259" s="75" t="str">
        <f>Seattle!$D202</f>
        <v>02-SEP-15:00</v>
      </c>
      <c r="M259" s="75" t="str">
        <f>Chicago!$D202</f>
        <v>05-SEP-14:00</v>
      </c>
      <c r="N259" s="75" t="str">
        <f>Boulder!$D202</f>
        <v>02-SEP-14:00</v>
      </c>
      <c r="O259" s="75" t="str">
        <f>Minneapolis!$D202</f>
        <v>14-SEP-14:00</v>
      </c>
      <c r="P259" s="75" t="str">
        <f>Helena!$D202</f>
        <v>01-SEP-16:00</v>
      </c>
      <c r="Q259" s="75" t="str">
        <f>Duluth!$D202</f>
        <v>07-SEP-14:00</v>
      </c>
      <c r="R259" s="75" t="str">
        <f>Fairbanks!$D202</f>
        <v>01-SEP-08:09</v>
      </c>
    </row>
    <row r="260" spans="1:18">
      <c r="A260" s="48"/>
      <c r="B260" s="69" t="s">
        <v>257</v>
      </c>
      <c r="C260" s="75" t="str">
        <f>Miami!$D203</f>
        <v>06-OCT-14:39</v>
      </c>
      <c r="D260" s="75" t="str">
        <f>Houston!$D203</f>
        <v>06-OCT-15:00</v>
      </c>
      <c r="E260" s="75" t="str">
        <f>Phoenix!$D203</f>
        <v>14-OCT-13:00</v>
      </c>
      <c r="F260" s="75" t="str">
        <f>Atlanta!$D203</f>
        <v>12-OCT-15:00</v>
      </c>
      <c r="G260" s="75" t="str">
        <f>LosAngeles!$D203</f>
        <v>05-OCT-14:09</v>
      </c>
      <c r="H260" s="75" t="str">
        <f>LasVegas!$D203</f>
        <v>03-OCT-14:00</v>
      </c>
      <c r="I260" s="75" t="str">
        <f>SanFrancisco!$D203</f>
        <v>13-OCT-14:00</v>
      </c>
      <c r="J260" s="75" t="str">
        <f>Baltimore!$D203</f>
        <v>20-OCT-14:00</v>
      </c>
      <c r="K260" s="75" t="str">
        <f>Albuquerque!$D203</f>
        <v>13-OCT-14:00</v>
      </c>
      <c r="L260" s="75" t="str">
        <f>Seattle!$D203</f>
        <v>17-OCT-14:00</v>
      </c>
      <c r="M260" s="75" t="str">
        <f>Chicago!$D203</f>
        <v>31-OCT-16:49</v>
      </c>
      <c r="N260" s="75" t="str">
        <f>Boulder!$D203</f>
        <v>05-OCT-14:00</v>
      </c>
      <c r="O260" s="75" t="str">
        <f>Minneapolis!$D203</f>
        <v>07-OCT-14:00</v>
      </c>
      <c r="P260" s="75" t="str">
        <f>Helena!$D203</f>
        <v>06-OCT-15:00</v>
      </c>
      <c r="Q260" s="75" t="str">
        <f>Duluth!$D203</f>
        <v>07-OCT-14:00</v>
      </c>
      <c r="R260" s="75" t="str">
        <f>Fairbanks!$D203</f>
        <v>23-OCT-08:09</v>
      </c>
    </row>
    <row r="261" spans="1:18">
      <c r="A261" s="48"/>
      <c r="B261" s="69" t="s">
        <v>256</v>
      </c>
      <c r="C261" s="75" t="str">
        <f>Miami!$D204</f>
        <v>07-NOV-15:09</v>
      </c>
      <c r="D261" s="75" t="str">
        <f>Houston!$D204</f>
        <v>03-NOV-14:30</v>
      </c>
      <c r="E261" s="75" t="str">
        <f>Phoenix!$D204</f>
        <v>13-NOV-15:30</v>
      </c>
      <c r="F261" s="75" t="str">
        <f>Atlanta!$D204</f>
        <v>22-NOV-15:09</v>
      </c>
      <c r="G261" s="75" t="str">
        <f>LosAngeles!$D204</f>
        <v>20-NOV-12:00</v>
      </c>
      <c r="H261" s="75" t="str">
        <f>LasVegas!$D204</f>
        <v>10-NOV-16:40</v>
      </c>
      <c r="I261" s="75" t="str">
        <f>SanFrancisco!$D204</f>
        <v>06-NOV-17:10</v>
      </c>
      <c r="J261" s="75" t="str">
        <f>Baltimore!$D204</f>
        <v>04-NOV-13:00</v>
      </c>
      <c r="K261" s="75" t="str">
        <f>Albuquerque!$D204</f>
        <v>08-NOV-17:10</v>
      </c>
      <c r="L261" s="75" t="str">
        <f>Seattle!$D204</f>
        <v>01-NOV-16:49</v>
      </c>
      <c r="M261" s="75" t="str">
        <f>Chicago!$D204</f>
        <v>02-NOV-14:00</v>
      </c>
      <c r="N261" s="75" t="str">
        <f>Boulder!$D204</f>
        <v>01-NOV-16:00</v>
      </c>
      <c r="O261" s="75" t="str">
        <f>Minneapolis!$D204</f>
        <v>01-NOV-16:00</v>
      </c>
      <c r="P261" s="75" t="str">
        <f>Helena!$D204</f>
        <v>06-NOV-17:10</v>
      </c>
      <c r="Q261" s="75" t="str">
        <f>Duluth!$D204</f>
        <v>01-NOV-16:49</v>
      </c>
      <c r="R261" s="75" t="str">
        <f>Fairbanks!$D204</f>
        <v>01-NOV-08:09</v>
      </c>
    </row>
    <row r="262" spans="1:18">
      <c r="A262" s="48"/>
      <c r="B262" s="69" t="s">
        <v>255</v>
      </c>
      <c r="C262" s="75" t="str">
        <f>Miami!$D205</f>
        <v>15-DEC-15:30</v>
      </c>
      <c r="D262" s="75" t="str">
        <f>Houston!$D205</f>
        <v>02-DEC-12:00</v>
      </c>
      <c r="E262" s="75" t="str">
        <f>Phoenix!$D205</f>
        <v>09-DEC-15:30</v>
      </c>
      <c r="F262" s="75" t="str">
        <f>Atlanta!$D205</f>
        <v>01-DEC-17:30</v>
      </c>
      <c r="G262" s="75" t="str">
        <f>LosAngeles!$D205</f>
        <v>19-DEC-12:00</v>
      </c>
      <c r="H262" s="75" t="str">
        <f>LasVegas!$D205</f>
        <v>05-DEC-16:30</v>
      </c>
      <c r="I262" s="75" t="str">
        <f>SanFrancisco!$D205</f>
        <v>01-DEC-16:49</v>
      </c>
      <c r="J262" s="75" t="str">
        <f>Baltimore!$D205</f>
        <v>01-DEC-16:40</v>
      </c>
      <c r="K262" s="75" t="str">
        <f>Albuquerque!$D205</f>
        <v>01-DEC-16:00</v>
      </c>
      <c r="L262" s="75" t="str">
        <f>Seattle!$D205</f>
        <v>01-DEC-16:19</v>
      </c>
      <c r="M262" s="75" t="str">
        <f>Chicago!$D205</f>
        <v>01-DEC-16:19</v>
      </c>
      <c r="N262" s="75" t="str">
        <f>Boulder!$D205</f>
        <v>01-DEC-16:40</v>
      </c>
      <c r="O262" s="75" t="str">
        <f>Minneapolis!$D205</f>
        <v>01-DEC-16:30</v>
      </c>
      <c r="P262" s="75" t="str">
        <f>Helena!$D205</f>
        <v>01-DEC-16:40</v>
      </c>
      <c r="Q262" s="75" t="str">
        <f>Duluth!$D205</f>
        <v>01-DEC-16:19</v>
      </c>
      <c r="R262" s="75" t="str">
        <f>Fairbanks!$D205</f>
        <v>01-DEC-09:09</v>
      </c>
    </row>
    <row r="263" spans="1:18">
      <c r="A263" s="73" t="s">
        <v>645</v>
      </c>
      <c r="B263" s="69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</row>
    <row r="264" spans="1:18">
      <c r="A264" s="48"/>
      <c r="B264" s="92" t="s">
        <v>646</v>
      </c>
      <c r="C264" s="78">
        <f>Miami!$B$4</f>
        <v>4382.22</v>
      </c>
      <c r="D264" s="78">
        <f>Houston!$B$4</f>
        <v>4515.1400000000003</v>
      </c>
      <c r="E264" s="78">
        <f>Phoenix!$B$4</f>
        <v>3900.61</v>
      </c>
      <c r="F264" s="78">
        <f>Atlanta!$B$4</f>
        <v>3988.14</v>
      </c>
      <c r="G264" s="78">
        <f>LosAngeles!$B$4</f>
        <v>2975.52</v>
      </c>
      <c r="H264" s="78">
        <f>LasVegas!$B$4</f>
        <v>4116.42</v>
      </c>
      <c r="I264" s="78">
        <f>SanFrancisco!$B$4</f>
        <v>3074.65</v>
      </c>
      <c r="J264" s="78">
        <f>Baltimore!$B$4</f>
        <v>4401.66</v>
      </c>
      <c r="K264" s="78">
        <f>Albuquerque!$B$4</f>
        <v>3782.18</v>
      </c>
      <c r="L264" s="78">
        <f>Seattle!$B$4</f>
        <v>2355.2600000000002</v>
      </c>
      <c r="M264" s="78">
        <f>Chicago!$B$4</f>
        <v>4513.57</v>
      </c>
      <c r="N264" s="78">
        <f>Boulder!$B$4</f>
        <v>3889.13</v>
      </c>
      <c r="O264" s="78">
        <f>Minneapolis!$B$4</f>
        <v>4744.1400000000003</v>
      </c>
      <c r="P264" s="78">
        <f>Helena!$B$4</f>
        <v>4422.4799999999996</v>
      </c>
      <c r="Q264" s="78">
        <f>Duluth!$B$4</f>
        <v>4919.03</v>
      </c>
      <c r="R264" s="78">
        <f>Fairbanks!$B$4</f>
        <v>6269.43</v>
      </c>
    </row>
    <row r="265" spans="1:18">
      <c r="A265" s="48"/>
      <c r="B265" s="93" t="s">
        <v>647</v>
      </c>
      <c r="C265" s="78">
        <f>Miami!$C$4</f>
        <v>2096.44</v>
      </c>
      <c r="D265" s="78">
        <f>Houston!$C$4</f>
        <v>2160.02</v>
      </c>
      <c r="E265" s="78">
        <f>Phoenix!$C$4</f>
        <v>1866.04</v>
      </c>
      <c r="F265" s="78">
        <f>Atlanta!$C$4</f>
        <v>1907.91</v>
      </c>
      <c r="G265" s="78">
        <f>LosAngeles!$C$4</f>
        <v>1423.48</v>
      </c>
      <c r="H265" s="78">
        <f>LasVegas!$C$4</f>
        <v>1969.28</v>
      </c>
      <c r="I265" s="78">
        <f>SanFrancisco!$C$4</f>
        <v>1470.9</v>
      </c>
      <c r="J265" s="78">
        <f>Baltimore!$C$4</f>
        <v>2105.7399999999998</v>
      </c>
      <c r="K265" s="78">
        <f>Albuquerque!$C$4</f>
        <v>1809.38</v>
      </c>
      <c r="L265" s="78">
        <f>Seattle!$C$4</f>
        <v>1126.75</v>
      </c>
      <c r="M265" s="78">
        <f>Chicago!$C$4</f>
        <v>2159.27</v>
      </c>
      <c r="N265" s="78">
        <f>Boulder!$C$4</f>
        <v>1860.54</v>
      </c>
      <c r="O265" s="78">
        <f>Minneapolis!$C$4</f>
        <v>2269.58</v>
      </c>
      <c r="P265" s="78">
        <f>Helena!$C$4</f>
        <v>2115.69</v>
      </c>
      <c r="Q265" s="78">
        <f>Duluth!$C$4</f>
        <v>2353.2399999999998</v>
      </c>
      <c r="R265" s="78">
        <f>Fairbanks!$C$4</f>
        <v>2999.27</v>
      </c>
    </row>
    <row r="266" spans="1:18">
      <c r="A266" s="73" t="s">
        <v>254</v>
      </c>
      <c r="B266" s="74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>
      <c r="A267" s="73"/>
      <c r="B267" s="72" t="s">
        <v>72</v>
      </c>
      <c r="C267" s="65">
        <f>Miami!$G$14</f>
        <v>0</v>
      </c>
      <c r="D267" s="65">
        <f>Houston!$G$14</f>
        <v>0</v>
      </c>
      <c r="E267" s="65">
        <f>Phoenix!$G$14</f>
        <v>0</v>
      </c>
      <c r="F267" s="65">
        <f>Atlanta!$G$14</f>
        <v>0</v>
      </c>
      <c r="G267" s="65">
        <f>LosAngeles!$G$14</f>
        <v>0</v>
      </c>
      <c r="H267" s="65">
        <f>LasVegas!$G$14</f>
        <v>0</v>
      </c>
      <c r="I267" s="65">
        <f>SanFrancisco!$G$14</f>
        <v>0</v>
      </c>
      <c r="J267" s="65">
        <f>Baltimore!$G$14</f>
        <v>0</v>
      </c>
      <c r="K267" s="65">
        <f>Albuquerque!$G$14</f>
        <v>0</v>
      </c>
      <c r="L267" s="65">
        <f>Seattle!$G$14</f>
        <v>0</v>
      </c>
      <c r="M267" s="65">
        <f>Chicago!$G$14</f>
        <v>0</v>
      </c>
      <c r="N267" s="65">
        <f>Boulder!$G$14</f>
        <v>0</v>
      </c>
      <c r="O267" s="65">
        <f>Minneapolis!$G$14</f>
        <v>0</v>
      </c>
      <c r="P267" s="65">
        <f>Helena!$G$14</f>
        <v>0</v>
      </c>
      <c r="Q267" s="65">
        <f>Duluth!$G$14</f>
        <v>0</v>
      </c>
      <c r="R267" s="65">
        <f>Fairbanks!$G$14</f>
        <v>0</v>
      </c>
    </row>
    <row r="268" spans="1:18">
      <c r="A268" s="73"/>
      <c r="B268" s="72" t="s">
        <v>86</v>
      </c>
      <c r="C268" s="65">
        <f>Miami!$G$21</f>
        <v>0</v>
      </c>
      <c r="D268" s="65">
        <f>Houston!$G$21</f>
        <v>0</v>
      </c>
      <c r="E268" s="65">
        <f>Phoenix!$G$21</f>
        <v>0</v>
      </c>
      <c r="F268" s="65">
        <f>Atlanta!$G$21</f>
        <v>0</v>
      </c>
      <c r="G268" s="65">
        <f>LosAngeles!$G$21</f>
        <v>0</v>
      </c>
      <c r="H268" s="65">
        <f>LasVegas!$G$21</f>
        <v>0</v>
      </c>
      <c r="I268" s="65">
        <f>SanFrancisco!$G$21</f>
        <v>0</v>
      </c>
      <c r="J268" s="65">
        <f>Baltimore!$G$21</f>
        <v>0</v>
      </c>
      <c r="K268" s="65">
        <f>Albuquerque!$G$21</f>
        <v>0</v>
      </c>
      <c r="L268" s="65">
        <f>Seattle!$G$21</f>
        <v>0</v>
      </c>
      <c r="M268" s="65">
        <f>Chicago!$G$21</f>
        <v>0</v>
      </c>
      <c r="N268" s="65">
        <f>Boulder!$G$21</f>
        <v>0</v>
      </c>
      <c r="O268" s="65">
        <f>Minneapolis!$G$21</f>
        <v>0</v>
      </c>
      <c r="P268" s="65">
        <f>Helena!$G$21</f>
        <v>0</v>
      </c>
      <c r="Q268" s="65">
        <f>Duluth!$G$21</f>
        <v>0</v>
      </c>
      <c r="R268" s="65">
        <f>Fairbanks!$G$21</f>
        <v>0</v>
      </c>
    </row>
    <row r="269" spans="1:18">
      <c r="A269" s="73"/>
      <c r="B269" s="72" t="s">
        <v>88</v>
      </c>
      <c r="C269" s="65">
        <f>Miami!$G$24</f>
        <v>0</v>
      </c>
      <c r="D269" s="65">
        <f>Houston!$G$24</f>
        <v>0</v>
      </c>
      <c r="E269" s="65">
        <f>Phoenix!$G$24</f>
        <v>0</v>
      </c>
      <c r="F269" s="65">
        <f>Atlanta!$G$24</f>
        <v>0</v>
      </c>
      <c r="G269" s="65">
        <f>LosAngeles!$G$24</f>
        <v>0</v>
      </c>
      <c r="H269" s="65">
        <f>LasVegas!$G$24</f>
        <v>0</v>
      </c>
      <c r="I269" s="65">
        <f>SanFrancisco!$G$24</f>
        <v>0</v>
      </c>
      <c r="J269" s="65">
        <f>Baltimore!$G$24</f>
        <v>0</v>
      </c>
      <c r="K269" s="65">
        <f>Albuquerque!$G$24</f>
        <v>0</v>
      </c>
      <c r="L269" s="65">
        <f>Seattle!$G$24</f>
        <v>0</v>
      </c>
      <c r="M269" s="65">
        <f>Chicago!$G$24</f>
        <v>0</v>
      </c>
      <c r="N269" s="65">
        <f>Boulder!$G$24</f>
        <v>0</v>
      </c>
      <c r="O269" s="65">
        <f>Minneapolis!$G$24</f>
        <v>0</v>
      </c>
      <c r="P269" s="65">
        <f>Helena!$G$24</f>
        <v>0</v>
      </c>
      <c r="Q269" s="65">
        <f>Duluth!$G$24</f>
        <v>0</v>
      </c>
      <c r="R269" s="65">
        <f>Fairbanks!$G$24</f>
        <v>0</v>
      </c>
    </row>
    <row r="270" spans="1:18">
      <c r="A270" s="73"/>
      <c r="B270" s="74" t="s">
        <v>253</v>
      </c>
      <c r="C270" s="65">
        <f>Miami!$G$28</f>
        <v>0</v>
      </c>
      <c r="D270" s="65">
        <f>Houston!$G$28</f>
        <v>0</v>
      </c>
      <c r="E270" s="65">
        <f>Phoenix!$G$28</f>
        <v>0</v>
      </c>
      <c r="F270" s="65">
        <f>Atlanta!$G$28</f>
        <v>0</v>
      </c>
      <c r="G270" s="65">
        <f>LosAngeles!$G$28</f>
        <v>0</v>
      </c>
      <c r="H270" s="65">
        <f>LasVegas!$G$28</f>
        <v>0</v>
      </c>
      <c r="I270" s="65">
        <f>SanFrancisco!$G$28</f>
        <v>0</v>
      </c>
      <c r="J270" s="65">
        <f>Baltimore!$G$28</f>
        <v>0</v>
      </c>
      <c r="K270" s="65">
        <f>Albuquerque!$G$28</f>
        <v>0</v>
      </c>
      <c r="L270" s="65">
        <f>Seattle!$G$28</f>
        <v>0</v>
      </c>
      <c r="M270" s="65">
        <f>Chicago!$G$28</f>
        <v>0</v>
      </c>
      <c r="N270" s="65">
        <f>Boulder!$G$28</f>
        <v>0</v>
      </c>
      <c r="O270" s="65">
        <f>Minneapolis!$G$28</f>
        <v>0</v>
      </c>
      <c r="P270" s="65">
        <f>Helena!$G$28</f>
        <v>0</v>
      </c>
      <c r="Q270" s="65">
        <f>Duluth!$G$28</f>
        <v>0</v>
      </c>
      <c r="R270" s="65">
        <f>Fairbanks!$G$28</f>
        <v>0</v>
      </c>
    </row>
    <row r="271" spans="1:18">
      <c r="A271" s="73" t="s">
        <v>252</v>
      </c>
      <c r="B271" s="72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1:18">
      <c r="A272" s="48"/>
      <c r="B272" s="69" t="s">
        <v>251</v>
      </c>
      <c r="C272" s="65">
        <f>Miami!$H$189</f>
        <v>100577.0099</v>
      </c>
      <c r="D272" s="65">
        <f>Houston!$H$189</f>
        <v>113164.9779</v>
      </c>
      <c r="E272" s="65">
        <f>Phoenix!$H$189</f>
        <v>101411.50260000001</v>
      </c>
      <c r="F272" s="65">
        <f>Atlanta!$H$189</f>
        <v>97173.81</v>
      </c>
      <c r="G272" s="65">
        <f>LosAngeles!$H$189</f>
        <v>32159.3289</v>
      </c>
      <c r="H272" s="65">
        <f>LasVegas!$H$189</f>
        <v>104609.787</v>
      </c>
      <c r="I272" s="65">
        <f>SanFrancisco!$H$189</f>
        <v>34954.282899999998</v>
      </c>
      <c r="J272" s="65">
        <f>Baltimore!$H$189</f>
        <v>88507.869900000005</v>
      </c>
      <c r="K272" s="65">
        <f>Albuquerque!$H$189</f>
        <v>118636.18030000001</v>
      </c>
      <c r="L272" s="65">
        <f>Seattle!$H$189</f>
        <v>31552.205600000001</v>
      </c>
      <c r="M272" s="65">
        <f>Chicago!$H$189</f>
        <v>159057.7782</v>
      </c>
      <c r="N272" s="65">
        <f>Boulder!$H$189</f>
        <v>117403.05190000001</v>
      </c>
      <c r="O272" s="65">
        <f>Minneapolis!$H$189</f>
        <v>114024.1629</v>
      </c>
      <c r="P272" s="65">
        <f>Helena!$H$189</f>
        <v>112099.9431</v>
      </c>
      <c r="Q272" s="65">
        <f>Duluth!$H$189</f>
        <v>114575.5895</v>
      </c>
      <c r="R272" s="65">
        <f>Fairbanks!$H$189</f>
        <v>120673.5252</v>
      </c>
    </row>
    <row r="273" spans="1:18">
      <c r="A273" s="48"/>
      <c r="B273" s="49" t="s">
        <v>250</v>
      </c>
      <c r="C273" s="65">
        <f>Miami!$B$189</f>
        <v>232991.2898</v>
      </c>
      <c r="D273" s="65">
        <f>Houston!$B$189</f>
        <v>285372.16119999997</v>
      </c>
      <c r="E273" s="65">
        <f>Phoenix!$B$189</f>
        <v>240262.81080000001</v>
      </c>
      <c r="F273" s="65">
        <f>Atlanta!$B$189</f>
        <v>225439.18119999999</v>
      </c>
      <c r="G273" s="65">
        <f>LosAngeles!$B$189</f>
        <v>86431.034499999994</v>
      </c>
      <c r="H273" s="65">
        <f>LasVegas!$B$189</f>
        <v>250617.7267</v>
      </c>
      <c r="I273" s="65">
        <f>SanFrancisco!$B$189</f>
        <v>94948.450500000006</v>
      </c>
      <c r="J273" s="65">
        <f>Baltimore!$B$189</f>
        <v>207506.5435</v>
      </c>
      <c r="K273" s="65">
        <f>Albuquerque!$B$189</f>
        <v>282024.93449999997</v>
      </c>
      <c r="L273" s="65">
        <f>Seattle!$B$189</f>
        <v>82220.537899999996</v>
      </c>
      <c r="M273" s="65">
        <f>Chicago!$B$189</f>
        <v>378196.67540000001</v>
      </c>
      <c r="N273" s="65">
        <f>Boulder!$B$189</f>
        <v>281704.7942</v>
      </c>
      <c r="O273" s="65">
        <f>Minneapolis!$B$189</f>
        <v>277756.8947</v>
      </c>
      <c r="P273" s="65">
        <f>Helena!$B$189</f>
        <v>273229.10149999999</v>
      </c>
      <c r="Q273" s="65">
        <f>Duluth!$B$189</f>
        <v>282734.31290000002</v>
      </c>
      <c r="R273" s="65">
        <f>Fairbanks!$B$189</f>
        <v>321804.88520000002</v>
      </c>
    </row>
    <row r="274" spans="1:18">
      <c r="A274" s="48"/>
      <c r="B274" s="69" t="s">
        <v>249</v>
      </c>
      <c r="C274" s="65">
        <f>Miami!$C$189</f>
        <v>410.47449999999998</v>
      </c>
      <c r="D274" s="65">
        <f>Houston!$C$189</f>
        <v>370.74</v>
      </c>
      <c r="E274" s="65">
        <f>Phoenix!$C$189</f>
        <v>398.62529999999998</v>
      </c>
      <c r="F274" s="65">
        <f>Atlanta!$C$189</f>
        <v>411.97640000000001</v>
      </c>
      <c r="G274" s="65">
        <f>LosAngeles!$C$189</f>
        <v>74.357299999999995</v>
      </c>
      <c r="H274" s="65">
        <f>LasVegas!$C$189</f>
        <v>399.4255</v>
      </c>
      <c r="I274" s="65">
        <f>SanFrancisco!$C$189</f>
        <v>82.370400000000004</v>
      </c>
      <c r="J274" s="65">
        <f>Baltimore!$C$189</f>
        <v>370.87790000000001</v>
      </c>
      <c r="K274" s="65">
        <f>Albuquerque!$C$189</f>
        <v>470.36110000000002</v>
      </c>
      <c r="L274" s="65">
        <f>Seattle!$C$189</f>
        <v>103.5364</v>
      </c>
      <c r="M274" s="65">
        <f>Chicago!$C$189</f>
        <v>637.85320000000002</v>
      </c>
      <c r="N274" s="65">
        <f>Boulder!$C$189</f>
        <v>458.62860000000001</v>
      </c>
      <c r="O274" s="65">
        <f>Minneapolis!$C$189</f>
        <v>439.30259999999998</v>
      </c>
      <c r="P274" s="65">
        <f>Helena!$C$189</f>
        <v>429.41289999999998</v>
      </c>
      <c r="Q274" s="65">
        <f>Duluth!$C$189</f>
        <v>431.56720000000001</v>
      </c>
      <c r="R274" s="65">
        <f>Fairbanks!$C$189</f>
        <v>352.5342</v>
      </c>
    </row>
    <row r="275" spans="1:18">
      <c r="A275" s="48"/>
      <c r="B275" s="69" t="s">
        <v>248</v>
      </c>
      <c r="C275" s="65">
        <f>Miami!$D$189</f>
        <v>1567.0598</v>
      </c>
      <c r="D275" s="65">
        <f>Houston!$D$189</f>
        <v>1565.3117</v>
      </c>
      <c r="E275" s="65">
        <f>Phoenix!$D$189</f>
        <v>1306.97</v>
      </c>
      <c r="F275" s="65">
        <f>Atlanta!$D$189</f>
        <v>1017.3935</v>
      </c>
      <c r="G275" s="65">
        <f>LosAngeles!$D$189</f>
        <v>735.96579999999994</v>
      </c>
      <c r="H275" s="65">
        <f>LasVegas!$D$189</f>
        <v>1617.0041000000001</v>
      </c>
      <c r="I275" s="65">
        <f>SanFrancisco!$D$189</f>
        <v>685.83789999999999</v>
      </c>
      <c r="J275" s="65">
        <f>Baltimore!$D$189</f>
        <v>1008.6915</v>
      </c>
      <c r="K275" s="65">
        <f>Albuquerque!$D$189</f>
        <v>1161.4549</v>
      </c>
      <c r="L275" s="65">
        <f>Seattle!$D$189</f>
        <v>184.88669999999999</v>
      </c>
      <c r="M275" s="65">
        <f>Chicago!$D$189</f>
        <v>1767.3938000000001</v>
      </c>
      <c r="N275" s="65">
        <f>Boulder!$D$189</f>
        <v>1099.5243</v>
      </c>
      <c r="O275" s="65">
        <f>Minneapolis!$D$189</f>
        <v>610.77269999999999</v>
      </c>
      <c r="P275" s="65">
        <f>Helena!$D$189</f>
        <v>657.28139999999996</v>
      </c>
      <c r="Q275" s="65">
        <f>Duluth!$D$189</f>
        <v>570.89639999999997</v>
      </c>
      <c r="R275" s="65">
        <f>Fairbanks!$D$189</f>
        <v>1264.8167000000001</v>
      </c>
    </row>
    <row r="276" spans="1:18">
      <c r="A276" s="48"/>
      <c r="B276" s="69" t="s">
        <v>247</v>
      </c>
      <c r="C276" s="65">
        <f>Miami!$E$189</f>
        <v>0</v>
      </c>
      <c r="D276" s="65">
        <f>Houston!$E$189</f>
        <v>0</v>
      </c>
      <c r="E276" s="65">
        <f>Phoenix!$E$189</f>
        <v>0</v>
      </c>
      <c r="F276" s="65">
        <f>Atlanta!$E$189</f>
        <v>0</v>
      </c>
      <c r="G276" s="65">
        <f>LosAngeles!$E$189</f>
        <v>0</v>
      </c>
      <c r="H276" s="65">
        <f>LasVegas!$E$189</f>
        <v>0</v>
      </c>
      <c r="I276" s="65">
        <f>SanFrancisco!$E$189</f>
        <v>0</v>
      </c>
      <c r="J276" s="65">
        <f>Baltimore!$E$189</f>
        <v>0</v>
      </c>
      <c r="K276" s="65">
        <f>Albuquerque!$E$189</f>
        <v>0</v>
      </c>
      <c r="L276" s="65">
        <f>Seattle!$E$189</f>
        <v>0</v>
      </c>
      <c r="M276" s="65">
        <f>Chicago!$E$189</f>
        <v>0</v>
      </c>
      <c r="N276" s="65">
        <f>Boulder!$E$189</f>
        <v>0</v>
      </c>
      <c r="O276" s="65">
        <f>Minneapolis!$E$189</f>
        <v>0</v>
      </c>
      <c r="P276" s="65">
        <f>Helena!$E$189</f>
        <v>0</v>
      </c>
      <c r="Q276" s="65">
        <f>Duluth!$E$189</f>
        <v>0</v>
      </c>
      <c r="R276" s="65">
        <f>Fairbanks!$E$189</f>
        <v>0</v>
      </c>
    </row>
    <row r="277" spans="1:18">
      <c r="A277" s="48"/>
      <c r="B277" s="69" t="s">
        <v>246</v>
      </c>
      <c r="C277" s="70">
        <f>Miami!$F$189</f>
        <v>7.1000000000000004E-3</v>
      </c>
      <c r="D277" s="70">
        <f>Houston!$F$189</f>
        <v>4.4000000000000003E-3</v>
      </c>
      <c r="E277" s="70">
        <f>Phoenix!$F$189</f>
        <v>3.5999999999999999E-3</v>
      </c>
      <c r="F277" s="70">
        <f>Atlanta!$F$189</f>
        <v>3.8E-3</v>
      </c>
      <c r="G277" s="70">
        <f>LosAngeles!$F$189</f>
        <v>2.9999999999999997E-4</v>
      </c>
      <c r="H277" s="70">
        <f>LasVegas!$F$189</f>
        <v>3.0999999999999999E-3</v>
      </c>
      <c r="I277" s="70">
        <f>SanFrancisco!$F$189</f>
        <v>4.0000000000000002E-4</v>
      </c>
      <c r="J277" s="70">
        <f>Baltimore!$F$189</f>
        <v>4.1000000000000003E-3</v>
      </c>
      <c r="K277" s="70">
        <f>Albuquerque!$F$189</f>
        <v>4.5999999999999999E-3</v>
      </c>
      <c r="L277" s="70">
        <f>Seattle!$F$189</f>
        <v>8.0000000000000004E-4</v>
      </c>
      <c r="M277" s="70">
        <f>Chicago!$F$189</f>
        <v>5.4000000000000003E-3</v>
      </c>
      <c r="N277" s="70">
        <f>Boulder!$F$189</f>
        <v>4.4000000000000003E-3</v>
      </c>
      <c r="O277" s="70">
        <f>Minneapolis!$F$189</f>
        <v>4.5999999999999999E-3</v>
      </c>
      <c r="P277" s="70">
        <f>Helena!$F$189</f>
        <v>4.7000000000000002E-3</v>
      </c>
      <c r="Q277" s="70">
        <f>Duluth!$F$189</f>
        <v>4.4000000000000003E-3</v>
      </c>
      <c r="R277" s="70">
        <f>Fairbanks!$F$189</f>
        <v>4.5999999999999999E-3</v>
      </c>
    </row>
    <row r="278" spans="1:18">
      <c r="A278" s="48"/>
      <c r="B278" s="69" t="s">
        <v>275</v>
      </c>
      <c r="C278" s="65">
        <f>10^(-3)*Miami!$G$189</f>
        <v>193.94475210000002</v>
      </c>
      <c r="D278" s="65">
        <f>10^(-3)*Houston!$G$189</f>
        <v>533.93207050000001</v>
      </c>
      <c r="E278" s="65">
        <f>10^(-3)*Phoenix!$G$189</f>
        <v>9654.16</v>
      </c>
      <c r="F278" s="65">
        <f>10^(-3)*Atlanta!$G$189</f>
        <v>1809.53</v>
      </c>
      <c r="G278" s="65">
        <f>10^(-3)*LosAngeles!$G$189</f>
        <v>4440.47</v>
      </c>
      <c r="H278" s="65">
        <f>10^(-3)*LasVegas!$G$189</f>
        <v>8064.04</v>
      </c>
      <c r="I278" s="65">
        <f>10^(-3)*SanFrancisco!$G$189</f>
        <v>4137.57</v>
      </c>
      <c r="J278" s="65">
        <f>10^(-3)*Baltimore!$G$189</f>
        <v>62.722935499999998</v>
      </c>
      <c r="K278" s="65">
        <f>10^(-3)*Albuquerque!$G$189</f>
        <v>1207.58</v>
      </c>
      <c r="L278" s="65">
        <f>10^(-3)*Seattle!$G$189</f>
        <v>2441.13</v>
      </c>
      <c r="M278" s="65">
        <f>10^(-3)*Chicago!$G$189</f>
        <v>406.80816900000002</v>
      </c>
      <c r="N278" s="65">
        <f>10^(-3)*Boulder!$G$189</f>
        <v>1143.1100000000001</v>
      </c>
      <c r="O278" s="65">
        <f>10^(-3)*Minneapolis!$G$189</f>
        <v>401.23947369999996</v>
      </c>
      <c r="P278" s="65">
        <f>10^(-3)*Helena!$G$189</f>
        <v>15585.1</v>
      </c>
      <c r="Q278" s="65">
        <f>10^(-3)*Duluth!$G$189</f>
        <v>374.96497820000002</v>
      </c>
      <c r="R278" s="65">
        <f>10^(-3)*Fairbanks!$G$189</f>
        <v>253.7063058</v>
      </c>
    </row>
    <row r="279" spans="1:18">
      <c r="B279" s="59"/>
      <c r="C279" s="62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</row>
    <row r="280" spans="1:18">
      <c r="B280" s="59"/>
      <c r="C280" s="62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</row>
    <row r="281" spans="1:18">
      <c r="B281" s="59"/>
      <c r="C281" s="62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</row>
    <row r="282" spans="1:18">
      <c r="B282" s="59"/>
      <c r="C282" s="62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</row>
    <row r="283" spans="1:18">
      <c r="B283" s="59"/>
      <c r="C283" s="62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</row>
    <row r="284" spans="1:18">
      <c r="B284" s="59"/>
      <c r="C284" s="62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</row>
    <row r="285" spans="1:18">
      <c r="B285" s="59"/>
      <c r="C285" s="62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</row>
    <row r="286" spans="1:18">
      <c r="B286" s="59"/>
      <c r="C286" s="62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</row>
    <row r="287" spans="1:18">
      <c r="B287" s="59"/>
      <c r="C287" s="62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</row>
    <row r="288" spans="1:18">
      <c r="B288" s="59"/>
      <c r="C288" s="62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</row>
    <row r="289" spans="2:18">
      <c r="B289" s="59"/>
      <c r="C289" s="63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</row>
    <row r="290" spans="2:18">
      <c r="B290" s="59"/>
      <c r="C290" s="62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</row>
    <row r="291" spans="2:18">
      <c r="B291" s="59"/>
      <c r="C291" s="62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</row>
    <row r="292" spans="2:18">
      <c r="B292" s="59"/>
      <c r="C292" s="62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</row>
    <row r="293" spans="2:18">
      <c r="B293" s="59"/>
      <c r="C293" s="62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</row>
    <row r="294" spans="2:18">
      <c r="B294" s="59"/>
      <c r="C294" s="62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</row>
    <row r="295" spans="2:18">
      <c r="B295" s="59"/>
      <c r="C295" s="62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</row>
    <row r="296" spans="2:18">
      <c r="B296" s="59"/>
      <c r="C296" s="62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</row>
    <row r="297" spans="2:18">
      <c r="B297" s="59"/>
      <c r="C297" s="62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</row>
    <row r="298" spans="2:18">
      <c r="B298" s="59"/>
      <c r="C298" s="64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</row>
    <row r="299" spans="2:18">
      <c r="B299" s="59"/>
      <c r="C299" s="62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</row>
    <row r="300" spans="2:18">
      <c r="B300" s="59"/>
      <c r="C300" s="62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</row>
    <row r="302" spans="2:18">
      <c r="B302" s="57"/>
    </row>
    <row r="303" spans="2:18">
      <c r="B303" s="59"/>
      <c r="C303" s="62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</row>
    <row r="304" spans="2:18">
      <c r="B304" s="59"/>
      <c r="C304" s="63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</row>
    <row r="305" spans="2:18">
      <c r="B305" s="59"/>
      <c r="C305" s="62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</row>
    <row r="306" spans="2:18">
      <c r="B306" s="59"/>
      <c r="C306" s="62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</row>
    <row r="307" spans="2:18">
      <c r="B307" s="59"/>
      <c r="C307" s="62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</row>
    <row r="308" spans="2:18">
      <c r="B308" s="59"/>
      <c r="C308" s="62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</row>
    <row r="309" spans="2:18">
      <c r="B309" s="59"/>
      <c r="C309" s="62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</row>
    <row r="310" spans="2:18">
      <c r="B310" s="59"/>
      <c r="C310" s="62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</row>
    <row r="311" spans="2:18">
      <c r="B311" s="59"/>
      <c r="C311" s="62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</row>
    <row r="312" spans="2:18">
      <c r="B312" s="59"/>
      <c r="C312" s="62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</row>
    <row r="313" spans="2:18">
      <c r="B313" s="59"/>
      <c r="C313" s="62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</row>
    <row r="314" spans="2:18">
      <c r="B314" s="59"/>
      <c r="C314" s="62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</row>
    <row r="315" spans="2:18">
      <c r="B315" s="59"/>
      <c r="C315" s="62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</row>
    <row r="316" spans="2:18">
      <c r="B316" s="59"/>
      <c r="C316" s="62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</row>
    <row r="317" spans="2:18">
      <c r="B317" s="59"/>
      <c r="C317" s="62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</row>
    <row r="318" spans="2:18">
      <c r="B318" s="59"/>
      <c r="C318" s="62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</row>
    <row r="319" spans="2:18">
      <c r="B319" s="59"/>
      <c r="C319" s="62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</row>
    <row r="320" spans="2:18">
      <c r="B320" s="59"/>
      <c r="C320" s="63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</row>
    <row r="321" spans="2:18">
      <c r="B321" s="59"/>
      <c r="C321" s="62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</row>
    <row r="322" spans="2:18">
      <c r="B322" s="59"/>
      <c r="C322" s="62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</row>
    <row r="323" spans="2:18">
      <c r="B323" s="59"/>
      <c r="C323" s="62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</row>
    <row r="324" spans="2:18">
      <c r="B324" s="59"/>
      <c r="C324" s="62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</row>
    <row r="325" spans="2:18">
      <c r="B325" s="59"/>
      <c r="C325" s="62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</row>
    <row r="326" spans="2:18">
      <c r="B326" s="59"/>
      <c r="C326" s="62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</row>
    <row r="327" spans="2:18">
      <c r="B327" s="59"/>
      <c r="C327" s="62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</row>
    <row r="328" spans="2:18">
      <c r="B328" s="59"/>
      <c r="C328" s="62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</row>
    <row r="329" spans="2:18">
      <c r="B329" s="59"/>
      <c r="C329" s="64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59"/>
      <c r="C330" s="62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</row>
    <row r="331" spans="2:18">
      <c r="B331" s="59"/>
      <c r="C331" s="62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</row>
    <row r="333" spans="2:18">
      <c r="B333" s="57"/>
    </row>
    <row r="334" spans="2:18">
      <c r="B334" s="59"/>
      <c r="C334" s="62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</row>
    <row r="335" spans="2:18">
      <c r="B335" s="59"/>
      <c r="C335" s="63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</row>
    <row r="336" spans="2:18">
      <c r="B336" s="59"/>
      <c r="C336" s="62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</row>
    <row r="337" spans="2:18">
      <c r="B337" s="59"/>
      <c r="C337" s="62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</row>
    <row r="338" spans="2:18">
      <c r="B338" s="59"/>
      <c r="C338" s="62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</row>
    <row r="339" spans="2:18">
      <c r="B339" s="59"/>
      <c r="C339" s="62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</row>
    <row r="340" spans="2:18">
      <c r="B340" s="59"/>
      <c r="C340" s="62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</row>
    <row r="341" spans="2:18">
      <c r="B341" s="59"/>
      <c r="C341" s="62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</row>
    <row r="342" spans="2:18">
      <c r="B342" s="59"/>
      <c r="C342" s="62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</row>
    <row r="343" spans="2:18">
      <c r="B343" s="59"/>
      <c r="C343" s="62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</row>
    <row r="344" spans="2:18">
      <c r="B344" s="59"/>
      <c r="C344" s="62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</row>
    <row r="345" spans="2:18">
      <c r="B345" s="59"/>
      <c r="C345" s="62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</row>
    <row r="346" spans="2:18">
      <c r="B346" s="59"/>
      <c r="C346" s="62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</row>
    <row r="347" spans="2:18">
      <c r="B347" s="59"/>
      <c r="C347" s="62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</row>
    <row r="348" spans="2:18">
      <c r="B348" s="59"/>
      <c r="C348" s="62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</row>
    <row r="349" spans="2:18">
      <c r="B349" s="59"/>
      <c r="C349" s="62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</row>
    <row r="350" spans="2:18">
      <c r="B350" s="59"/>
      <c r="C350" s="62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</row>
    <row r="351" spans="2:18">
      <c r="B351" s="59"/>
      <c r="C351" s="63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</row>
    <row r="352" spans="2:18">
      <c r="B352" s="59"/>
      <c r="C352" s="62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</row>
    <row r="353" spans="2:18">
      <c r="B353" s="59"/>
      <c r="C353" s="62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</row>
    <row r="354" spans="2:18">
      <c r="B354" s="59"/>
      <c r="C354" s="62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</row>
    <row r="355" spans="2:18">
      <c r="B355" s="59"/>
      <c r="C355" s="62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</row>
    <row r="356" spans="2:18">
      <c r="B356" s="59"/>
      <c r="C356" s="62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</row>
    <row r="357" spans="2:18">
      <c r="B357" s="59"/>
      <c r="C357" s="62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</row>
    <row r="358" spans="2:18">
      <c r="B358" s="59"/>
      <c r="C358" s="62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</row>
    <row r="359" spans="2:18">
      <c r="B359" s="59"/>
      <c r="C359" s="62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</row>
    <row r="360" spans="2:18">
      <c r="B360" s="59"/>
      <c r="C360" s="64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>
      <c r="B361" s="59"/>
      <c r="C361" s="62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</row>
    <row r="362" spans="2:18">
      <c r="B362" s="59"/>
      <c r="C362" s="62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</row>
    <row r="364" spans="2:18">
      <c r="B364" s="57"/>
    </row>
    <row r="365" spans="2:18">
      <c r="B365" s="59"/>
      <c r="C365" s="62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</row>
    <row r="366" spans="2:18">
      <c r="B366" s="59"/>
      <c r="C366" s="63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</row>
    <row r="367" spans="2:18">
      <c r="B367" s="59"/>
      <c r="C367" s="62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</row>
    <row r="368" spans="2:18">
      <c r="B368" s="59"/>
      <c r="C368" s="62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</row>
    <row r="369" spans="2:18">
      <c r="B369" s="59"/>
      <c r="C369" s="62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</row>
    <row r="370" spans="2:18">
      <c r="B370" s="59"/>
      <c r="C370" s="62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</row>
    <row r="371" spans="2:18">
      <c r="B371" s="59"/>
      <c r="C371" s="62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</row>
    <row r="372" spans="2:18">
      <c r="B372" s="59"/>
      <c r="C372" s="62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</row>
    <row r="373" spans="2:18">
      <c r="B373" s="59"/>
      <c r="C373" s="62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</row>
    <row r="374" spans="2:18">
      <c r="B374" s="59"/>
      <c r="C374" s="62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</row>
    <row r="375" spans="2:18">
      <c r="B375" s="59"/>
      <c r="C375" s="62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</row>
    <row r="376" spans="2:18">
      <c r="B376" s="59"/>
      <c r="C376" s="62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</row>
    <row r="377" spans="2:18">
      <c r="B377" s="59"/>
      <c r="C377" s="62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</row>
    <row r="378" spans="2:18">
      <c r="B378" s="59"/>
      <c r="C378" s="62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</row>
    <row r="379" spans="2:18">
      <c r="B379" s="59"/>
      <c r="C379" s="62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</row>
    <row r="380" spans="2:18">
      <c r="B380" s="59"/>
      <c r="C380" s="62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</row>
    <row r="381" spans="2:18">
      <c r="B381" s="59"/>
      <c r="C381" s="62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</row>
    <row r="382" spans="2:18">
      <c r="B382" s="59"/>
      <c r="C382" s="63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</row>
    <row r="383" spans="2:18">
      <c r="B383" s="59"/>
      <c r="C383" s="62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</row>
    <row r="384" spans="2:18">
      <c r="B384" s="59"/>
      <c r="C384" s="62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</row>
    <row r="385" spans="2:18">
      <c r="B385" s="59"/>
      <c r="C385" s="62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</row>
    <row r="386" spans="2:18">
      <c r="B386" s="59"/>
      <c r="C386" s="62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</row>
    <row r="387" spans="2:18">
      <c r="B387" s="59"/>
      <c r="C387" s="62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</row>
    <row r="388" spans="2:18">
      <c r="B388" s="59"/>
      <c r="C388" s="62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</row>
    <row r="389" spans="2:18">
      <c r="B389" s="59"/>
      <c r="C389" s="62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</row>
    <row r="390" spans="2:18">
      <c r="B390" s="59"/>
      <c r="C390" s="62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</row>
    <row r="391" spans="2:18">
      <c r="B391" s="59"/>
      <c r="C391" s="64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</row>
    <row r="392" spans="2:18">
      <c r="B392" s="59"/>
      <c r="C392" s="62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</row>
    <row r="393" spans="2:18">
      <c r="B393" s="59"/>
      <c r="C393" s="62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</row>
    <row r="395" spans="2:18">
      <c r="B395" s="57"/>
    </row>
    <row r="396" spans="2:18">
      <c r="B396" s="59"/>
      <c r="C396" s="62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</row>
    <row r="397" spans="2:18">
      <c r="B397" s="59"/>
      <c r="C397" s="63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</row>
    <row r="398" spans="2:18">
      <c r="B398" s="59"/>
      <c r="C398" s="62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</row>
    <row r="399" spans="2:18">
      <c r="B399" s="59"/>
      <c r="C399" s="62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</row>
    <row r="400" spans="2:18">
      <c r="B400" s="59"/>
      <c r="C400" s="62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</row>
    <row r="401" spans="2:18">
      <c r="B401" s="59"/>
      <c r="C401" s="62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</row>
    <row r="402" spans="2:18">
      <c r="B402" s="59"/>
      <c r="C402" s="62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</row>
    <row r="403" spans="2:18">
      <c r="B403" s="59"/>
      <c r="C403" s="62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</row>
    <row r="404" spans="2:18">
      <c r="B404" s="59"/>
      <c r="C404" s="62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</row>
    <row r="405" spans="2:18">
      <c r="B405" s="59"/>
      <c r="C405" s="62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</row>
    <row r="406" spans="2:18">
      <c r="B406" s="59"/>
      <c r="C406" s="62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</row>
    <row r="407" spans="2:18">
      <c r="B407" s="59"/>
      <c r="C407" s="62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</row>
    <row r="408" spans="2:18">
      <c r="B408" s="59"/>
      <c r="C408" s="62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</row>
    <row r="409" spans="2:18">
      <c r="B409" s="59"/>
      <c r="C409" s="62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</row>
    <row r="410" spans="2:18">
      <c r="B410" s="59"/>
      <c r="C410" s="62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</row>
    <row r="411" spans="2:18">
      <c r="B411" s="59"/>
      <c r="C411" s="62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</row>
    <row r="412" spans="2:18">
      <c r="B412" s="59"/>
      <c r="C412" s="62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</row>
    <row r="413" spans="2:18">
      <c r="B413" s="59"/>
      <c r="C413" s="63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</row>
    <row r="414" spans="2:18">
      <c r="B414" s="59"/>
      <c r="C414" s="62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</row>
    <row r="415" spans="2:18">
      <c r="B415" s="59"/>
      <c r="C415" s="62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</row>
    <row r="416" spans="2:18">
      <c r="B416" s="59"/>
      <c r="C416" s="62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</row>
    <row r="417" spans="2:18">
      <c r="B417" s="59"/>
      <c r="C417" s="62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</row>
    <row r="418" spans="2:18">
      <c r="B418" s="59"/>
      <c r="C418" s="62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</row>
    <row r="419" spans="2:18">
      <c r="B419" s="59"/>
      <c r="C419" s="62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</row>
    <row r="420" spans="2:18">
      <c r="B420" s="59"/>
      <c r="C420" s="62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</row>
    <row r="421" spans="2:18">
      <c r="B421" s="59"/>
      <c r="C421" s="62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</row>
    <row r="422" spans="2:18">
      <c r="B422" s="59"/>
      <c r="C422" s="64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</row>
    <row r="423" spans="2:18">
      <c r="B423" s="59"/>
      <c r="C423" s="62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</row>
    <row r="424" spans="2:18">
      <c r="B424" s="59"/>
      <c r="C424" s="62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</row>
    <row r="426" spans="2:18">
      <c r="B426" s="57"/>
    </row>
    <row r="427" spans="2:18">
      <c r="B427" s="59"/>
      <c r="C427" s="62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</row>
    <row r="428" spans="2:18">
      <c r="B428" s="59"/>
      <c r="C428" s="63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</row>
    <row r="429" spans="2:18">
      <c r="B429" s="59"/>
      <c r="C429" s="62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</row>
    <row r="430" spans="2:18">
      <c r="B430" s="59"/>
      <c r="C430" s="62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</row>
    <row r="431" spans="2:18">
      <c r="B431" s="59"/>
      <c r="C431" s="62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</row>
    <row r="432" spans="2:18">
      <c r="B432" s="59"/>
      <c r="C432" s="62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</row>
    <row r="433" spans="2:18">
      <c r="B433" s="59"/>
      <c r="C433" s="62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</row>
    <row r="434" spans="2:18">
      <c r="B434" s="59"/>
      <c r="C434" s="62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</row>
    <row r="435" spans="2:18">
      <c r="B435" s="59"/>
      <c r="C435" s="62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</row>
    <row r="436" spans="2:18">
      <c r="B436" s="59"/>
      <c r="C436" s="62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</row>
    <row r="437" spans="2:18">
      <c r="B437" s="59"/>
      <c r="C437" s="62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</row>
    <row r="438" spans="2:18">
      <c r="B438" s="59"/>
      <c r="C438" s="62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</row>
    <row r="439" spans="2:18">
      <c r="B439" s="59"/>
      <c r="C439" s="62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</row>
    <row r="440" spans="2:18">
      <c r="B440" s="59"/>
      <c r="C440" s="62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</row>
    <row r="441" spans="2:18">
      <c r="B441" s="59"/>
      <c r="C441" s="62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</row>
    <row r="442" spans="2:18">
      <c r="B442" s="59"/>
      <c r="C442" s="62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</row>
    <row r="443" spans="2:18">
      <c r="B443" s="59"/>
      <c r="C443" s="62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</row>
    <row r="444" spans="2:18">
      <c r="B444" s="59"/>
      <c r="C444" s="63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</row>
    <row r="445" spans="2:18">
      <c r="B445" s="59"/>
      <c r="C445" s="62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</row>
    <row r="446" spans="2:18">
      <c r="B446" s="59"/>
      <c r="C446" s="62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</row>
    <row r="447" spans="2:18">
      <c r="B447" s="59"/>
      <c r="C447" s="62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</row>
    <row r="448" spans="2:18">
      <c r="B448" s="59"/>
      <c r="C448" s="62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</row>
    <row r="449" spans="2:18">
      <c r="B449" s="59"/>
      <c r="C449" s="62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</row>
    <row r="450" spans="2:18">
      <c r="B450" s="59"/>
      <c r="C450" s="62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</row>
    <row r="451" spans="2:18">
      <c r="B451" s="59"/>
      <c r="C451" s="62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</row>
    <row r="452" spans="2:18">
      <c r="B452" s="59"/>
      <c r="C452" s="62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</row>
    <row r="453" spans="2:18">
      <c r="B453" s="59"/>
      <c r="C453" s="64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59"/>
      <c r="C454" s="62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</row>
    <row r="455" spans="2:18">
      <c r="B455" s="59"/>
      <c r="C455" s="62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</row>
    <row r="457" spans="2:18">
      <c r="B457" s="57"/>
    </row>
    <row r="458" spans="2:18">
      <c r="B458" s="59"/>
      <c r="C458" s="62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</row>
    <row r="459" spans="2:18">
      <c r="B459" s="59"/>
      <c r="C459" s="63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</row>
    <row r="460" spans="2:18">
      <c r="B460" s="59"/>
      <c r="C460" s="62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</row>
    <row r="461" spans="2:18">
      <c r="B461" s="59"/>
      <c r="C461" s="62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</row>
    <row r="462" spans="2:18">
      <c r="B462" s="59"/>
      <c r="C462" s="62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</row>
    <row r="463" spans="2:18">
      <c r="B463" s="59"/>
      <c r="C463" s="62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</row>
    <row r="464" spans="2:18">
      <c r="B464" s="59"/>
      <c r="C464" s="62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</row>
    <row r="465" spans="2:18">
      <c r="B465" s="59"/>
      <c r="C465" s="62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</row>
    <row r="466" spans="2:18">
      <c r="B466" s="59"/>
      <c r="C466" s="62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</row>
    <row r="467" spans="2:18">
      <c r="B467" s="59"/>
      <c r="C467" s="62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</row>
    <row r="468" spans="2:18">
      <c r="B468" s="59"/>
      <c r="C468" s="62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</row>
    <row r="469" spans="2:18">
      <c r="B469" s="59"/>
      <c r="C469" s="62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</row>
    <row r="470" spans="2:18">
      <c r="B470" s="59"/>
      <c r="C470" s="62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</row>
    <row r="471" spans="2:18">
      <c r="B471" s="59"/>
      <c r="C471" s="62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</row>
    <row r="472" spans="2:18">
      <c r="B472" s="59"/>
      <c r="C472" s="62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</row>
    <row r="473" spans="2:18">
      <c r="B473" s="59"/>
      <c r="C473" s="62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</row>
    <row r="474" spans="2:18">
      <c r="B474" s="59"/>
      <c r="C474" s="62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</row>
    <row r="475" spans="2:18">
      <c r="B475" s="59"/>
      <c r="C475" s="63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</row>
    <row r="476" spans="2:18">
      <c r="B476" s="59"/>
      <c r="C476" s="62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</row>
    <row r="477" spans="2:18">
      <c r="B477" s="59"/>
      <c r="C477" s="62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</row>
    <row r="478" spans="2:18">
      <c r="B478" s="59"/>
      <c r="C478" s="62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</row>
    <row r="479" spans="2:18">
      <c r="B479" s="59"/>
      <c r="C479" s="62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</row>
    <row r="480" spans="2:18">
      <c r="B480" s="59"/>
      <c r="C480" s="62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</row>
    <row r="481" spans="2:18">
      <c r="B481" s="59"/>
      <c r="C481" s="62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</row>
    <row r="482" spans="2:18">
      <c r="B482" s="59"/>
      <c r="C482" s="62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</row>
    <row r="483" spans="2:18">
      <c r="B483" s="59"/>
      <c r="C483" s="62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</row>
    <row r="484" spans="2:18">
      <c r="B484" s="59"/>
      <c r="C484" s="64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</row>
    <row r="485" spans="2:18">
      <c r="B485" s="59"/>
      <c r="C485" s="62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</row>
    <row r="486" spans="2:18">
      <c r="B486" s="59"/>
      <c r="C486" s="62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</row>
    <row r="488" spans="2:18">
      <c r="B488" s="57"/>
    </row>
    <row r="489" spans="2:18">
      <c r="B489" s="59"/>
      <c r="C489" s="62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</row>
    <row r="490" spans="2:18">
      <c r="B490" s="59"/>
      <c r="C490" s="63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</row>
    <row r="491" spans="2:18">
      <c r="B491" s="59"/>
      <c r="C491" s="62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</row>
    <row r="492" spans="2:18">
      <c r="B492" s="59"/>
      <c r="C492" s="62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>
      <c r="B493" s="59"/>
      <c r="C493" s="62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</row>
    <row r="494" spans="2:18">
      <c r="B494" s="59"/>
      <c r="C494" s="62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</row>
    <row r="495" spans="2:18">
      <c r="B495" s="59"/>
      <c r="C495" s="62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</row>
    <row r="496" spans="2:18">
      <c r="B496" s="59"/>
      <c r="C496" s="62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</row>
    <row r="497" spans="2:18">
      <c r="B497" s="59"/>
      <c r="C497" s="62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</row>
    <row r="498" spans="2:18">
      <c r="B498" s="59"/>
      <c r="C498" s="62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</row>
    <row r="499" spans="2:18">
      <c r="B499" s="59"/>
      <c r="C499" s="62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</row>
    <row r="500" spans="2:18">
      <c r="B500" s="59"/>
      <c r="C500" s="62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</row>
    <row r="501" spans="2:18">
      <c r="B501" s="59"/>
      <c r="C501" s="62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</row>
    <row r="502" spans="2:18">
      <c r="B502" s="59"/>
      <c r="C502" s="62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</row>
    <row r="503" spans="2:18">
      <c r="B503" s="59"/>
      <c r="C503" s="62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</row>
    <row r="504" spans="2:18">
      <c r="B504" s="59"/>
      <c r="C504" s="62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</row>
    <row r="505" spans="2:18">
      <c r="B505" s="59"/>
      <c r="C505" s="62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</row>
    <row r="506" spans="2:18">
      <c r="B506" s="59"/>
      <c r="C506" s="63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</row>
    <row r="507" spans="2:18">
      <c r="B507" s="59"/>
      <c r="C507" s="62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</row>
    <row r="508" spans="2:18">
      <c r="B508" s="59"/>
      <c r="C508" s="62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</row>
    <row r="509" spans="2:18">
      <c r="B509" s="59"/>
      <c r="C509" s="62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</row>
    <row r="510" spans="2:18">
      <c r="B510" s="59"/>
      <c r="C510" s="62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</row>
    <row r="511" spans="2:18">
      <c r="B511" s="59"/>
      <c r="C511" s="62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</row>
    <row r="512" spans="2:18">
      <c r="B512" s="59"/>
      <c r="C512" s="62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</row>
    <row r="513" spans="2:18">
      <c r="B513" s="59"/>
      <c r="C513" s="62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</row>
    <row r="514" spans="2:18">
      <c r="B514" s="59"/>
      <c r="C514" s="62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</row>
    <row r="515" spans="2:18">
      <c r="B515" s="59"/>
      <c r="C515" s="64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</row>
    <row r="516" spans="2:18">
      <c r="B516" s="59"/>
      <c r="C516" s="62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2:18">
      <c r="B517" s="59"/>
      <c r="C517" s="62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</row>
    <row r="519" spans="2:18">
      <c r="B519" s="57"/>
    </row>
    <row r="520" spans="2:18">
      <c r="B520" s="59"/>
      <c r="C520" s="62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2:18">
      <c r="B521" s="59"/>
      <c r="C521" s="63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2:18">
      <c r="B522" s="59"/>
      <c r="C522" s="62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</row>
    <row r="523" spans="2:18">
      <c r="B523" s="59"/>
      <c r="C523" s="62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</row>
    <row r="524" spans="2:18">
      <c r="B524" s="59"/>
      <c r="C524" s="62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</row>
    <row r="525" spans="2:18">
      <c r="B525" s="59"/>
      <c r="C525" s="62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</row>
    <row r="526" spans="2:18">
      <c r="B526" s="59"/>
      <c r="C526" s="62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</row>
    <row r="527" spans="2:18">
      <c r="B527" s="59"/>
      <c r="C527" s="62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</row>
    <row r="528" spans="2:18">
      <c r="B528" s="59"/>
      <c r="C528" s="62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</row>
    <row r="529" spans="2:18">
      <c r="B529" s="59"/>
      <c r="C529" s="62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</row>
    <row r="530" spans="2:18">
      <c r="B530" s="59"/>
      <c r="C530" s="62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</row>
    <row r="531" spans="2:18">
      <c r="B531" s="59"/>
      <c r="C531" s="62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</row>
    <row r="532" spans="2:18">
      <c r="B532" s="59"/>
      <c r="C532" s="62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</row>
    <row r="533" spans="2:18">
      <c r="B533" s="59"/>
      <c r="C533" s="62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</row>
    <row r="534" spans="2:18">
      <c r="B534" s="59"/>
      <c r="C534" s="62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</row>
    <row r="535" spans="2:18">
      <c r="B535" s="59"/>
      <c r="C535" s="62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</row>
    <row r="536" spans="2:18">
      <c r="B536" s="59"/>
      <c r="C536" s="62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</row>
    <row r="537" spans="2:18">
      <c r="B537" s="59"/>
      <c r="C537" s="63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</row>
    <row r="538" spans="2:18">
      <c r="B538" s="59"/>
      <c r="C538" s="62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</row>
    <row r="539" spans="2:18">
      <c r="B539" s="59"/>
      <c r="C539" s="62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</row>
    <row r="540" spans="2:18">
      <c r="B540" s="59"/>
      <c r="C540" s="62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</row>
    <row r="541" spans="2:18">
      <c r="B541" s="59"/>
      <c r="C541" s="62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</row>
    <row r="542" spans="2:18">
      <c r="B542" s="59"/>
      <c r="C542" s="62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</row>
    <row r="543" spans="2:18">
      <c r="B543" s="59"/>
      <c r="C543" s="62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</row>
    <row r="544" spans="2:18">
      <c r="B544" s="59"/>
      <c r="C544" s="62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</row>
    <row r="545" spans="2:18">
      <c r="B545" s="59"/>
      <c r="C545" s="62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</row>
    <row r="546" spans="2:18">
      <c r="B546" s="59"/>
      <c r="C546" s="64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</row>
    <row r="547" spans="2:18">
      <c r="B547" s="59"/>
      <c r="C547" s="62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</row>
    <row r="548" spans="2:18">
      <c r="B548" s="59"/>
      <c r="C548" s="62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</row>
    <row r="550" spans="2:18">
      <c r="B550" s="57"/>
    </row>
    <row r="551" spans="2:18">
      <c r="B551" s="59"/>
      <c r="C551" s="62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</row>
    <row r="552" spans="2:18">
      <c r="B552" s="59"/>
      <c r="C552" s="63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</row>
    <row r="553" spans="2:18">
      <c r="B553" s="59"/>
      <c r="C553" s="62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</row>
    <row r="554" spans="2:18">
      <c r="B554" s="59"/>
      <c r="C554" s="62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</row>
    <row r="555" spans="2:18">
      <c r="B555" s="59"/>
      <c r="C555" s="62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</row>
    <row r="556" spans="2:18">
      <c r="B556" s="59"/>
      <c r="C556" s="62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</row>
    <row r="557" spans="2:18">
      <c r="B557" s="59"/>
      <c r="C557" s="62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</row>
    <row r="558" spans="2:18">
      <c r="B558" s="59"/>
      <c r="C558" s="62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</row>
    <row r="559" spans="2:18">
      <c r="B559" s="59"/>
      <c r="C559" s="62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</row>
    <row r="560" spans="2:18">
      <c r="B560" s="59"/>
      <c r="C560" s="62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</row>
    <row r="561" spans="2:18">
      <c r="B561" s="59"/>
      <c r="C561" s="62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</row>
    <row r="562" spans="2:18">
      <c r="B562" s="59"/>
      <c r="C562" s="62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</row>
    <row r="563" spans="2:18">
      <c r="B563" s="59"/>
      <c r="C563" s="62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</row>
    <row r="564" spans="2:18">
      <c r="B564" s="59"/>
      <c r="C564" s="62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>
      <c r="B565" s="59"/>
      <c r="C565" s="62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</row>
    <row r="566" spans="2:18">
      <c r="B566" s="59"/>
      <c r="C566" s="62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</row>
    <row r="567" spans="2:18">
      <c r="B567" s="59"/>
      <c r="C567" s="62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</row>
    <row r="568" spans="2:18">
      <c r="B568" s="59"/>
      <c r="C568" s="63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</row>
    <row r="569" spans="2:18">
      <c r="B569" s="59"/>
      <c r="C569" s="62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</row>
    <row r="570" spans="2:18">
      <c r="B570" s="59"/>
      <c r="C570" s="62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</row>
    <row r="571" spans="2:18">
      <c r="B571" s="59"/>
      <c r="C571" s="62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</row>
    <row r="572" spans="2:18">
      <c r="B572" s="59"/>
      <c r="C572" s="62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</row>
    <row r="573" spans="2:18">
      <c r="B573" s="59"/>
      <c r="C573" s="62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</row>
    <row r="574" spans="2:18">
      <c r="B574" s="59"/>
      <c r="C574" s="62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</row>
    <row r="575" spans="2:18">
      <c r="B575" s="59"/>
      <c r="C575" s="62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</row>
    <row r="576" spans="2:18">
      <c r="B576" s="59"/>
      <c r="C576" s="62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</row>
    <row r="577" spans="2:18">
      <c r="B577" s="59"/>
      <c r="C577" s="64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59"/>
      <c r="C578" s="62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</row>
    <row r="579" spans="2:18">
      <c r="B579" s="59"/>
      <c r="C579" s="62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</row>
    <row r="581" spans="2:18">
      <c r="B581" s="57"/>
    </row>
    <row r="582" spans="2:18">
      <c r="B582" s="59"/>
      <c r="C582" s="62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</row>
    <row r="583" spans="2:18">
      <c r="B583" s="59"/>
      <c r="C583" s="63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</row>
    <row r="584" spans="2:18">
      <c r="B584" s="59"/>
      <c r="C584" s="62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</row>
    <row r="585" spans="2:18">
      <c r="B585" s="59"/>
      <c r="C585" s="62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</row>
    <row r="586" spans="2:18">
      <c r="B586" s="59"/>
      <c r="C586" s="62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</row>
    <row r="587" spans="2:18">
      <c r="B587" s="59"/>
      <c r="C587" s="62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</row>
    <row r="588" spans="2:18">
      <c r="B588" s="59"/>
      <c r="C588" s="62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</row>
    <row r="589" spans="2:18">
      <c r="B589" s="59"/>
      <c r="C589" s="62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</row>
    <row r="590" spans="2:18">
      <c r="B590" s="59"/>
      <c r="C590" s="62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</row>
    <row r="591" spans="2:18">
      <c r="B591" s="59"/>
      <c r="C591" s="62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</row>
    <row r="592" spans="2:18">
      <c r="B592" s="59"/>
      <c r="C592" s="62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</row>
    <row r="593" spans="2:18">
      <c r="B593" s="59"/>
      <c r="C593" s="62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</row>
    <row r="594" spans="2:18">
      <c r="B594" s="59"/>
      <c r="C594" s="62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</row>
    <row r="595" spans="2:18">
      <c r="B595" s="59"/>
      <c r="C595" s="62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</row>
    <row r="596" spans="2:18">
      <c r="B596" s="59"/>
      <c r="C596" s="62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</row>
    <row r="597" spans="2:18">
      <c r="B597" s="59"/>
      <c r="C597" s="62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</row>
    <row r="598" spans="2:18">
      <c r="B598" s="59"/>
      <c r="C598" s="62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</row>
    <row r="599" spans="2:18">
      <c r="B599" s="59"/>
      <c r="C599" s="63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</row>
    <row r="600" spans="2:18">
      <c r="B600" s="59"/>
      <c r="C600" s="62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>
      <c r="B601" s="59"/>
      <c r="C601" s="62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</row>
    <row r="602" spans="2:18">
      <c r="B602" s="59"/>
      <c r="C602" s="62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</row>
    <row r="603" spans="2:18">
      <c r="B603" s="59"/>
      <c r="C603" s="62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</row>
    <row r="604" spans="2:18">
      <c r="B604" s="59"/>
      <c r="C604" s="62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</row>
    <row r="605" spans="2:18">
      <c r="B605" s="59"/>
      <c r="C605" s="62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</row>
    <row r="606" spans="2:18">
      <c r="B606" s="59"/>
      <c r="C606" s="62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</row>
    <row r="607" spans="2:18">
      <c r="B607" s="59"/>
      <c r="C607" s="62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</row>
    <row r="608" spans="2:18">
      <c r="B608" s="59"/>
      <c r="C608" s="64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</row>
    <row r="609" spans="2:18">
      <c r="B609" s="59"/>
      <c r="C609" s="62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</row>
    <row r="610" spans="2:18">
      <c r="B610" s="59"/>
      <c r="C610" s="62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</row>
    <row r="612" spans="2:18">
      <c r="B612" s="57"/>
    </row>
    <row r="613" spans="2:18">
      <c r="B613" s="59"/>
      <c r="C613" s="62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</row>
    <row r="614" spans="2:18">
      <c r="B614" s="59"/>
      <c r="C614" s="63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</row>
    <row r="615" spans="2:18">
      <c r="B615" s="59"/>
      <c r="C615" s="62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</row>
    <row r="616" spans="2:18">
      <c r="B616" s="59"/>
      <c r="C616" s="62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</row>
    <row r="617" spans="2:18">
      <c r="B617" s="59"/>
      <c r="C617" s="62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</row>
    <row r="618" spans="2:18">
      <c r="B618" s="59"/>
      <c r="C618" s="62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</row>
    <row r="619" spans="2:18">
      <c r="B619" s="59"/>
      <c r="C619" s="62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</row>
    <row r="620" spans="2:18">
      <c r="B620" s="59"/>
      <c r="C620" s="62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</row>
    <row r="621" spans="2:18">
      <c r="B621" s="59"/>
      <c r="C621" s="62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</row>
    <row r="622" spans="2:18">
      <c r="B622" s="59"/>
      <c r="C622" s="62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</row>
    <row r="623" spans="2:18">
      <c r="B623" s="59"/>
      <c r="C623" s="62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</row>
    <row r="624" spans="2:18">
      <c r="B624" s="59"/>
      <c r="C624" s="62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2:18">
      <c r="B625" s="59"/>
      <c r="C625" s="62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</row>
    <row r="626" spans="2:18">
      <c r="B626" s="59"/>
      <c r="C626" s="62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</row>
    <row r="627" spans="2:18">
      <c r="B627" s="59"/>
      <c r="C627" s="62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</row>
    <row r="628" spans="2:18">
      <c r="B628" s="59"/>
      <c r="C628" s="62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>
      <c r="B629" s="59"/>
      <c r="C629" s="62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</row>
    <row r="630" spans="2:18">
      <c r="B630" s="59"/>
      <c r="C630" s="63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</row>
    <row r="631" spans="2:18">
      <c r="B631" s="59"/>
      <c r="C631" s="62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</row>
    <row r="632" spans="2:18">
      <c r="B632" s="59"/>
      <c r="C632" s="62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</row>
    <row r="633" spans="2:18">
      <c r="B633" s="59"/>
      <c r="C633" s="62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</row>
    <row r="634" spans="2:18">
      <c r="B634" s="59"/>
      <c r="C634" s="62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</row>
    <row r="635" spans="2:18">
      <c r="B635" s="59"/>
      <c r="C635" s="62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</row>
    <row r="636" spans="2:18">
      <c r="B636" s="59"/>
      <c r="C636" s="62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</row>
    <row r="637" spans="2:18">
      <c r="B637" s="59"/>
      <c r="C637" s="62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</row>
    <row r="638" spans="2:18">
      <c r="B638" s="59"/>
      <c r="C638" s="62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</row>
    <row r="639" spans="2:18">
      <c r="B639" s="59"/>
      <c r="C639" s="64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</row>
    <row r="640" spans="2:18">
      <c r="B640" s="59"/>
      <c r="C640" s="62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>
      <c r="B641" s="59"/>
      <c r="C641" s="62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</row>
    <row r="643" spans="2:18">
      <c r="B643" s="57"/>
    </row>
    <row r="644" spans="2:18">
      <c r="B644" s="59"/>
      <c r="C644" s="62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</row>
    <row r="645" spans="2:18">
      <c r="B645" s="59"/>
      <c r="C645" s="63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</row>
    <row r="646" spans="2:18">
      <c r="B646" s="59"/>
      <c r="C646" s="62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</row>
    <row r="647" spans="2:18">
      <c r="B647" s="59"/>
      <c r="C647" s="62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</row>
    <row r="648" spans="2:18">
      <c r="B648" s="59"/>
      <c r="C648" s="62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</row>
    <row r="649" spans="2:18">
      <c r="B649" s="59"/>
      <c r="C649" s="62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</row>
    <row r="650" spans="2:18">
      <c r="B650" s="59"/>
      <c r="C650" s="62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</row>
    <row r="651" spans="2:18">
      <c r="B651" s="59"/>
      <c r="C651" s="62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</row>
    <row r="652" spans="2:18">
      <c r="B652" s="59"/>
      <c r="C652" s="62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</row>
    <row r="653" spans="2:18">
      <c r="B653" s="59"/>
      <c r="C653" s="62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</row>
    <row r="654" spans="2:18">
      <c r="B654" s="59"/>
      <c r="C654" s="62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</row>
    <row r="655" spans="2:18">
      <c r="B655" s="59"/>
      <c r="C655" s="62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</row>
    <row r="656" spans="2:18">
      <c r="B656" s="59"/>
      <c r="C656" s="62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</row>
    <row r="657" spans="2:18">
      <c r="B657" s="59"/>
      <c r="C657" s="62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</row>
    <row r="658" spans="2:18">
      <c r="B658" s="59"/>
      <c r="C658" s="62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</row>
    <row r="659" spans="2:18">
      <c r="B659" s="59"/>
      <c r="C659" s="62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</row>
    <row r="660" spans="2:18">
      <c r="B660" s="59"/>
      <c r="C660" s="62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2:18">
      <c r="B661" s="59"/>
      <c r="C661" s="63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</row>
    <row r="662" spans="2:18">
      <c r="B662" s="59"/>
      <c r="C662" s="62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</row>
    <row r="663" spans="2:18">
      <c r="B663" s="59"/>
      <c r="C663" s="62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</row>
    <row r="664" spans="2:18">
      <c r="B664" s="59"/>
      <c r="C664" s="62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2:18">
      <c r="B665" s="59"/>
      <c r="C665" s="62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</row>
    <row r="666" spans="2:18">
      <c r="B666" s="59"/>
      <c r="C666" s="62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</row>
    <row r="667" spans="2:18">
      <c r="B667" s="59"/>
      <c r="C667" s="62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</row>
    <row r="668" spans="2:18">
      <c r="B668" s="59"/>
      <c r="C668" s="62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</row>
    <row r="669" spans="2:18">
      <c r="B669" s="59"/>
      <c r="C669" s="62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</row>
    <row r="670" spans="2:18">
      <c r="B670" s="59"/>
      <c r="C670" s="64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</row>
    <row r="671" spans="2:18">
      <c r="B671" s="59"/>
      <c r="C671" s="62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</row>
    <row r="672" spans="2:18">
      <c r="B672" s="59"/>
      <c r="C672" s="62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</row>
    <row r="674" spans="2:18">
      <c r="B674" s="57"/>
    </row>
    <row r="675" spans="2:18">
      <c r="B675" s="59"/>
      <c r="C675" s="62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</row>
    <row r="676" spans="2:18">
      <c r="B676" s="59"/>
      <c r="C676" s="63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</row>
    <row r="677" spans="2:18">
      <c r="B677" s="59"/>
      <c r="C677" s="62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</row>
    <row r="678" spans="2:18">
      <c r="B678" s="59"/>
      <c r="C678" s="62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</row>
    <row r="679" spans="2:18">
      <c r="B679" s="59"/>
      <c r="C679" s="62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</row>
    <row r="680" spans="2:18">
      <c r="B680" s="59"/>
      <c r="C680" s="62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</row>
    <row r="681" spans="2:18">
      <c r="B681" s="59"/>
      <c r="C681" s="62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</row>
    <row r="682" spans="2:18">
      <c r="B682" s="59"/>
      <c r="C682" s="62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</row>
    <row r="683" spans="2:18">
      <c r="B683" s="59"/>
      <c r="C683" s="62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</row>
    <row r="684" spans="2:18">
      <c r="B684" s="59"/>
      <c r="C684" s="62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>
      <c r="B685" s="59"/>
      <c r="C685" s="62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</row>
    <row r="686" spans="2:18">
      <c r="B686" s="59"/>
      <c r="C686" s="62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</row>
    <row r="687" spans="2:18">
      <c r="B687" s="59"/>
      <c r="C687" s="62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</row>
    <row r="688" spans="2:18">
      <c r="B688" s="59"/>
      <c r="C688" s="62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</row>
    <row r="689" spans="2:18">
      <c r="B689" s="59"/>
      <c r="C689" s="62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</row>
    <row r="690" spans="2:18">
      <c r="B690" s="59"/>
      <c r="C690" s="62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</row>
    <row r="691" spans="2:18">
      <c r="B691" s="59"/>
      <c r="C691" s="62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</row>
    <row r="692" spans="2:18">
      <c r="B692" s="59"/>
      <c r="C692" s="63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</row>
    <row r="693" spans="2:18">
      <c r="B693" s="59"/>
      <c r="C693" s="62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</row>
    <row r="694" spans="2:18">
      <c r="B694" s="59"/>
      <c r="C694" s="62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</row>
    <row r="695" spans="2:18">
      <c r="B695" s="59"/>
      <c r="C695" s="62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</row>
    <row r="696" spans="2:18">
      <c r="B696" s="59"/>
      <c r="C696" s="62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</row>
    <row r="697" spans="2:18">
      <c r="B697" s="59"/>
      <c r="C697" s="62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</row>
    <row r="698" spans="2:18">
      <c r="B698" s="59"/>
      <c r="C698" s="62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</row>
    <row r="699" spans="2:18">
      <c r="B699" s="59"/>
      <c r="C699" s="62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</row>
    <row r="700" spans="2:18">
      <c r="B700" s="59"/>
      <c r="C700" s="62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</row>
    <row r="701" spans="2:18">
      <c r="B701" s="59"/>
      <c r="C701" s="64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</row>
    <row r="702" spans="2:18">
      <c r="B702" s="59"/>
      <c r="C702" s="62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</row>
    <row r="703" spans="2:18">
      <c r="B703" s="59"/>
      <c r="C703" s="62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1327.61</v>
      </c>
      <c r="C2" s="94">
        <v>635.12</v>
      </c>
      <c r="D2" s="94">
        <v>635.12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1327.61</v>
      </c>
      <c r="C3" s="94">
        <v>635.12</v>
      </c>
      <c r="D3" s="94">
        <v>635.12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4382.22</v>
      </c>
      <c r="C4" s="94">
        <v>2096.44</v>
      </c>
      <c r="D4" s="94">
        <v>2096.44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4382.22</v>
      </c>
      <c r="C5" s="94">
        <v>2096.44</v>
      </c>
      <c r="D5" s="94">
        <v>2096.44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9.65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436.13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79.760000000000005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174.94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1317.96</v>
      </c>
      <c r="C28" s="94">
        <v>9.65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16798.169999999998</v>
      </c>
      <c r="D134" s="94">
        <v>11356.96</v>
      </c>
      <c r="E134" s="94">
        <v>5441.21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39832.85</v>
      </c>
      <c r="D135" s="94">
        <v>26930.32</v>
      </c>
      <c r="E135" s="94">
        <v>12902.53</v>
      </c>
      <c r="F135" s="94">
        <v>0.68</v>
      </c>
      <c r="G135" s="94">
        <v>3.21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19387.93</v>
      </c>
      <c r="D136" s="94">
        <v>13107.85</v>
      </c>
      <c r="E136" s="94">
        <v>6280.08</v>
      </c>
      <c r="F136" s="94">
        <v>0.68</v>
      </c>
      <c r="G136" s="94">
        <v>3.45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17222.419999999998</v>
      </c>
      <c r="D137" s="94">
        <v>11643.79</v>
      </c>
      <c r="E137" s="94">
        <v>5578.63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16906.79</v>
      </c>
      <c r="D138" s="94">
        <v>11430.4</v>
      </c>
      <c r="E138" s="94">
        <v>5476.39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16661.32</v>
      </c>
      <c r="D139" s="94">
        <v>11264.44</v>
      </c>
      <c r="E139" s="94">
        <v>5396.88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27471.31</v>
      </c>
      <c r="D140" s="94">
        <v>18572.89</v>
      </c>
      <c r="E140" s="94">
        <v>8898.42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14755.77</v>
      </c>
      <c r="D141" s="94">
        <v>9976.1299999999992</v>
      </c>
      <c r="E141" s="94">
        <v>4779.6400000000003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14684.33</v>
      </c>
      <c r="D142" s="94">
        <v>9927.83</v>
      </c>
      <c r="E142" s="94">
        <v>4756.5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14590.36</v>
      </c>
      <c r="D143" s="94">
        <v>9864.2999999999993</v>
      </c>
      <c r="E143" s="94">
        <v>4726.0600000000004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10250.959999999999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20501.919999999998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10250.959999999999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10250.959999999999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10250.959999999999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10250.959999999999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20501.919999999998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10250.959999999999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10250.959999999999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10250.959999999999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0.68</v>
      </c>
      <c r="F158" s="94">
        <v>784.63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1.6</v>
      </c>
      <c r="F159" s="94">
        <v>1827.35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0.78</v>
      </c>
      <c r="F160" s="94">
        <v>905.6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0.69</v>
      </c>
      <c r="F161" s="94">
        <v>804.45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0.68</v>
      </c>
      <c r="F162" s="94">
        <v>789.71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0.67</v>
      </c>
      <c r="F163" s="94">
        <v>778.24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1.1100000000000001</v>
      </c>
      <c r="F164" s="94">
        <v>1260.26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0.59</v>
      </c>
      <c r="F165" s="94">
        <v>689.23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0.59</v>
      </c>
      <c r="F166" s="94">
        <v>685.9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0.59</v>
      </c>
      <c r="F167" s="94">
        <v>681.51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16873.4329</v>
      </c>
      <c r="C176" s="94">
        <v>29.551100000000002</v>
      </c>
      <c r="D176" s="94">
        <v>112.1037</v>
      </c>
      <c r="E176" s="94">
        <v>0</v>
      </c>
      <c r="F176" s="94">
        <v>5.0000000000000001E-4</v>
      </c>
      <c r="G176" s="94">
        <v>13874.209500000001</v>
      </c>
      <c r="H176" s="94">
        <v>7266.2536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15487.5501</v>
      </c>
      <c r="C177" s="94">
        <v>27.235299999999999</v>
      </c>
      <c r="D177" s="94">
        <v>103.7731</v>
      </c>
      <c r="E177" s="94">
        <v>0</v>
      </c>
      <c r="F177" s="94">
        <v>5.0000000000000001E-4</v>
      </c>
      <c r="G177" s="94">
        <v>12843.2772</v>
      </c>
      <c r="H177" s="94">
        <v>6680.6107000000002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17795.7238</v>
      </c>
      <c r="C178" s="94">
        <v>31.290900000000001</v>
      </c>
      <c r="D178" s="94">
        <v>119.21210000000001</v>
      </c>
      <c r="E178" s="94">
        <v>0</v>
      </c>
      <c r="F178" s="94">
        <v>5.0000000000000001E-4</v>
      </c>
      <c r="G178" s="94">
        <v>14754.058999999999</v>
      </c>
      <c r="H178" s="94">
        <v>7675.9101000000001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18494.043300000001</v>
      </c>
      <c r="C179" s="94">
        <v>32.611800000000002</v>
      </c>
      <c r="D179" s="94">
        <v>124.622</v>
      </c>
      <c r="E179" s="94">
        <v>0</v>
      </c>
      <c r="F179" s="94">
        <v>5.9999999999999995E-4</v>
      </c>
      <c r="G179" s="94">
        <v>15423.668100000001</v>
      </c>
      <c r="H179" s="94">
        <v>7986.4366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20821.8685</v>
      </c>
      <c r="C180" s="94">
        <v>36.721600000000002</v>
      </c>
      <c r="D180" s="94">
        <v>140.34690000000001</v>
      </c>
      <c r="E180" s="94">
        <v>0</v>
      </c>
      <c r="F180" s="94">
        <v>5.9999999999999995E-4</v>
      </c>
      <c r="G180" s="94">
        <v>17369.852900000002</v>
      </c>
      <c r="H180" s="94">
        <v>8992.1766000000007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21544.8815</v>
      </c>
      <c r="C181" s="94">
        <v>37.996699999999997</v>
      </c>
      <c r="D181" s="94">
        <v>145.22030000000001</v>
      </c>
      <c r="E181" s="94">
        <v>0</v>
      </c>
      <c r="F181" s="94">
        <v>6.9999999999999999E-4</v>
      </c>
      <c r="G181" s="94">
        <v>17972.999100000001</v>
      </c>
      <c r="H181" s="94">
        <v>9304.4186000000009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22672.848699999999</v>
      </c>
      <c r="C182" s="94">
        <v>39.985999999999997</v>
      </c>
      <c r="D182" s="94">
        <v>152.82320000000001</v>
      </c>
      <c r="E182" s="94">
        <v>0</v>
      </c>
      <c r="F182" s="94">
        <v>6.9999999999999999E-4</v>
      </c>
      <c r="G182" s="94">
        <v>18913.962899999999</v>
      </c>
      <c r="H182" s="94">
        <v>9791.5449000000008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23008.727999999999</v>
      </c>
      <c r="C183" s="94">
        <v>40.578299999999999</v>
      </c>
      <c r="D183" s="94">
        <v>155.0872</v>
      </c>
      <c r="E183" s="94">
        <v>0</v>
      </c>
      <c r="F183" s="94">
        <v>6.9999999999999999E-4</v>
      </c>
      <c r="G183" s="94">
        <v>19194.1574</v>
      </c>
      <c r="H183" s="94">
        <v>9936.5984000000008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21325.790499999999</v>
      </c>
      <c r="C184" s="94">
        <v>37.610300000000002</v>
      </c>
      <c r="D184" s="94">
        <v>143.74359999999999</v>
      </c>
      <c r="E184" s="94">
        <v>0</v>
      </c>
      <c r="F184" s="94">
        <v>6.9999999999999999E-4</v>
      </c>
      <c r="G184" s="94">
        <v>17790.2307</v>
      </c>
      <c r="H184" s="94">
        <v>9209.8014999999996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20286.006399999998</v>
      </c>
      <c r="C185" s="94">
        <v>35.776499999999999</v>
      </c>
      <c r="D185" s="94">
        <v>136.73500000000001</v>
      </c>
      <c r="E185" s="94">
        <v>0</v>
      </c>
      <c r="F185" s="94">
        <v>5.9999999999999995E-4</v>
      </c>
      <c r="G185" s="94">
        <v>16922.830300000001</v>
      </c>
      <c r="H185" s="94">
        <v>8760.7579999999998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17979.431100000002</v>
      </c>
      <c r="C186" s="94">
        <v>31.707000000000001</v>
      </c>
      <c r="D186" s="94">
        <v>121.1755</v>
      </c>
      <c r="E186" s="94">
        <v>0</v>
      </c>
      <c r="F186" s="94">
        <v>5.9999999999999995E-4</v>
      </c>
      <c r="G186" s="94">
        <v>14997.1222</v>
      </c>
      <c r="H186" s="94">
        <v>7764.4777000000004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16700.985000000001</v>
      </c>
      <c r="C187" s="94">
        <v>29.408999999999999</v>
      </c>
      <c r="D187" s="94">
        <v>112.21720000000001</v>
      </c>
      <c r="E187" s="94">
        <v>0</v>
      </c>
      <c r="F187" s="94">
        <v>5.0000000000000001E-4</v>
      </c>
      <c r="G187" s="94">
        <v>13888.382600000001</v>
      </c>
      <c r="H187" s="94">
        <v>7208.0231999999996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232991.2898</v>
      </c>
      <c r="C189" s="94">
        <v>410.47449999999998</v>
      </c>
      <c r="D189" s="94">
        <v>1567.0598</v>
      </c>
      <c r="E189" s="94">
        <v>0</v>
      </c>
      <c r="F189" s="94">
        <v>7.1000000000000004E-3</v>
      </c>
      <c r="G189" s="94">
        <v>193944.75210000001</v>
      </c>
      <c r="H189" s="94">
        <v>100577.0099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15487.5501</v>
      </c>
      <c r="C190" s="94">
        <v>27.235299999999999</v>
      </c>
      <c r="D190" s="94">
        <v>103.7731</v>
      </c>
      <c r="E190" s="94">
        <v>0</v>
      </c>
      <c r="F190" s="94">
        <v>5.0000000000000001E-4</v>
      </c>
      <c r="G190" s="94">
        <v>12843.2772</v>
      </c>
      <c r="H190" s="94">
        <v>6680.6107000000002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23008.727999999999</v>
      </c>
      <c r="C191" s="94">
        <v>40.578299999999999</v>
      </c>
      <c r="D191" s="94">
        <v>155.0872</v>
      </c>
      <c r="E191" s="94">
        <v>0</v>
      </c>
      <c r="F191" s="94">
        <v>6.9999999999999999E-4</v>
      </c>
      <c r="G191" s="94">
        <v>19194.1574</v>
      </c>
      <c r="H191" s="94">
        <v>9936.5984000000008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94283000000</v>
      </c>
      <c r="C194" s="94">
        <v>83529.020999999993</v>
      </c>
      <c r="D194" s="94" t="s">
        <v>537</v>
      </c>
      <c r="E194" s="94">
        <v>32837.857000000004</v>
      </c>
      <c r="F194" s="94">
        <v>8089.5320000000002</v>
      </c>
      <c r="G194" s="94">
        <v>9206.8700000000008</v>
      </c>
      <c r="H194" s="94">
        <v>0</v>
      </c>
      <c r="I194" s="94">
        <v>33394.762000000002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87277200000</v>
      </c>
      <c r="C195" s="94">
        <v>87676.267999999996</v>
      </c>
      <c r="D195" s="94" t="s">
        <v>653</v>
      </c>
      <c r="E195" s="94">
        <v>32837.857000000004</v>
      </c>
      <c r="F195" s="94">
        <v>8089.5320000000002</v>
      </c>
      <c r="G195" s="94">
        <v>9206.8700000000008</v>
      </c>
      <c r="H195" s="94">
        <v>0</v>
      </c>
      <c r="I195" s="94">
        <v>37542.01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100262000000</v>
      </c>
      <c r="C196" s="94">
        <v>89447.281000000003</v>
      </c>
      <c r="D196" s="94" t="s">
        <v>538</v>
      </c>
      <c r="E196" s="94">
        <v>32837.857000000004</v>
      </c>
      <c r="F196" s="94">
        <v>8089.5320000000002</v>
      </c>
      <c r="G196" s="94">
        <v>9206.8700000000008</v>
      </c>
      <c r="H196" s="94">
        <v>0</v>
      </c>
      <c r="I196" s="94">
        <v>39313.023000000001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104812000000</v>
      </c>
      <c r="C197" s="94">
        <v>93643.642999999996</v>
      </c>
      <c r="D197" s="94" t="s">
        <v>654</v>
      </c>
      <c r="E197" s="94">
        <v>32837.857000000004</v>
      </c>
      <c r="F197" s="94">
        <v>8089.5320000000002</v>
      </c>
      <c r="G197" s="94">
        <v>9206.8700000000008</v>
      </c>
      <c r="H197" s="94">
        <v>0</v>
      </c>
      <c r="I197" s="94">
        <v>43509.385000000002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118038000000</v>
      </c>
      <c r="C198" s="94">
        <v>99822.471000000005</v>
      </c>
      <c r="D198" s="94" t="s">
        <v>539</v>
      </c>
      <c r="E198" s="94">
        <v>32837.857000000004</v>
      </c>
      <c r="F198" s="94">
        <v>8089.5320000000002</v>
      </c>
      <c r="G198" s="94">
        <v>9206.8700000000008</v>
      </c>
      <c r="H198" s="94">
        <v>0</v>
      </c>
      <c r="I198" s="94">
        <v>49688.212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122137000000</v>
      </c>
      <c r="C199" s="94">
        <v>103157.958</v>
      </c>
      <c r="D199" s="94" t="s">
        <v>655</v>
      </c>
      <c r="E199" s="94">
        <v>32837.857000000004</v>
      </c>
      <c r="F199" s="94">
        <v>8089.5320000000002</v>
      </c>
      <c r="G199" s="94">
        <v>9206.8700000000008</v>
      </c>
      <c r="H199" s="94">
        <v>0</v>
      </c>
      <c r="I199" s="94">
        <v>53023.699000000001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128531000000</v>
      </c>
      <c r="C200" s="94">
        <v>100917.32799999999</v>
      </c>
      <c r="D200" s="94" t="s">
        <v>540</v>
      </c>
      <c r="E200" s="94">
        <v>32837.857000000004</v>
      </c>
      <c r="F200" s="94">
        <v>8089.5320000000002</v>
      </c>
      <c r="G200" s="94">
        <v>9206.8700000000008</v>
      </c>
      <c r="H200" s="94">
        <v>0</v>
      </c>
      <c r="I200" s="94">
        <v>50783.07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130435000000</v>
      </c>
      <c r="C201" s="94">
        <v>103569.11500000001</v>
      </c>
      <c r="D201" s="94" t="s">
        <v>541</v>
      </c>
      <c r="E201" s="94">
        <v>32837.857000000004</v>
      </c>
      <c r="F201" s="94">
        <v>8089.5320000000002</v>
      </c>
      <c r="G201" s="94">
        <v>9206.8700000000008</v>
      </c>
      <c r="H201" s="94">
        <v>0</v>
      </c>
      <c r="I201" s="94">
        <v>53434.856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120895000000</v>
      </c>
      <c r="C202" s="94">
        <v>99866.023000000001</v>
      </c>
      <c r="D202" s="94" t="s">
        <v>542</v>
      </c>
      <c r="E202" s="94">
        <v>32837.857000000004</v>
      </c>
      <c r="F202" s="94">
        <v>8089.5320000000002</v>
      </c>
      <c r="G202" s="94">
        <v>9206.8700000000008</v>
      </c>
      <c r="H202" s="94">
        <v>0</v>
      </c>
      <c r="I202" s="94">
        <v>49731.764000000003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115000000000</v>
      </c>
      <c r="C203" s="94">
        <v>98576.331999999995</v>
      </c>
      <c r="D203" s="94" t="s">
        <v>656</v>
      </c>
      <c r="E203" s="94">
        <v>32837.857000000004</v>
      </c>
      <c r="F203" s="94">
        <v>8089.5320000000002</v>
      </c>
      <c r="G203" s="94">
        <v>9206.8700000000008</v>
      </c>
      <c r="H203" s="94">
        <v>0</v>
      </c>
      <c r="I203" s="94">
        <v>48442.072999999997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101914000000</v>
      </c>
      <c r="C204" s="94">
        <v>90794.934999999998</v>
      </c>
      <c r="D204" s="94" t="s">
        <v>657</v>
      </c>
      <c r="E204" s="94">
        <v>32837.857000000004</v>
      </c>
      <c r="F204" s="94">
        <v>8089.5320000000002</v>
      </c>
      <c r="G204" s="94">
        <v>9206.8700000000008</v>
      </c>
      <c r="H204" s="94">
        <v>0</v>
      </c>
      <c r="I204" s="94">
        <v>40660.675999999999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94379300000</v>
      </c>
      <c r="C205" s="94">
        <v>83959.966</v>
      </c>
      <c r="D205" s="94" t="s">
        <v>658</v>
      </c>
      <c r="E205" s="94">
        <v>32837.857000000004</v>
      </c>
      <c r="F205" s="94">
        <v>8089.5320000000002</v>
      </c>
      <c r="G205" s="94">
        <v>9206.8700000000008</v>
      </c>
      <c r="H205" s="94">
        <v>0</v>
      </c>
      <c r="I205" s="94">
        <v>33825.707000000002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1317960000000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87277200000</v>
      </c>
      <c r="C208" s="94">
        <v>83529.020999999993</v>
      </c>
      <c r="D208" s="94"/>
      <c r="E208" s="94">
        <v>32837.857000000004</v>
      </c>
      <c r="F208" s="94">
        <v>8089.5320000000002</v>
      </c>
      <c r="G208" s="94">
        <v>9206.8700000000008</v>
      </c>
      <c r="H208" s="94">
        <v>0</v>
      </c>
      <c r="I208" s="94">
        <v>33394.762000000002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130435000000</v>
      </c>
      <c r="C209" s="94">
        <v>103569.11500000001</v>
      </c>
      <c r="D209" s="94"/>
      <c r="E209" s="94">
        <v>32837.857000000004</v>
      </c>
      <c r="F209" s="94">
        <v>8089.5320000000002</v>
      </c>
      <c r="G209" s="94">
        <v>9206.8700000000008</v>
      </c>
      <c r="H209" s="94">
        <v>0</v>
      </c>
      <c r="I209" s="94">
        <v>53434.856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31388.28</v>
      </c>
      <c r="C212" s="94">
        <v>110.24</v>
      </c>
      <c r="D212" s="94">
        <v>0</v>
      </c>
      <c r="E212" s="94">
        <v>31498.52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15.02</v>
      </c>
      <c r="C213" s="94">
        <v>0.05</v>
      </c>
      <c r="D213" s="94">
        <v>0</v>
      </c>
      <c r="E213" s="94">
        <v>15.07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15.02</v>
      </c>
      <c r="C214" s="94">
        <v>0.05</v>
      </c>
      <c r="D214" s="94">
        <v>0</v>
      </c>
      <c r="E214" s="94">
        <v>15.07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1386.97</v>
      </c>
      <c r="C2" s="94">
        <v>663.52</v>
      </c>
      <c r="D2" s="94">
        <v>663.52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1386.97</v>
      </c>
      <c r="C3" s="94">
        <v>663.52</v>
      </c>
      <c r="D3" s="94">
        <v>663.52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4515.1400000000003</v>
      </c>
      <c r="C4" s="94">
        <v>2160.02</v>
      </c>
      <c r="D4" s="94">
        <v>2160.02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4515.1400000000003</v>
      </c>
      <c r="C5" s="94">
        <v>2160.02</v>
      </c>
      <c r="D5" s="94">
        <v>2160.02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205.64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302.57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79.73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171.89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1181.33</v>
      </c>
      <c r="C28" s="94">
        <v>205.64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17268.080000000002</v>
      </c>
      <c r="D134" s="94">
        <v>11674.66</v>
      </c>
      <c r="E134" s="94">
        <v>5593.42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40597.68</v>
      </c>
      <c r="D135" s="94">
        <v>27447.41</v>
      </c>
      <c r="E135" s="94">
        <v>13150.27</v>
      </c>
      <c r="F135" s="94">
        <v>0.68</v>
      </c>
      <c r="G135" s="94">
        <v>3.21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17367.61</v>
      </c>
      <c r="D136" s="94">
        <v>11741.95</v>
      </c>
      <c r="E136" s="94">
        <v>5625.66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15237.02</v>
      </c>
      <c r="D137" s="94">
        <v>10301.49</v>
      </c>
      <c r="E137" s="94">
        <v>4935.5200000000004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14963.9</v>
      </c>
      <c r="D138" s="94">
        <v>10116.84</v>
      </c>
      <c r="E138" s="94">
        <v>4847.0600000000004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16134.9</v>
      </c>
      <c r="D139" s="94">
        <v>10908.54</v>
      </c>
      <c r="E139" s="94">
        <v>5226.3599999999997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28643.56</v>
      </c>
      <c r="D140" s="94">
        <v>19365.43</v>
      </c>
      <c r="E140" s="94">
        <v>9278.1299999999992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14893.47</v>
      </c>
      <c r="D141" s="94">
        <v>10069.23</v>
      </c>
      <c r="E141" s="94">
        <v>4824.25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14834.82</v>
      </c>
      <c r="D142" s="94">
        <v>10029.58</v>
      </c>
      <c r="E142" s="94">
        <v>4805.25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14945.75</v>
      </c>
      <c r="D143" s="94">
        <v>10104.57</v>
      </c>
      <c r="E143" s="94">
        <v>4841.18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14508.23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27065.35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13532.67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13532.67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13532.67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13532.67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27065.35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13532.67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13532.67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13532.67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0.7</v>
      </c>
      <c r="F158" s="94">
        <v>806.58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1.63</v>
      </c>
      <c r="F159" s="94">
        <v>1862.43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0.7</v>
      </c>
      <c r="F160" s="94">
        <v>811.23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0.61</v>
      </c>
      <c r="F161" s="94">
        <v>711.71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</v>
      </c>
      <c r="F162" s="94">
        <v>698.96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0.65</v>
      </c>
      <c r="F163" s="94">
        <v>753.65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1.1499999999999999</v>
      </c>
      <c r="F164" s="94">
        <v>1314.03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0.6</v>
      </c>
      <c r="F165" s="94">
        <v>695.67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0.6</v>
      </c>
      <c r="F166" s="94">
        <v>692.93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0.6</v>
      </c>
      <c r="F167" s="94">
        <v>698.11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21251.1476</v>
      </c>
      <c r="C176" s="94">
        <v>26.7151</v>
      </c>
      <c r="D176" s="94">
        <v>104.05629999999999</v>
      </c>
      <c r="E176" s="94">
        <v>0</v>
      </c>
      <c r="F176" s="94">
        <v>2.9999999999999997E-4</v>
      </c>
      <c r="G176" s="94">
        <v>35489.8655</v>
      </c>
      <c r="H176" s="94">
        <v>8312.0589999999993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19355.671399999999</v>
      </c>
      <c r="C177" s="94">
        <v>24.240400000000001</v>
      </c>
      <c r="D177" s="94">
        <v>93.487799999999993</v>
      </c>
      <c r="E177" s="94">
        <v>0</v>
      </c>
      <c r="F177" s="94">
        <v>2.9999999999999997E-4</v>
      </c>
      <c r="G177" s="94">
        <v>31884.869299999998</v>
      </c>
      <c r="H177" s="94">
        <v>7558.8252000000002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20366.902900000001</v>
      </c>
      <c r="C178" s="94">
        <v>26.321999999999999</v>
      </c>
      <c r="D178" s="94">
        <v>109.7886</v>
      </c>
      <c r="E178" s="94">
        <v>0</v>
      </c>
      <c r="F178" s="94">
        <v>2.9999999999999997E-4</v>
      </c>
      <c r="G178" s="94">
        <v>37448.5573</v>
      </c>
      <c r="H178" s="94">
        <v>8058.8051999999998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21100.807499999999</v>
      </c>
      <c r="C179" s="94">
        <v>27.660699999999999</v>
      </c>
      <c r="D179" s="94">
        <v>119.2107</v>
      </c>
      <c r="E179" s="94">
        <v>0</v>
      </c>
      <c r="F179" s="94">
        <v>2.9999999999999997E-4</v>
      </c>
      <c r="G179" s="94">
        <v>40664.206899999997</v>
      </c>
      <c r="H179" s="94">
        <v>8399.5036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25248.192599999998</v>
      </c>
      <c r="C180" s="94">
        <v>33.1751</v>
      </c>
      <c r="D180" s="94">
        <v>143.7287</v>
      </c>
      <c r="E180" s="94">
        <v>0</v>
      </c>
      <c r="F180" s="94">
        <v>4.0000000000000002E-4</v>
      </c>
      <c r="G180" s="94">
        <v>49027.915300000001</v>
      </c>
      <c r="H180" s="94">
        <v>10060.438399999999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27988.0815</v>
      </c>
      <c r="C181" s="94">
        <v>36.787799999999997</v>
      </c>
      <c r="D181" s="94">
        <v>159.50200000000001</v>
      </c>
      <c r="E181" s="94">
        <v>0</v>
      </c>
      <c r="F181" s="94">
        <v>4.0000000000000002E-4</v>
      </c>
      <c r="G181" s="94">
        <v>54408.469299999997</v>
      </c>
      <c r="H181" s="94">
        <v>11153.8002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29880.708999999999</v>
      </c>
      <c r="C182" s="94">
        <v>39.275500000000001</v>
      </c>
      <c r="D182" s="94">
        <v>170.28790000000001</v>
      </c>
      <c r="E182" s="94">
        <v>0</v>
      </c>
      <c r="F182" s="94">
        <v>5.0000000000000001E-4</v>
      </c>
      <c r="G182" s="94">
        <v>58087.712699999996</v>
      </c>
      <c r="H182" s="94">
        <v>11908.049499999999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29822.141899999999</v>
      </c>
      <c r="C183" s="94">
        <v>39.198500000000003</v>
      </c>
      <c r="D183" s="94">
        <v>169.95410000000001</v>
      </c>
      <c r="E183" s="94">
        <v>0</v>
      </c>
      <c r="F183" s="94">
        <v>5.0000000000000001E-4</v>
      </c>
      <c r="G183" s="94">
        <v>57973.859100000001</v>
      </c>
      <c r="H183" s="94">
        <v>11884.7094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26171.009099999999</v>
      </c>
      <c r="C184" s="94">
        <v>34.3994</v>
      </c>
      <c r="D184" s="94">
        <v>149.14660000000001</v>
      </c>
      <c r="E184" s="94">
        <v>0</v>
      </c>
      <c r="F184" s="94">
        <v>4.0000000000000002E-4</v>
      </c>
      <c r="G184" s="94">
        <v>50876.104099999997</v>
      </c>
      <c r="H184" s="94">
        <v>10429.6612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23514.136699999999</v>
      </c>
      <c r="C185" s="94">
        <v>30.858699999999999</v>
      </c>
      <c r="D185" s="94">
        <v>133.3262</v>
      </c>
      <c r="E185" s="94">
        <v>0</v>
      </c>
      <c r="F185" s="94">
        <v>4.0000000000000002E-4</v>
      </c>
      <c r="G185" s="94">
        <v>45479.302799999998</v>
      </c>
      <c r="H185" s="94">
        <v>9364.5949000000001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19898.636699999999</v>
      </c>
      <c r="C186" s="94">
        <v>25.903700000000001</v>
      </c>
      <c r="D186" s="94">
        <v>109.8823</v>
      </c>
      <c r="E186" s="94">
        <v>0</v>
      </c>
      <c r="F186" s="94">
        <v>2.9999999999999997E-4</v>
      </c>
      <c r="G186" s="94">
        <v>37481.392899999999</v>
      </c>
      <c r="H186" s="94">
        <v>7897.6153000000004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20774.724200000001</v>
      </c>
      <c r="C187" s="94">
        <v>26.203099999999999</v>
      </c>
      <c r="D187" s="94">
        <v>102.94070000000001</v>
      </c>
      <c r="E187" s="94">
        <v>0</v>
      </c>
      <c r="F187" s="94">
        <v>2.9999999999999997E-4</v>
      </c>
      <c r="G187" s="94">
        <v>35109.815399999999</v>
      </c>
      <c r="H187" s="94">
        <v>8136.9159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285372.16119999997</v>
      </c>
      <c r="C189" s="94">
        <v>370.74</v>
      </c>
      <c r="D189" s="94">
        <v>1565.3117</v>
      </c>
      <c r="E189" s="94">
        <v>0</v>
      </c>
      <c r="F189" s="94">
        <v>4.4000000000000003E-3</v>
      </c>
      <c r="G189" s="94">
        <v>533932.07050000003</v>
      </c>
      <c r="H189" s="94">
        <v>113164.9779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19355.671399999999</v>
      </c>
      <c r="C190" s="94">
        <v>24.240400000000001</v>
      </c>
      <c r="D190" s="94">
        <v>93.487799999999993</v>
      </c>
      <c r="E190" s="94">
        <v>0</v>
      </c>
      <c r="F190" s="94">
        <v>2.9999999999999997E-4</v>
      </c>
      <c r="G190" s="94">
        <v>31884.869299999998</v>
      </c>
      <c r="H190" s="94">
        <v>7558.8252000000002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29880.708999999999</v>
      </c>
      <c r="C191" s="94">
        <v>39.275500000000001</v>
      </c>
      <c r="D191" s="94">
        <v>170.28790000000001</v>
      </c>
      <c r="E191" s="94">
        <v>0</v>
      </c>
      <c r="F191" s="94">
        <v>5.0000000000000001E-4</v>
      </c>
      <c r="G191" s="94">
        <v>58087.712699999996</v>
      </c>
      <c r="H191" s="94">
        <v>11908.049499999999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78521400000</v>
      </c>
      <c r="C194" s="94">
        <v>74766.869000000006</v>
      </c>
      <c r="D194" s="94" t="s">
        <v>549</v>
      </c>
      <c r="E194" s="94">
        <v>32837.857000000004</v>
      </c>
      <c r="F194" s="94">
        <v>8089.5320000000002</v>
      </c>
      <c r="G194" s="94">
        <v>9045.2999999999993</v>
      </c>
      <c r="H194" s="94">
        <v>0</v>
      </c>
      <c r="I194" s="94">
        <v>24794.18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70545300000</v>
      </c>
      <c r="C195" s="94">
        <v>75520.017999999996</v>
      </c>
      <c r="D195" s="94" t="s">
        <v>659</v>
      </c>
      <c r="E195" s="94">
        <v>32837.857000000004</v>
      </c>
      <c r="F195" s="94">
        <v>8089.5320000000002</v>
      </c>
      <c r="G195" s="94">
        <v>9045.2999999999993</v>
      </c>
      <c r="H195" s="94">
        <v>0</v>
      </c>
      <c r="I195" s="94">
        <v>25547.329000000002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82855000000</v>
      </c>
      <c r="C196" s="94">
        <v>78925.457999999999</v>
      </c>
      <c r="D196" s="94" t="s">
        <v>550</v>
      </c>
      <c r="E196" s="94">
        <v>32837.857000000004</v>
      </c>
      <c r="F196" s="94">
        <v>8089.5320000000002</v>
      </c>
      <c r="G196" s="94">
        <v>9045.2999999999993</v>
      </c>
      <c r="H196" s="94">
        <v>0</v>
      </c>
      <c r="I196" s="94">
        <v>28952.769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89969600000</v>
      </c>
      <c r="C197" s="94">
        <v>92423.410999999993</v>
      </c>
      <c r="D197" s="94" t="s">
        <v>660</v>
      </c>
      <c r="E197" s="94">
        <v>32837.857000000004</v>
      </c>
      <c r="F197" s="94">
        <v>8089.5320000000002</v>
      </c>
      <c r="G197" s="94">
        <v>9045.2999999999993</v>
      </c>
      <c r="H197" s="94">
        <v>0</v>
      </c>
      <c r="I197" s="94">
        <v>42450.722000000002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108474000000</v>
      </c>
      <c r="C198" s="94">
        <v>99026.751000000004</v>
      </c>
      <c r="D198" s="94" t="s">
        <v>661</v>
      </c>
      <c r="E198" s="94">
        <v>32837.857000000004</v>
      </c>
      <c r="F198" s="94">
        <v>8089.5320000000002</v>
      </c>
      <c r="G198" s="94">
        <v>9045.2999999999993</v>
      </c>
      <c r="H198" s="94">
        <v>0</v>
      </c>
      <c r="I198" s="94">
        <v>49054.061999999998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120379000000</v>
      </c>
      <c r="C199" s="94">
        <v>100048.35400000001</v>
      </c>
      <c r="D199" s="94" t="s">
        <v>551</v>
      </c>
      <c r="E199" s="94">
        <v>32837.857000000004</v>
      </c>
      <c r="F199" s="94">
        <v>8089.5320000000002</v>
      </c>
      <c r="G199" s="94">
        <v>9045.2999999999993</v>
      </c>
      <c r="H199" s="94">
        <v>0</v>
      </c>
      <c r="I199" s="94">
        <v>50075.665000000001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128519000000</v>
      </c>
      <c r="C200" s="94">
        <v>103456.72100000001</v>
      </c>
      <c r="D200" s="94" t="s">
        <v>648</v>
      </c>
      <c r="E200" s="94">
        <v>32837.857000000004</v>
      </c>
      <c r="F200" s="94">
        <v>8089.5320000000002</v>
      </c>
      <c r="G200" s="94">
        <v>9045.2999999999993</v>
      </c>
      <c r="H200" s="94">
        <v>0</v>
      </c>
      <c r="I200" s="94">
        <v>53484.031999999999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128267000000</v>
      </c>
      <c r="C201" s="94">
        <v>103492.85400000001</v>
      </c>
      <c r="D201" s="94" t="s">
        <v>662</v>
      </c>
      <c r="E201" s="94">
        <v>32837.857000000004</v>
      </c>
      <c r="F201" s="94">
        <v>8089.5320000000002</v>
      </c>
      <c r="G201" s="94">
        <v>9045.2999999999993</v>
      </c>
      <c r="H201" s="94">
        <v>0</v>
      </c>
      <c r="I201" s="94">
        <v>53520.165000000001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112563000000</v>
      </c>
      <c r="C202" s="94">
        <v>102348.465</v>
      </c>
      <c r="D202" s="94" t="s">
        <v>649</v>
      </c>
      <c r="E202" s="94">
        <v>32837.857000000004</v>
      </c>
      <c r="F202" s="94">
        <v>8089.5320000000002</v>
      </c>
      <c r="G202" s="94">
        <v>9045.2999999999993</v>
      </c>
      <c r="H202" s="94">
        <v>0</v>
      </c>
      <c r="I202" s="94">
        <v>52375.775999999998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100623000000</v>
      </c>
      <c r="C203" s="94">
        <v>91051.786999999997</v>
      </c>
      <c r="D203" s="94" t="s">
        <v>552</v>
      </c>
      <c r="E203" s="94">
        <v>32837.857000000004</v>
      </c>
      <c r="F203" s="94">
        <v>8089.5320000000002</v>
      </c>
      <c r="G203" s="94">
        <v>9045.2999999999993</v>
      </c>
      <c r="H203" s="94">
        <v>0</v>
      </c>
      <c r="I203" s="94">
        <v>41079.097999999998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82927700000</v>
      </c>
      <c r="C204" s="94">
        <v>80618.782999999996</v>
      </c>
      <c r="D204" s="94" t="s">
        <v>553</v>
      </c>
      <c r="E204" s="94">
        <v>32837.857000000004</v>
      </c>
      <c r="F204" s="94">
        <v>8089.5320000000002</v>
      </c>
      <c r="G204" s="94">
        <v>9045.2999999999993</v>
      </c>
      <c r="H204" s="94">
        <v>0</v>
      </c>
      <c r="I204" s="94">
        <v>30646.094000000001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77680500000</v>
      </c>
      <c r="C205" s="94">
        <v>76751.714000000007</v>
      </c>
      <c r="D205" s="94" t="s">
        <v>554</v>
      </c>
      <c r="E205" s="94">
        <v>32837.857000000004</v>
      </c>
      <c r="F205" s="94">
        <v>8089.5320000000002</v>
      </c>
      <c r="G205" s="94">
        <v>9045.2999999999993</v>
      </c>
      <c r="H205" s="94">
        <v>0</v>
      </c>
      <c r="I205" s="94">
        <v>26779.025000000001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1181330000000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70545300000</v>
      </c>
      <c r="C208" s="94">
        <v>74766.869000000006</v>
      </c>
      <c r="D208" s="94"/>
      <c r="E208" s="94">
        <v>32837.857000000004</v>
      </c>
      <c r="F208" s="94">
        <v>8089.5320000000002</v>
      </c>
      <c r="G208" s="94">
        <v>9045.2999999999993</v>
      </c>
      <c r="H208" s="94">
        <v>0</v>
      </c>
      <c r="I208" s="94">
        <v>24794.18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128519000000</v>
      </c>
      <c r="C209" s="94">
        <v>103492.85400000001</v>
      </c>
      <c r="D209" s="94"/>
      <c r="E209" s="94">
        <v>32837.857000000004</v>
      </c>
      <c r="F209" s="94">
        <v>8089.5320000000002</v>
      </c>
      <c r="G209" s="94">
        <v>9045.2999999999993</v>
      </c>
      <c r="H209" s="94">
        <v>0</v>
      </c>
      <c r="I209" s="94">
        <v>53520.165000000001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40204.449999999997</v>
      </c>
      <c r="C212" s="94">
        <v>1652.82</v>
      </c>
      <c r="D212" s="94">
        <v>0</v>
      </c>
      <c r="E212" s="94">
        <v>41857.269999999997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19.23</v>
      </c>
      <c r="C213" s="94">
        <v>0.79</v>
      </c>
      <c r="D213" s="94">
        <v>0</v>
      </c>
      <c r="E213" s="94">
        <v>20.02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19.23</v>
      </c>
      <c r="C214" s="94">
        <v>0.79</v>
      </c>
      <c r="D214" s="94">
        <v>0</v>
      </c>
      <c r="E214" s="94">
        <v>20.02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7" width="9.33203125" style="82" customWidth="1"/>
    <col min="28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1353.01</v>
      </c>
      <c r="C2" s="94">
        <v>647.27</v>
      </c>
      <c r="D2" s="94">
        <v>647.27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1353.01</v>
      </c>
      <c r="C3" s="94">
        <v>647.27</v>
      </c>
      <c r="D3" s="94">
        <v>647.27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3900.61</v>
      </c>
      <c r="C4" s="94">
        <v>1866.04</v>
      </c>
      <c r="D4" s="94">
        <v>1866.04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3900.61</v>
      </c>
      <c r="C5" s="94">
        <v>1866.04</v>
      </c>
      <c r="D5" s="94">
        <v>1866.04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182.98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294.31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79.72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168.87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1170.03</v>
      </c>
      <c r="C28" s="94">
        <v>182.98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5.835</v>
      </c>
      <c r="F90" s="94">
        <v>0.251</v>
      </c>
      <c r="G90" s="94">
        <v>0.11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5.835</v>
      </c>
      <c r="F91" s="94">
        <v>0.251</v>
      </c>
      <c r="G91" s="94">
        <v>0.11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5.835</v>
      </c>
      <c r="F92" s="94">
        <v>0.251</v>
      </c>
      <c r="G92" s="94">
        <v>0.11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5.835</v>
      </c>
      <c r="F93" s="94">
        <v>0.251</v>
      </c>
      <c r="G93" s="94">
        <v>0.11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5.835</v>
      </c>
      <c r="F94" s="94">
        <v>0.251</v>
      </c>
      <c r="G94" s="94">
        <v>0.11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5.835</v>
      </c>
      <c r="F95" s="94">
        <v>0.251</v>
      </c>
      <c r="G95" s="94">
        <v>0.11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5.835</v>
      </c>
      <c r="F96" s="94">
        <v>0.251</v>
      </c>
      <c r="G96" s="94">
        <v>0.11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5.835</v>
      </c>
      <c r="F97" s="94">
        <v>0.251</v>
      </c>
      <c r="G97" s="94">
        <v>0.11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5.835</v>
      </c>
      <c r="F98" s="94">
        <v>0.251</v>
      </c>
      <c r="G98" s="94">
        <v>0.11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5.835</v>
      </c>
      <c r="F99" s="94">
        <v>0.251</v>
      </c>
      <c r="G99" s="94">
        <v>0.11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5.835</v>
      </c>
      <c r="F100" s="94">
        <v>0.251</v>
      </c>
      <c r="G100" s="94">
        <v>0.11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5.835</v>
      </c>
      <c r="F101" s="94">
        <v>0.251</v>
      </c>
      <c r="G101" s="94">
        <v>0.11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5.835</v>
      </c>
      <c r="F102" s="94">
        <v>0.251</v>
      </c>
      <c r="G102" s="94">
        <v>0.11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5.835</v>
      </c>
      <c r="F103" s="94">
        <v>0.251</v>
      </c>
      <c r="G103" s="94">
        <v>0.11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5.835</v>
      </c>
      <c r="F104" s="94">
        <v>0.251</v>
      </c>
      <c r="G104" s="94">
        <v>0.11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5.835</v>
      </c>
      <c r="F105" s="94">
        <v>0.251</v>
      </c>
      <c r="G105" s="94">
        <v>0.11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5.835</v>
      </c>
      <c r="F106" s="94">
        <v>0.251</v>
      </c>
      <c r="G106" s="94">
        <v>0.11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5.835</v>
      </c>
      <c r="F107" s="94">
        <v>0.251</v>
      </c>
      <c r="G107" s="94">
        <v>0.11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5.835</v>
      </c>
      <c r="F108" s="94">
        <v>0.251</v>
      </c>
      <c r="G108" s="94">
        <v>0.11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5.835</v>
      </c>
      <c r="F109" s="94">
        <v>0.251</v>
      </c>
      <c r="G109" s="94">
        <v>0.11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5.835</v>
      </c>
      <c r="F110" s="94">
        <v>0.251</v>
      </c>
      <c r="G110" s="94">
        <v>0.11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5.835</v>
      </c>
      <c r="F111" s="94">
        <v>0.251</v>
      </c>
      <c r="G111" s="94">
        <v>0.11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5.835</v>
      </c>
      <c r="F112" s="94">
        <v>0.251</v>
      </c>
      <c r="G112" s="94">
        <v>0.11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5.835</v>
      </c>
      <c r="F113" s="94">
        <v>0.251</v>
      </c>
      <c r="G113" s="94">
        <v>0.11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5.835</v>
      </c>
      <c r="F114" s="94">
        <v>0.251</v>
      </c>
      <c r="G114" s="94">
        <v>0.11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5.835</v>
      </c>
      <c r="F115" s="94">
        <v>0.251</v>
      </c>
      <c r="G115" s="94">
        <v>0.11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5.835</v>
      </c>
      <c r="F116" s="94">
        <v>0.251</v>
      </c>
      <c r="G116" s="94">
        <v>0.11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5.835</v>
      </c>
      <c r="F117" s="94">
        <v>0.251</v>
      </c>
      <c r="G117" s="94">
        <v>0.11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5.835</v>
      </c>
      <c r="F118" s="94">
        <v>0.251</v>
      </c>
      <c r="G118" s="94">
        <v>0.11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5.835</v>
      </c>
      <c r="F119" s="94">
        <v>0.251</v>
      </c>
      <c r="G119" s="94">
        <v>0.11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5.835</v>
      </c>
      <c r="F120" s="94">
        <v>0.251</v>
      </c>
      <c r="G120" s="94">
        <v>0.11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5.835</v>
      </c>
      <c r="F121" s="94">
        <v>0.251</v>
      </c>
      <c r="G121" s="94">
        <v>0.11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5.835</v>
      </c>
      <c r="F122" s="94">
        <v>0.251</v>
      </c>
      <c r="G122" s="94">
        <v>0.11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5.835</v>
      </c>
      <c r="F123" s="94">
        <v>0.251</v>
      </c>
      <c r="G123" s="94">
        <v>0.11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5.835</v>
      </c>
      <c r="F124" s="94">
        <v>0.251</v>
      </c>
      <c r="G124" s="94">
        <v>0.11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5.835</v>
      </c>
      <c r="F125" s="94">
        <v>0.251</v>
      </c>
      <c r="G125" s="94">
        <v>0.11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5.83</v>
      </c>
      <c r="F126" s="94">
        <v>0.251</v>
      </c>
      <c r="G126" s="94">
        <v>0.11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5.83</v>
      </c>
      <c r="F128" s="94">
        <v>0.251</v>
      </c>
      <c r="G128" s="94">
        <v>0.11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17424.400000000001</v>
      </c>
      <c r="D134" s="94">
        <v>11780.35</v>
      </c>
      <c r="E134" s="94">
        <v>5644.06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39280.800000000003</v>
      </c>
      <c r="D135" s="94">
        <v>26708.18</v>
      </c>
      <c r="E135" s="94">
        <v>12572.62</v>
      </c>
      <c r="F135" s="94">
        <v>0.68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17361.740000000002</v>
      </c>
      <c r="D136" s="94">
        <v>11737.98</v>
      </c>
      <c r="E136" s="94">
        <v>5623.76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15724.41</v>
      </c>
      <c r="D137" s="94">
        <v>10631.01</v>
      </c>
      <c r="E137" s="94">
        <v>5093.3999999999996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15555.01</v>
      </c>
      <c r="D138" s="94">
        <v>10516.48</v>
      </c>
      <c r="E138" s="94">
        <v>5038.53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15469.9</v>
      </c>
      <c r="D139" s="94">
        <v>10458.94</v>
      </c>
      <c r="E139" s="94">
        <v>5010.96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27389.1</v>
      </c>
      <c r="D140" s="94">
        <v>18517.310000000001</v>
      </c>
      <c r="E140" s="94">
        <v>8871.7900000000009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14196.17</v>
      </c>
      <c r="D141" s="94">
        <v>9597.7900000000009</v>
      </c>
      <c r="E141" s="94">
        <v>4598.38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14147.52</v>
      </c>
      <c r="D142" s="94">
        <v>9564.9</v>
      </c>
      <c r="E142" s="94">
        <v>4582.62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14302.17</v>
      </c>
      <c r="D143" s="94">
        <v>9669.4599999999991</v>
      </c>
      <c r="E143" s="94">
        <v>4632.71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11417.45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22834.9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11417.45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11417.45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11417.45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11417.45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22834.9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11417.45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11417.45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11417.45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0.7</v>
      </c>
      <c r="F158" s="94">
        <v>813.88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1.61</v>
      </c>
      <c r="F159" s="94">
        <v>1830.3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0.7</v>
      </c>
      <c r="F160" s="94">
        <v>810.96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0.63</v>
      </c>
      <c r="F161" s="94">
        <v>734.48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0.63</v>
      </c>
      <c r="F162" s="94">
        <v>726.57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0.62</v>
      </c>
      <c r="F163" s="94">
        <v>722.59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1.1000000000000001</v>
      </c>
      <c r="F164" s="94">
        <v>1256.48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0.56999999999999995</v>
      </c>
      <c r="F165" s="94">
        <v>663.1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0.56999999999999995</v>
      </c>
      <c r="F166" s="94">
        <v>660.82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0.57999999999999996</v>
      </c>
      <c r="F167" s="94">
        <v>668.05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17386.443800000001</v>
      </c>
      <c r="C176" s="94">
        <v>27.471699999999998</v>
      </c>
      <c r="D176" s="94">
        <v>84.634399999999999</v>
      </c>
      <c r="E176" s="94">
        <v>0</v>
      </c>
      <c r="F176" s="94">
        <v>2.0000000000000001E-4</v>
      </c>
      <c r="G176" s="94">
        <v>625096.65560000006</v>
      </c>
      <c r="H176" s="94">
        <v>7199.5721999999996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15656.511</v>
      </c>
      <c r="C177" s="94">
        <v>24.8232</v>
      </c>
      <c r="D177" s="94">
        <v>76.827399999999997</v>
      </c>
      <c r="E177" s="94">
        <v>0</v>
      </c>
      <c r="F177" s="94">
        <v>2.0000000000000001E-4</v>
      </c>
      <c r="G177" s="94">
        <v>567440.49100000004</v>
      </c>
      <c r="H177" s="94">
        <v>6491.8063000000002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17787.166399999998</v>
      </c>
      <c r="C178" s="94">
        <v>29.404699999999998</v>
      </c>
      <c r="D178" s="94">
        <v>95.988200000000006</v>
      </c>
      <c r="E178" s="94">
        <v>0</v>
      </c>
      <c r="F178" s="94">
        <v>2.9999999999999997E-4</v>
      </c>
      <c r="G178" s="94">
        <v>709027.82559999998</v>
      </c>
      <c r="H178" s="94">
        <v>7496.9513999999999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18148.211500000001</v>
      </c>
      <c r="C179" s="94">
        <v>30.463799999999999</v>
      </c>
      <c r="D179" s="94">
        <v>101.2807</v>
      </c>
      <c r="E179" s="94">
        <v>0</v>
      </c>
      <c r="F179" s="94">
        <v>2.9999999999999997E-4</v>
      </c>
      <c r="G179" s="94">
        <v>748145.20109999995</v>
      </c>
      <c r="H179" s="94">
        <v>7695.8715000000002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20449.589199999999</v>
      </c>
      <c r="C180" s="94">
        <v>34.542400000000001</v>
      </c>
      <c r="D180" s="94">
        <v>115.6829</v>
      </c>
      <c r="E180" s="94">
        <v>0</v>
      </c>
      <c r="F180" s="94">
        <v>2.9999999999999997E-4</v>
      </c>
      <c r="G180" s="94">
        <v>854542.45429999998</v>
      </c>
      <c r="H180" s="94">
        <v>8693.5753999999997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23705.4715</v>
      </c>
      <c r="C181" s="94">
        <v>40.066000000000003</v>
      </c>
      <c r="D181" s="94">
        <v>134.2741</v>
      </c>
      <c r="E181" s="94">
        <v>0</v>
      </c>
      <c r="F181" s="94">
        <v>4.0000000000000002E-4</v>
      </c>
      <c r="G181" s="94">
        <v>991876.03529999999</v>
      </c>
      <c r="H181" s="94">
        <v>10080.138800000001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25372.346300000001</v>
      </c>
      <c r="C182" s="94">
        <v>42.883400000000002</v>
      </c>
      <c r="D182" s="94">
        <v>143.7166</v>
      </c>
      <c r="E182" s="94">
        <v>0</v>
      </c>
      <c r="F182" s="94">
        <v>4.0000000000000002E-4</v>
      </c>
      <c r="G182" s="95">
        <v>1061630</v>
      </c>
      <c r="H182" s="94">
        <v>10788.946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25326.097000000002</v>
      </c>
      <c r="C183" s="94">
        <v>42.805199999999999</v>
      </c>
      <c r="D183" s="94">
        <v>143.4546</v>
      </c>
      <c r="E183" s="94">
        <v>0</v>
      </c>
      <c r="F183" s="94">
        <v>4.0000000000000002E-4</v>
      </c>
      <c r="G183" s="95">
        <v>1059690</v>
      </c>
      <c r="H183" s="94">
        <v>10769.279699999999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22675.047299999998</v>
      </c>
      <c r="C184" s="94">
        <v>38.3245</v>
      </c>
      <c r="D184" s="94">
        <v>128.4383</v>
      </c>
      <c r="E184" s="94">
        <v>0</v>
      </c>
      <c r="F184" s="94">
        <v>2.9999999999999997E-4</v>
      </c>
      <c r="G184" s="94">
        <v>948766.91489999997</v>
      </c>
      <c r="H184" s="94">
        <v>9641.9879999999994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19337.828699999998</v>
      </c>
      <c r="C185" s="94">
        <v>32.558500000000002</v>
      </c>
      <c r="D185" s="94">
        <v>108.62649999999999</v>
      </c>
      <c r="E185" s="94">
        <v>0</v>
      </c>
      <c r="F185" s="94">
        <v>2.9999999999999997E-4</v>
      </c>
      <c r="G185" s="94">
        <v>802412.59939999995</v>
      </c>
      <c r="H185" s="94">
        <v>8210.2178999999996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16592.907200000001</v>
      </c>
      <c r="C186" s="94">
        <v>27.3979</v>
      </c>
      <c r="D186" s="94">
        <v>89.308099999999996</v>
      </c>
      <c r="E186" s="94">
        <v>0</v>
      </c>
      <c r="F186" s="94">
        <v>2.0000000000000001E-4</v>
      </c>
      <c r="G186" s="94">
        <v>659682.99470000004</v>
      </c>
      <c r="H186" s="94">
        <v>6990.3050000000003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17825.190900000001</v>
      </c>
      <c r="C187" s="94">
        <v>27.884</v>
      </c>
      <c r="D187" s="94">
        <v>84.738200000000006</v>
      </c>
      <c r="E187" s="94">
        <v>0</v>
      </c>
      <c r="F187" s="94">
        <v>2.0000000000000001E-4</v>
      </c>
      <c r="G187" s="94">
        <v>625847.89950000006</v>
      </c>
      <c r="H187" s="94">
        <v>7352.8504999999996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240262.81080000001</v>
      </c>
      <c r="C189" s="94">
        <v>398.62529999999998</v>
      </c>
      <c r="D189" s="94">
        <v>1306.97</v>
      </c>
      <c r="E189" s="94">
        <v>0</v>
      </c>
      <c r="F189" s="94">
        <v>3.5999999999999999E-3</v>
      </c>
      <c r="G189" s="95">
        <v>9654160</v>
      </c>
      <c r="H189" s="94">
        <v>101411.50260000001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15656.511</v>
      </c>
      <c r="C190" s="94">
        <v>24.8232</v>
      </c>
      <c r="D190" s="94">
        <v>76.827399999999997</v>
      </c>
      <c r="E190" s="94">
        <v>0</v>
      </c>
      <c r="F190" s="94">
        <v>2.0000000000000001E-4</v>
      </c>
      <c r="G190" s="94">
        <v>567440.49100000004</v>
      </c>
      <c r="H190" s="94">
        <v>6491.8063000000002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25372.346300000001</v>
      </c>
      <c r="C191" s="94">
        <v>42.883400000000002</v>
      </c>
      <c r="D191" s="94">
        <v>143.7166</v>
      </c>
      <c r="E191" s="94">
        <v>0</v>
      </c>
      <c r="F191" s="94">
        <v>4.0000000000000002E-4</v>
      </c>
      <c r="G191" s="95">
        <v>1061630</v>
      </c>
      <c r="H191" s="94">
        <v>10788.946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75758100000</v>
      </c>
      <c r="C194" s="94">
        <v>63655.747000000003</v>
      </c>
      <c r="D194" s="94" t="s">
        <v>555</v>
      </c>
      <c r="E194" s="94">
        <v>32837.857000000004</v>
      </c>
      <c r="F194" s="94">
        <v>8089.5320000000002</v>
      </c>
      <c r="G194" s="94">
        <v>8887.2270000000008</v>
      </c>
      <c r="H194" s="94">
        <v>0</v>
      </c>
      <c r="I194" s="94">
        <v>13841.132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68770500000</v>
      </c>
      <c r="C195" s="94">
        <v>67502.327000000005</v>
      </c>
      <c r="D195" s="94" t="s">
        <v>556</v>
      </c>
      <c r="E195" s="94">
        <v>32837.857000000004</v>
      </c>
      <c r="F195" s="94">
        <v>8089.5320000000002</v>
      </c>
      <c r="G195" s="94">
        <v>8887.2270000000008</v>
      </c>
      <c r="H195" s="94">
        <v>0</v>
      </c>
      <c r="I195" s="94">
        <v>17687.710999999999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85930000000</v>
      </c>
      <c r="C196" s="94">
        <v>80237.638000000006</v>
      </c>
      <c r="D196" s="94" t="s">
        <v>557</v>
      </c>
      <c r="E196" s="94">
        <v>32837.857000000004</v>
      </c>
      <c r="F196" s="94">
        <v>8089.5320000000002</v>
      </c>
      <c r="G196" s="94">
        <v>8887.2270000000008</v>
      </c>
      <c r="H196" s="94">
        <v>0</v>
      </c>
      <c r="I196" s="94">
        <v>30423.022000000001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90670800000</v>
      </c>
      <c r="C197" s="94">
        <v>84146.066999999995</v>
      </c>
      <c r="D197" s="94" t="s">
        <v>558</v>
      </c>
      <c r="E197" s="94">
        <v>32837.857000000004</v>
      </c>
      <c r="F197" s="94">
        <v>8089.5320000000002</v>
      </c>
      <c r="G197" s="94">
        <v>8887.2270000000008</v>
      </c>
      <c r="H197" s="94">
        <v>0</v>
      </c>
      <c r="I197" s="94">
        <v>34331.451000000001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103566000000</v>
      </c>
      <c r="C198" s="94">
        <v>97935.452999999994</v>
      </c>
      <c r="D198" s="94" t="s">
        <v>559</v>
      </c>
      <c r="E198" s="94">
        <v>32837.857000000004</v>
      </c>
      <c r="F198" s="94">
        <v>8089.5320000000002</v>
      </c>
      <c r="G198" s="94">
        <v>8887.2270000000008</v>
      </c>
      <c r="H198" s="94">
        <v>0</v>
      </c>
      <c r="I198" s="94">
        <v>48120.838000000003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120210000000</v>
      </c>
      <c r="C199" s="94">
        <v>109904.194</v>
      </c>
      <c r="D199" s="94" t="s">
        <v>560</v>
      </c>
      <c r="E199" s="94">
        <v>32837.857000000004</v>
      </c>
      <c r="F199" s="94">
        <v>8089.5320000000002</v>
      </c>
      <c r="G199" s="94">
        <v>8887.2270000000008</v>
      </c>
      <c r="H199" s="94">
        <v>0</v>
      </c>
      <c r="I199" s="94">
        <v>60089.578000000001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128663000000</v>
      </c>
      <c r="C200" s="94">
        <v>108928.054</v>
      </c>
      <c r="D200" s="94" t="s">
        <v>561</v>
      </c>
      <c r="E200" s="94">
        <v>32837.857000000004</v>
      </c>
      <c r="F200" s="94">
        <v>8089.5320000000002</v>
      </c>
      <c r="G200" s="94">
        <v>8887.2270000000008</v>
      </c>
      <c r="H200" s="94">
        <v>0</v>
      </c>
      <c r="I200" s="94">
        <v>59113.438000000002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128428000000</v>
      </c>
      <c r="C201" s="94">
        <v>109428.27099999999</v>
      </c>
      <c r="D201" s="94" t="s">
        <v>562</v>
      </c>
      <c r="E201" s="94">
        <v>32837.857000000004</v>
      </c>
      <c r="F201" s="94">
        <v>8089.5320000000002</v>
      </c>
      <c r="G201" s="94">
        <v>8887.2270000000008</v>
      </c>
      <c r="H201" s="94">
        <v>0</v>
      </c>
      <c r="I201" s="94">
        <v>59613.654999999999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114985000000</v>
      </c>
      <c r="C202" s="94">
        <v>103077.99</v>
      </c>
      <c r="D202" s="94" t="s">
        <v>563</v>
      </c>
      <c r="E202" s="94">
        <v>32837.857000000004</v>
      </c>
      <c r="F202" s="94">
        <v>8089.5320000000002</v>
      </c>
      <c r="G202" s="94">
        <v>8887.2270000000008</v>
      </c>
      <c r="H202" s="94">
        <v>0</v>
      </c>
      <c r="I202" s="94">
        <v>53263.374000000003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97247700000</v>
      </c>
      <c r="C203" s="94">
        <v>85549.918000000005</v>
      </c>
      <c r="D203" s="94" t="s">
        <v>564</v>
      </c>
      <c r="E203" s="94">
        <v>32837.857000000004</v>
      </c>
      <c r="F203" s="94">
        <v>8089.5320000000002</v>
      </c>
      <c r="G203" s="94">
        <v>8887.2270000000008</v>
      </c>
      <c r="H203" s="94">
        <v>0</v>
      </c>
      <c r="I203" s="94">
        <v>35735.302000000003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79949700000</v>
      </c>
      <c r="C204" s="94">
        <v>76175.14</v>
      </c>
      <c r="D204" s="94" t="s">
        <v>565</v>
      </c>
      <c r="E204" s="94">
        <v>32837.857000000004</v>
      </c>
      <c r="F204" s="94">
        <v>8089.5320000000002</v>
      </c>
      <c r="G204" s="94">
        <v>8887.2270000000008</v>
      </c>
      <c r="H204" s="94">
        <v>0</v>
      </c>
      <c r="I204" s="94">
        <v>26360.524000000001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75849100000</v>
      </c>
      <c r="C205" s="94">
        <v>62740.305999999997</v>
      </c>
      <c r="D205" s="94" t="s">
        <v>566</v>
      </c>
      <c r="E205" s="94">
        <v>32837.857000000004</v>
      </c>
      <c r="F205" s="94">
        <v>8089.5320000000002</v>
      </c>
      <c r="G205" s="94">
        <v>8887.2270000000008</v>
      </c>
      <c r="H205" s="94">
        <v>0</v>
      </c>
      <c r="I205" s="94">
        <v>12925.69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1170030000000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68770500000</v>
      </c>
      <c r="C208" s="94">
        <v>62740.305999999997</v>
      </c>
      <c r="D208" s="94"/>
      <c r="E208" s="94">
        <v>32837.857000000004</v>
      </c>
      <c r="F208" s="94">
        <v>8089.5320000000002</v>
      </c>
      <c r="G208" s="94">
        <v>8887.2270000000008</v>
      </c>
      <c r="H208" s="94">
        <v>0</v>
      </c>
      <c r="I208" s="94">
        <v>12925.69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128663000000</v>
      </c>
      <c r="C209" s="94">
        <v>109904.194</v>
      </c>
      <c r="D209" s="94"/>
      <c r="E209" s="94">
        <v>32837.857000000004</v>
      </c>
      <c r="F209" s="94">
        <v>8089.5320000000002</v>
      </c>
      <c r="G209" s="94">
        <v>8887.2270000000008</v>
      </c>
      <c r="H209" s="94">
        <v>0</v>
      </c>
      <c r="I209" s="94">
        <v>60089.578000000001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34352.42</v>
      </c>
      <c r="C212" s="94">
        <v>1488.27</v>
      </c>
      <c r="D212" s="94">
        <v>0</v>
      </c>
      <c r="E212" s="94">
        <v>35840.69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16.43</v>
      </c>
      <c r="C213" s="94">
        <v>0.71</v>
      </c>
      <c r="D213" s="94">
        <v>0</v>
      </c>
      <c r="E213" s="94">
        <v>17.149999999999999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16.43</v>
      </c>
      <c r="C214" s="94">
        <v>0.71</v>
      </c>
      <c r="D214" s="94">
        <v>0</v>
      </c>
      <c r="E214" s="94">
        <v>17.149999999999999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1481.34</v>
      </c>
      <c r="C2" s="94">
        <v>708.67</v>
      </c>
      <c r="D2" s="94">
        <v>708.67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1481.34</v>
      </c>
      <c r="C3" s="94">
        <v>708.67</v>
      </c>
      <c r="D3" s="94">
        <v>708.67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3988.14</v>
      </c>
      <c r="C4" s="94">
        <v>1907.91</v>
      </c>
      <c r="D4" s="94">
        <v>1907.91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3988.14</v>
      </c>
      <c r="C5" s="94">
        <v>1907.91</v>
      </c>
      <c r="D5" s="94">
        <v>1907.91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437.98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167.22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79.709999999999994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169.31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1043.3599999999999</v>
      </c>
      <c r="C28" s="94">
        <v>437.98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0.252</v>
      </c>
      <c r="G90" s="94">
        <v>0.16200000000000001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0.252</v>
      </c>
      <c r="G91" s="94">
        <v>0.16200000000000001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0.252</v>
      </c>
      <c r="G92" s="94">
        <v>0.16200000000000001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0.252</v>
      </c>
      <c r="G93" s="94">
        <v>0.16200000000000001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0.252</v>
      </c>
      <c r="G94" s="94">
        <v>0.16200000000000001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0.252</v>
      </c>
      <c r="G95" s="94">
        <v>0.16200000000000001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0.252</v>
      </c>
      <c r="G96" s="94">
        <v>0.16200000000000001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0.252</v>
      </c>
      <c r="G97" s="94">
        <v>0.16200000000000001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0.252</v>
      </c>
      <c r="G98" s="94">
        <v>0.16200000000000001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0.252</v>
      </c>
      <c r="G99" s="94">
        <v>0.16200000000000001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0.252</v>
      </c>
      <c r="G100" s="94">
        <v>0.16200000000000001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0.252</v>
      </c>
      <c r="G101" s="94">
        <v>0.16200000000000001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0.252</v>
      </c>
      <c r="G102" s="94">
        <v>0.16200000000000001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0.252</v>
      </c>
      <c r="G103" s="94">
        <v>0.16200000000000001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0.252</v>
      </c>
      <c r="G104" s="94">
        <v>0.16200000000000001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0.252</v>
      </c>
      <c r="G105" s="94">
        <v>0.16200000000000001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0.252</v>
      </c>
      <c r="G106" s="94">
        <v>0.16200000000000001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0.252</v>
      </c>
      <c r="G107" s="94">
        <v>0.16200000000000001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0.252</v>
      </c>
      <c r="G108" s="94">
        <v>0.16200000000000001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0.252</v>
      </c>
      <c r="G109" s="94">
        <v>0.16200000000000001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0.252</v>
      </c>
      <c r="G110" s="94">
        <v>0.16200000000000001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0.252</v>
      </c>
      <c r="G111" s="94">
        <v>0.16200000000000001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0.252</v>
      </c>
      <c r="G112" s="94">
        <v>0.16200000000000001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0.252</v>
      </c>
      <c r="G113" s="94">
        <v>0.16200000000000001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0.252</v>
      </c>
      <c r="G114" s="94">
        <v>0.16200000000000001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0.252</v>
      </c>
      <c r="G115" s="94">
        <v>0.16200000000000001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0.252</v>
      </c>
      <c r="G116" s="94">
        <v>0.16200000000000001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0.252</v>
      </c>
      <c r="G117" s="94">
        <v>0.16200000000000001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0.252</v>
      </c>
      <c r="G118" s="94">
        <v>0.16200000000000001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0.252</v>
      </c>
      <c r="G119" s="94">
        <v>0.16200000000000001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0.252</v>
      </c>
      <c r="G120" s="94">
        <v>0.16200000000000001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0.252</v>
      </c>
      <c r="G121" s="94">
        <v>0.16200000000000001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0.252</v>
      </c>
      <c r="G122" s="94">
        <v>0.16200000000000001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0.252</v>
      </c>
      <c r="G123" s="94">
        <v>0.16200000000000001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0.252</v>
      </c>
      <c r="G124" s="94">
        <v>0.16200000000000001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0.252</v>
      </c>
      <c r="G125" s="94">
        <v>0.16200000000000001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0.252</v>
      </c>
      <c r="G126" s="94">
        <v>0.16200000000000001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0.252</v>
      </c>
      <c r="G128" s="94">
        <v>0.16200000000000001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16847.240000000002</v>
      </c>
      <c r="D134" s="94">
        <v>11390.13</v>
      </c>
      <c r="E134" s="94">
        <v>5457.1</v>
      </c>
      <c r="F134" s="94">
        <v>0.68</v>
      </c>
      <c r="G134" s="94">
        <v>3.65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40040.25</v>
      </c>
      <c r="D135" s="94">
        <v>27070.54</v>
      </c>
      <c r="E135" s="94">
        <v>12969.71</v>
      </c>
      <c r="F135" s="94">
        <v>0.68</v>
      </c>
      <c r="G135" s="94">
        <v>3.21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17698.419999999998</v>
      </c>
      <c r="D136" s="94">
        <v>11965.6</v>
      </c>
      <c r="E136" s="94">
        <v>5732.81</v>
      </c>
      <c r="F136" s="94">
        <v>0.68</v>
      </c>
      <c r="G136" s="94">
        <v>3.65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15505.11</v>
      </c>
      <c r="D137" s="94">
        <v>10482.74</v>
      </c>
      <c r="E137" s="94">
        <v>5022.3599999999997</v>
      </c>
      <c r="F137" s="94">
        <v>0.68</v>
      </c>
      <c r="G137" s="94">
        <v>3.65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15199.42</v>
      </c>
      <c r="D138" s="94">
        <v>10276.08</v>
      </c>
      <c r="E138" s="94">
        <v>4923.3500000000004</v>
      </c>
      <c r="F138" s="94">
        <v>0.68</v>
      </c>
      <c r="G138" s="94">
        <v>3.65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14948.73</v>
      </c>
      <c r="D139" s="94">
        <v>10106.59</v>
      </c>
      <c r="E139" s="94">
        <v>4842.1400000000003</v>
      </c>
      <c r="F139" s="94">
        <v>0.68</v>
      </c>
      <c r="G139" s="94">
        <v>3.65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27960.19</v>
      </c>
      <c r="D140" s="94">
        <v>18903.41</v>
      </c>
      <c r="E140" s="94">
        <v>9056.77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14556.45</v>
      </c>
      <c r="D141" s="94">
        <v>9841.3700000000008</v>
      </c>
      <c r="E141" s="94">
        <v>4715.08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14498.75</v>
      </c>
      <c r="D142" s="94">
        <v>9802.36</v>
      </c>
      <c r="E142" s="94">
        <v>4696.3900000000003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14610.49</v>
      </c>
      <c r="D143" s="94">
        <v>9877.91</v>
      </c>
      <c r="E143" s="94">
        <v>4732.58</v>
      </c>
      <c r="F143" s="94">
        <v>0.68</v>
      </c>
      <c r="G143" s="94">
        <v>3.65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17505.84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31373.9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14598.27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14598.27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14598.27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14598.27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29196.54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14598.27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14598.27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14598.27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0.68</v>
      </c>
      <c r="F158" s="94">
        <v>786.93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1.61</v>
      </c>
      <c r="F159" s="94">
        <v>1836.86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0.71</v>
      </c>
      <c r="F160" s="94">
        <v>826.68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0.62</v>
      </c>
      <c r="F161" s="94">
        <v>724.24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0.61</v>
      </c>
      <c r="F162" s="94">
        <v>709.96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0.6</v>
      </c>
      <c r="F163" s="94">
        <v>698.25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1.1299999999999999</v>
      </c>
      <c r="F164" s="94">
        <v>1282.68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0.59</v>
      </c>
      <c r="F165" s="94">
        <v>679.92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0.57999999999999996</v>
      </c>
      <c r="F166" s="94">
        <v>677.23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0.59</v>
      </c>
      <c r="F167" s="94">
        <v>682.45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20509.9202</v>
      </c>
      <c r="C176" s="94">
        <v>33.4985</v>
      </c>
      <c r="D176" s="94">
        <v>73.039299999999997</v>
      </c>
      <c r="E176" s="94">
        <v>0</v>
      </c>
      <c r="F176" s="94">
        <v>2.9999999999999997E-4</v>
      </c>
      <c r="G176" s="94">
        <v>129867.9298</v>
      </c>
      <c r="H176" s="94">
        <v>8472.8801000000003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17867.824700000001</v>
      </c>
      <c r="C177" s="94">
        <v>29.6874</v>
      </c>
      <c r="D177" s="94">
        <v>66.102199999999996</v>
      </c>
      <c r="E177" s="94">
        <v>0</v>
      </c>
      <c r="F177" s="94">
        <v>2.9999999999999997E-4</v>
      </c>
      <c r="G177" s="94">
        <v>117539.68550000001</v>
      </c>
      <c r="H177" s="94">
        <v>7427.9684999999999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17535.442299999999</v>
      </c>
      <c r="C178" s="94">
        <v>31.198399999999999</v>
      </c>
      <c r="D178" s="94">
        <v>74.9863</v>
      </c>
      <c r="E178" s="94">
        <v>0</v>
      </c>
      <c r="F178" s="94">
        <v>2.9999999999999997E-4</v>
      </c>
      <c r="G178" s="94">
        <v>133362.0926</v>
      </c>
      <c r="H178" s="94">
        <v>7480.3307999999997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16206.9169</v>
      </c>
      <c r="C179" s="94">
        <v>30.166</v>
      </c>
      <c r="D179" s="94">
        <v>75.831199999999995</v>
      </c>
      <c r="E179" s="94">
        <v>0</v>
      </c>
      <c r="F179" s="94">
        <v>2.9999999999999997E-4</v>
      </c>
      <c r="G179" s="94">
        <v>134878.7585</v>
      </c>
      <c r="H179" s="94">
        <v>7036.5518000000002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17885.638299999999</v>
      </c>
      <c r="C180" s="94">
        <v>34.460900000000002</v>
      </c>
      <c r="D180" s="94">
        <v>89.422700000000006</v>
      </c>
      <c r="E180" s="94">
        <v>0</v>
      </c>
      <c r="F180" s="94">
        <v>2.9999999999999997E-4</v>
      </c>
      <c r="G180" s="94">
        <v>159064.76560000001</v>
      </c>
      <c r="H180" s="94">
        <v>7873.4813999999997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19960.525399999999</v>
      </c>
      <c r="C181" s="94">
        <v>38.543700000000001</v>
      </c>
      <c r="D181" s="94">
        <v>100.2133</v>
      </c>
      <c r="E181" s="94">
        <v>0</v>
      </c>
      <c r="F181" s="94">
        <v>4.0000000000000002E-4</v>
      </c>
      <c r="G181" s="94">
        <v>178259.7476</v>
      </c>
      <c r="H181" s="94">
        <v>8794.7242999999999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21650.941200000001</v>
      </c>
      <c r="C182" s="94">
        <v>41.8078</v>
      </c>
      <c r="D182" s="94">
        <v>108.70010000000001</v>
      </c>
      <c r="E182" s="94">
        <v>0</v>
      </c>
      <c r="F182" s="94">
        <v>4.0000000000000002E-4</v>
      </c>
      <c r="G182" s="94">
        <v>193356.12789999999</v>
      </c>
      <c r="H182" s="94">
        <v>9539.5306999999993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21844.5321</v>
      </c>
      <c r="C183" s="94">
        <v>42.181800000000003</v>
      </c>
      <c r="D183" s="94">
        <v>109.6726</v>
      </c>
      <c r="E183" s="94">
        <v>0</v>
      </c>
      <c r="F183" s="94">
        <v>4.0000000000000002E-4</v>
      </c>
      <c r="G183" s="94">
        <v>195085.9572</v>
      </c>
      <c r="H183" s="94">
        <v>9624.8379999999997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19253.473000000002</v>
      </c>
      <c r="C184" s="94">
        <v>37.176299999999998</v>
      </c>
      <c r="D184" s="94">
        <v>96.653599999999997</v>
      </c>
      <c r="E184" s="94">
        <v>0</v>
      </c>
      <c r="F184" s="94">
        <v>4.0000000000000002E-4</v>
      </c>
      <c r="G184" s="94">
        <v>171927.6838</v>
      </c>
      <c r="H184" s="94">
        <v>8483.0061000000005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16516.6548</v>
      </c>
      <c r="C185" s="94">
        <v>31.081600000000002</v>
      </c>
      <c r="D185" s="94">
        <v>78.942899999999995</v>
      </c>
      <c r="E185" s="94">
        <v>0</v>
      </c>
      <c r="F185" s="94">
        <v>2.9999999999999997E-4</v>
      </c>
      <c r="G185" s="94">
        <v>140416.57449999999</v>
      </c>
      <c r="H185" s="94">
        <v>7202.3491999999997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16706.750199999999</v>
      </c>
      <c r="C186" s="94">
        <v>29.607099999999999</v>
      </c>
      <c r="D186" s="94">
        <v>70.869399999999999</v>
      </c>
      <c r="E186" s="94">
        <v>0</v>
      </c>
      <c r="F186" s="94">
        <v>2.9999999999999997E-4</v>
      </c>
      <c r="G186" s="94">
        <v>126039.04180000001</v>
      </c>
      <c r="H186" s="94">
        <v>7116.0261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19500.562000000002</v>
      </c>
      <c r="C187" s="94">
        <v>32.567</v>
      </c>
      <c r="D187" s="94">
        <v>72.959800000000001</v>
      </c>
      <c r="E187" s="94">
        <v>0</v>
      </c>
      <c r="F187" s="94">
        <v>2.9999999999999997E-4</v>
      </c>
      <c r="G187" s="94">
        <v>129735.55379999999</v>
      </c>
      <c r="H187" s="94">
        <v>8122.1229999999996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225439.18119999999</v>
      </c>
      <c r="C189" s="94">
        <v>411.97640000000001</v>
      </c>
      <c r="D189" s="94">
        <v>1017.3935</v>
      </c>
      <c r="E189" s="94">
        <v>0</v>
      </c>
      <c r="F189" s="94">
        <v>3.8E-3</v>
      </c>
      <c r="G189" s="95">
        <v>1809530</v>
      </c>
      <c r="H189" s="94">
        <v>97173.81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16206.9169</v>
      </c>
      <c r="C190" s="94">
        <v>29.607099999999999</v>
      </c>
      <c r="D190" s="94">
        <v>66.102199999999996</v>
      </c>
      <c r="E190" s="94">
        <v>0</v>
      </c>
      <c r="F190" s="94">
        <v>2.9999999999999997E-4</v>
      </c>
      <c r="G190" s="94">
        <v>117539.68550000001</v>
      </c>
      <c r="H190" s="94">
        <v>7036.5518000000002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21844.5321</v>
      </c>
      <c r="C191" s="94">
        <v>42.181800000000003</v>
      </c>
      <c r="D191" s="94">
        <v>109.6726</v>
      </c>
      <c r="E191" s="94">
        <v>0</v>
      </c>
      <c r="F191" s="94">
        <v>4.0000000000000002E-4</v>
      </c>
      <c r="G191" s="94">
        <v>195085.9572</v>
      </c>
      <c r="H191" s="94">
        <v>9624.8379999999997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74880600000</v>
      </c>
      <c r="C194" s="94">
        <v>55375.421999999999</v>
      </c>
      <c r="D194" s="94" t="s">
        <v>663</v>
      </c>
      <c r="E194" s="94">
        <v>32837.857000000004</v>
      </c>
      <c r="F194" s="94">
        <v>8089.5320000000002</v>
      </c>
      <c r="G194" s="94">
        <v>8905.1910000000007</v>
      </c>
      <c r="H194" s="94">
        <v>0</v>
      </c>
      <c r="I194" s="94">
        <v>473.84199999999998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67772300000</v>
      </c>
      <c r="C195" s="94">
        <v>58281.493000000002</v>
      </c>
      <c r="D195" s="94" t="s">
        <v>567</v>
      </c>
      <c r="E195" s="94">
        <v>32837.857000000004</v>
      </c>
      <c r="F195" s="94">
        <v>8089.5320000000002</v>
      </c>
      <c r="G195" s="94">
        <v>8905.1910000000007</v>
      </c>
      <c r="H195" s="94">
        <v>0</v>
      </c>
      <c r="I195" s="94">
        <v>8448.9140000000007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76895300000</v>
      </c>
      <c r="C196" s="94">
        <v>63594.245999999999</v>
      </c>
      <c r="D196" s="94" t="s">
        <v>568</v>
      </c>
      <c r="E196" s="94">
        <v>32837.857000000004</v>
      </c>
      <c r="F196" s="94">
        <v>8089.5320000000002</v>
      </c>
      <c r="G196" s="94">
        <v>8905.1910000000007</v>
      </c>
      <c r="H196" s="94">
        <v>0</v>
      </c>
      <c r="I196" s="94">
        <v>13761.665999999999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77769800000</v>
      </c>
      <c r="C197" s="94">
        <v>77036.731</v>
      </c>
      <c r="D197" s="94" t="s">
        <v>569</v>
      </c>
      <c r="E197" s="94">
        <v>32837.857000000004</v>
      </c>
      <c r="F197" s="94">
        <v>8089.5320000000002</v>
      </c>
      <c r="G197" s="94">
        <v>8905.1910000000007</v>
      </c>
      <c r="H197" s="94">
        <v>0</v>
      </c>
      <c r="I197" s="94">
        <v>27204.151000000002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91715200000</v>
      </c>
      <c r="C198" s="94">
        <v>86169.4</v>
      </c>
      <c r="D198" s="94" t="s">
        <v>664</v>
      </c>
      <c r="E198" s="94">
        <v>32837.857000000004</v>
      </c>
      <c r="F198" s="94">
        <v>8089.5320000000002</v>
      </c>
      <c r="G198" s="94">
        <v>8905.1910000000007</v>
      </c>
      <c r="H198" s="94">
        <v>0</v>
      </c>
      <c r="I198" s="94">
        <v>36336.82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102783000000</v>
      </c>
      <c r="C199" s="94">
        <v>93988.4</v>
      </c>
      <c r="D199" s="94" t="s">
        <v>570</v>
      </c>
      <c r="E199" s="94">
        <v>32837.857000000004</v>
      </c>
      <c r="F199" s="94">
        <v>8089.5320000000002</v>
      </c>
      <c r="G199" s="94">
        <v>8905.1910000000007</v>
      </c>
      <c r="H199" s="94">
        <v>0</v>
      </c>
      <c r="I199" s="94">
        <v>44155.821000000004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111487000000</v>
      </c>
      <c r="C200" s="94">
        <v>102543.179</v>
      </c>
      <c r="D200" s="94" t="s">
        <v>571</v>
      </c>
      <c r="E200" s="94">
        <v>32837.857000000004</v>
      </c>
      <c r="F200" s="94">
        <v>8089.5320000000002</v>
      </c>
      <c r="G200" s="94">
        <v>8905.1910000000007</v>
      </c>
      <c r="H200" s="94">
        <v>0</v>
      </c>
      <c r="I200" s="94">
        <v>52710.599000000002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112485000000</v>
      </c>
      <c r="C201" s="94">
        <v>97225.236000000004</v>
      </c>
      <c r="D201" s="94" t="s">
        <v>665</v>
      </c>
      <c r="E201" s="94">
        <v>32837.857000000004</v>
      </c>
      <c r="F201" s="94">
        <v>8089.5320000000002</v>
      </c>
      <c r="G201" s="94">
        <v>8905.1910000000007</v>
      </c>
      <c r="H201" s="94">
        <v>0</v>
      </c>
      <c r="I201" s="94">
        <v>47392.656000000003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99131900000</v>
      </c>
      <c r="C202" s="94">
        <v>90818.697</v>
      </c>
      <c r="D202" s="94" t="s">
        <v>572</v>
      </c>
      <c r="E202" s="94">
        <v>32837.857000000004</v>
      </c>
      <c r="F202" s="94">
        <v>8089.5320000000002</v>
      </c>
      <c r="G202" s="94">
        <v>8905.1910000000007</v>
      </c>
      <c r="H202" s="94">
        <v>0</v>
      </c>
      <c r="I202" s="94">
        <v>40986.116999999998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80962900000</v>
      </c>
      <c r="C203" s="94">
        <v>81150.654999999999</v>
      </c>
      <c r="D203" s="94" t="s">
        <v>573</v>
      </c>
      <c r="E203" s="94">
        <v>32837.857000000004</v>
      </c>
      <c r="F203" s="94">
        <v>8089.5320000000002</v>
      </c>
      <c r="G203" s="94">
        <v>8905.1910000000007</v>
      </c>
      <c r="H203" s="94">
        <v>0</v>
      </c>
      <c r="I203" s="94">
        <v>31318.075000000001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72672900000</v>
      </c>
      <c r="C204" s="94">
        <v>59647.474999999999</v>
      </c>
      <c r="D204" s="94" t="s">
        <v>666</v>
      </c>
      <c r="E204" s="94">
        <v>32837.857000000004</v>
      </c>
      <c r="F204" s="94">
        <v>8089.5320000000002</v>
      </c>
      <c r="G204" s="94">
        <v>8905.1910000000007</v>
      </c>
      <c r="H204" s="94">
        <v>0</v>
      </c>
      <c r="I204" s="94">
        <v>9814.8950000000004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74804300000</v>
      </c>
      <c r="C205" s="94">
        <v>54901.58</v>
      </c>
      <c r="D205" s="94" t="s">
        <v>574</v>
      </c>
      <c r="E205" s="94">
        <v>32837.857000000004</v>
      </c>
      <c r="F205" s="94">
        <v>8089.5320000000002</v>
      </c>
      <c r="G205" s="94">
        <v>8905.1910000000007</v>
      </c>
      <c r="H205" s="94">
        <v>0</v>
      </c>
      <c r="I205" s="94">
        <v>0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1043360000000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67772300000</v>
      </c>
      <c r="C208" s="94">
        <v>54901.58</v>
      </c>
      <c r="D208" s="94"/>
      <c r="E208" s="94">
        <v>32837.857000000004</v>
      </c>
      <c r="F208" s="94">
        <v>8089.5320000000002</v>
      </c>
      <c r="G208" s="94">
        <v>8905.1910000000007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112485000000</v>
      </c>
      <c r="C209" s="94">
        <v>102543.179</v>
      </c>
      <c r="D209" s="94"/>
      <c r="E209" s="94">
        <v>32837.857000000004</v>
      </c>
      <c r="F209" s="94">
        <v>8089.5320000000002</v>
      </c>
      <c r="G209" s="94">
        <v>8905.1910000000007</v>
      </c>
      <c r="H209" s="94">
        <v>0</v>
      </c>
      <c r="I209" s="94">
        <v>52710.599000000002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29884.77</v>
      </c>
      <c r="C212" s="94">
        <v>4167.63</v>
      </c>
      <c r="D212" s="94">
        <v>0</v>
      </c>
      <c r="E212" s="94">
        <v>34052.400000000001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14.3</v>
      </c>
      <c r="C213" s="94">
        <v>1.99</v>
      </c>
      <c r="D213" s="94">
        <v>0</v>
      </c>
      <c r="E213" s="94">
        <v>16.29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14.3</v>
      </c>
      <c r="C214" s="94">
        <v>1.99</v>
      </c>
      <c r="D214" s="94">
        <v>0</v>
      </c>
      <c r="E214" s="94">
        <v>16.29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1054.82</v>
      </c>
      <c r="C2" s="94">
        <v>504.62</v>
      </c>
      <c r="D2" s="94">
        <v>504.62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1054.82</v>
      </c>
      <c r="C3" s="94">
        <v>504.62</v>
      </c>
      <c r="D3" s="94">
        <v>504.62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2975.52</v>
      </c>
      <c r="C4" s="94">
        <v>1423.48</v>
      </c>
      <c r="D4" s="94">
        <v>1423.48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2975.52</v>
      </c>
      <c r="C5" s="94">
        <v>1423.48</v>
      </c>
      <c r="D5" s="94">
        <v>1423.48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144.36000000000001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58.41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79.650000000000006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145.28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910.46</v>
      </c>
      <c r="C28" s="94">
        <v>144.36000000000001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0.252</v>
      </c>
      <c r="G90" s="94">
        <v>0.16200000000000001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0.252</v>
      </c>
      <c r="G91" s="94">
        <v>0.16200000000000001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0.252</v>
      </c>
      <c r="G92" s="94">
        <v>0.16200000000000001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0.252</v>
      </c>
      <c r="G93" s="94">
        <v>0.16200000000000001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0.252</v>
      </c>
      <c r="G94" s="94">
        <v>0.16200000000000001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0.252</v>
      </c>
      <c r="G95" s="94">
        <v>0.16200000000000001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0.252</v>
      </c>
      <c r="G96" s="94">
        <v>0.16200000000000001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0.252</v>
      </c>
      <c r="G97" s="94">
        <v>0.16200000000000001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0.252</v>
      </c>
      <c r="G98" s="94">
        <v>0.16200000000000001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0.252</v>
      </c>
      <c r="G99" s="94">
        <v>0.16200000000000001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0.252</v>
      </c>
      <c r="G100" s="94">
        <v>0.16200000000000001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0.252</v>
      </c>
      <c r="G101" s="94">
        <v>0.16200000000000001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0.252</v>
      </c>
      <c r="G102" s="94">
        <v>0.16200000000000001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0.252</v>
      </c>
      <c r="G103" s="94">
        <v>0.16200000000000001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0.252</v>
      </c>
      <c r="G104" s="94">
        <v>0.16200000000000001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0.252</v>
      </c>
      <c r="G105" s="94">
        <v>0.16200000000000001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0.252</v>
      </c>
      <c r="G106" s="94">
        <v>0.16200000000000001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0.252</v>
      </c>
      <c r="G107" s="94">
        <v>0.16200000000000001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0.252</v>
      </c>
      <c r="G108" s="94">
        <v>0.16200000000000001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0.252</v>
      </c>
      <c r="G109" s="94">
        <v>0.16200000000000001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0.252</v>
      </c>
      <c r="G110" s="94">
        <v>0.16200000000000001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0.252</v>
      </c>
      <c r="G111" s="94">
        <v>0.16200000000000001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0.252</v>
      </c>
      <c r="G112" s="94">
        <v>0.16200000000000001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0.252</v>
      </c>
      <c r="G113" s="94">
        <v>0.16200000000000001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0.252</v>
      </c>
      <c r="G114" s="94">
        <v>0.16200000000000001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0.252</v>
      </c>
      <c r="G115" s="94">
        <v>0.16200000000000001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0.252</v>
      </c>
      <c r="G116" s="94">
        <v>0.16200000000000001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0.252</v>
      </c>
      <c r="G117" s="94">
        <v>0.16200000000000001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0.252</v>
      </c>
      <c r="G118" s="94">
        <v>0.16200000000000001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0.252</v>
      </c>
      <c r="G119" s="94">
        <v>0.16200000000000001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0.252</v>
      </c>
      <c r="G120" s="94">
        <v>0.16200000000000001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0.252</v>
      </c>
      <c r="G121" s="94">
        <v>0.16200000000000001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0.252</v>
      </c>
      <c r="G122" s="94">
        <v>0.16200000000000001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0.252</v>
      </c>
      <c r="G123" s="94">
        <v>0.16200000000000001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0.252</v>
      </c>
      <c r="G124" s="94">
        <v>0.16200000000000001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0.252</v>
      </c>
      <c r="G125" s="94">
        <v>0.16200000000000001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0.252</v>
      </c>
      <c r="G126" s="94">
        <v>0.16200000000000001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0.252</v>
      </c>
      <c r="G128" s="94">
        <v>0.16200000000000001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12612.7</v>
      </c>
      <c r="D134" s="94">
        <v>8824.57</v>
      </c>
      <c r="E134" s="94">
        <v>3788.13</v>
      </c>
      <c r="F134" s="94">
        <v>0.7</v>
      </c>
      <c r="G134" s="94">
        <v>3.72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28911.46</v>
      </c>
      <c r="D135" s="94">
        <v>20826.900000000001</v>
      </c>
      <c r="E135" s="94">
        <v>8084.56</v>
      </c>
      <c r="F135" s="94">
        <v>0.72</v>
      </c>
      <c r="G135" s="94">
        <v>3.55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14366.9</v>
      </c>
      <c r="D136" s="94">
        <v>9840.51</v>
      </c>
      <c r="E136" s="94">
        <v>4526.3900000000003</v>
      </c>
      <c r="F136" s="94">
        <v>0.68</v>
      </c>
      <c r="G136" s="94">
        <v>3.68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12597.41</v>
      </c>
      <c r="D137" s="94">
        <v>8819.0300000000007</v>
      </c>
      <c r="E137" s="94">
        <v>3778.37</v>
      </c>
      <c r="F137" s="94">
        <v>0.7</v>
      </c>
      <c r="G137" s="94">
        <v>3.72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12495.05</v>
      </c>
      <c r="D138" s="94">
        <v>8735.2099999999991</v>
      </c>
      <c r="E138" s="94">
        <v>3759.83</v>
      </c>
      <c r="F138" s="94">
        <v>0.7</v>
      </c>
      <c r="G138" s="94">
        <v>3.72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12443.4</v>
      </c>
      <c r="D139" s="94">
        <v>8692.94</v>
      </c>
      <c r="E139" s="94">
        <v>3750.46</v>
      </c>
      <c r="F139" s="94">
        <v>0.7</v>
      </c>
      <c r="G139" s="94">
        <v>3.72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22653.35</v>
      </c>
      <c r="D140" s="94">
        <v>15574.38</v>
      </c>
      <c r="E140" s="94">
        <v>7078.98</v>
      </c>
      <c r="F140" s="94">
        <v>0.69</v>
      </c>
      <c r="G140" s="94">
        <v>3.47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11665.83</v>
      </c>
      <c r="D141" s="94">
        <v>8060.56</v>
      </c>
      <c r="E141" s="94">
        <v>3605.27</v>
      </c>
      <c r="F141" s="94">
        <v>0.69</v>
      </c>
      <c r="G141" s="94">
        <v>3.7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11630.33</v>
      </c>
      <c r="D142" s="94">
        <v>8031.87</v>
      </c>
      <c r="E142" s="94">
        <v>3598.46</v>
      </c>
      <c r="F142" s="94">
        <v>0.69</v>
      </c>
      <c r="G142" s="94">
        <v>3.69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11674.74</v>
      </c>
      <c r="D143" s="94">
        <v>8067.89</v>
      </c>
      <c r="E143" s="94">
        <v>3606.85</v>
      </c>
      <c r="F143" s="94">
        <v>0.69</v>
      </c>
      <c r="G143" s="94">
        <v>3.7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10661.44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21322.87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10661.44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10661.44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10661.44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10661.44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21322.87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10661.44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10661.44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10661.44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0.56000000000000005</v>
      </c>
      <c r="F158" s="94">
        <v>645.79999999999995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1.37</v>
      </c>
      <c r="F159" s="94">
        <v>1565.98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</v>
      </c>
      <c r="F160" s="94">
        <v>695.33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0.56000000000000005</v>
      </c>
      <c r="F161" s="94">
        <v>646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0.55000000000000004</v>
      </c>
      <c r="F162" s="94">
        <v>638.42999999999995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0.55000000000000004</v>
      </c>
      <c r="F163" s="94">
        <v>634.62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0.95</v>
      </c>
      <c r="F164" s="94">
        <v>1087.68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</v>
      </c>
      <c r="F165" s="94">
        <v>577.97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</v>
      </c>
      <c r="F166" s="94">
        <v>575.41999999999996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</v>
      </c>
      <c r="F167" s="94">
        <v>578.63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7947.2136</v>
      </c>
      <c r="C176" s="94">
        <v>6.883</v>
      </c>
      <c r="D176" s="94">
        <v>59.4512</v>
      </c>
      <c r="E176" s="94">
        <v>0</v>
      </c>
      <c r="F176" s="94">
        <v>0</v>
      </c>
      <c r="G176" s="94">
        <v>358670.44160000002</v>
      </c>
      <c r="H176" s="94">
        <v>2931.9272999999998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7082.1826000000001</v>
      </c>
      <c r="C177" s="94">
        <v>6.1303999999999998</v>
      </c>
      <c r="D177" s="94">
        <v>53.5854</v>
      </c>
      <c r="E177" s="94">
        <v>0</v>
      </c>
      <c r="F177" s="94">
        <v>0</v>
      </c>
      <c r="G177" s="94">
        <v>323284.58289999998</v>
      </c>
      <c r="H177" s="94">
        <v>2614.6423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7605.5784999999996</v>
      </c>
      <c r="C178" s="94">
        <v>6.5678000000000001</v>
      </c>
      <c r="D178" s="94">
        <v>60.347700000000003</v>
      </c>
      <c r="E178" s="94">
        <v>0</v>
      </c>
      <c r="F178" s="94">
        <v>0</v>
      </c>
      <c r="G178" s="94">
        <v>364093.30160000001</v>
      </c>
      <c r="H178" s="94">
        <v>2816.422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6958.1961000000001</v>
      </c>
      <c r="C179" s="94">
        <v>5.9981999999999998</v>
      </c>
      <c r="D179" s="94">
        <v>57.097900000000003</v>
      </c>
      <c r="E179" s="94">
        <v>0</v>
      </c>
      <c r="F179" s="94">
        <v>0</v>
      </c>
      <c r="G179" s="94">
        <v>344493.90960000001</v>
      </c>
      <c r="H179" s="94">
        <v>2582.4468999999999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6803.6061</v>
      </c>
      <c r="C180" s="94">
        <v>5.8429000000000002</v>
      </c>
      <c r="D180" s="94">
        <v>59.767899999999997</v>
      </c>
      <c r="E180" s="94">
        <v>0</v>
      </c>
      <c r="F180" s="94">
        <v>0</v>
      </c>
      <c r="G180" s="94">
        <v>360617.65299999999</v>
      </c>
      <c r="H180" s="94">
        <v>2537.0889000000002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6561.8278</v>
      </c>
      <c r="C181" s="94">
        <v>5.6246999999999998</v>
      </c>
      <c r="D181" s="94">
        <v>59.539400000000001</v>
      </c>
      <c r="E181" s="94">
        <v>0</v>
      </c>
      <c r="F181" s="94">
        <v>0</v>
      </c>
      <c r="G181" s="94">
        <v>359246.05469999998</v>
      </c>
      <c r="H181" s="94">
        <v>2452.7121000000002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7140.1759000000002</v>
      </c>
      <c r="C182" s="94">
        <v>6.1105</v>
      </c>
      <c r="D182" s="94">
        <v>66.573899999999995</v>
      </c>
      <c r="E182" s="94">
        <v>0</v>
      </c>
      <c r="F182" s="94">
        <v>0</v>
      </c>
      <c r="G182" s="94">
        <v>401696.64600000001</v>
      </c>
      <c r="H182" s="94">
        <v>2674.3413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7750.44</v>
      </c>
      <c r="C183" s="94">
        <v>6.6326000000000001</v>
      </c>
      <c r="D183" s="94">
        <v>72.278999999999996</v>
      </c>
      <c r="E183" s="94">
        <v>0</v>
      </c>
      <c r="F183" s="94">
        <v>0</v>
      </c>
      <c r="G183" s="94">
        <v>436120.01909999998</v>
      </c>
      <c r="H183" s="94">
        <v>2902.9607000000001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7160.2184999999999</v>
      </c>
      <c r="C184" s="94">
        <v>6.1277999999999997</v>
      </c>
      <c r="D184" s="94">
        <v>66.7273</v>
      </c>
      <c r="E184" s="94">
        <v>0</v>
      </c>
      <c r="F184" s="94">
        <v>0</v>
      </c>
      <c r="G184" s="94">
        <v>402621.9803</v>
      </c>
      <c r="H184" s="94">
        <v>2681.7460999999998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6884.1597000000002</v>
      </c>
      <c r="C185" s="94">
        <v>5.8983999999999996</v>
      </c>
      <c r="D185" s="94">
        <v>62.926900000000003</v>
      </c>
      <c r="E185" s="94">
        <v>0</v>
      </c>
      <c r="F185" s="94">
        <v>0</v>
      </c>
      <c r="G185" s="94">
        <v>379686.73440000002</v>
      </c>
      <c r="H185" s="94">
        <v>2574.6066999999998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6895.0974999999999</v>
      </c>
      <c r="C186" s="94">
        <v>5.9352999999999998</v>
      </c>
      <c r="D186" s="94">
        <v>58.108600000000003</v>
      </c>
      <c r="E186" s="94">
        <v>0</v>
      </c>
      <c r="F186" s="94">
        <v>0</v>
      </c>
      <c r="G186" s="94">
        <v>350597.74570000003</v>
      </c>
      <c r="H186" s="94">
        <v>2563.692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7642.3383000000003</v>
      </c>
      <c r="C187" s="94">
        <v>6.6055999999999999</v>
      </c>
      <c r="D187" s="94">
        <v>59.560400000000001</v>
      </c>
      <c r="E187" s="94">
        <v>0</v>
      </c>
      <c r="F187" s="94">
        <v>0</v>
      </c>
      <c r="G187" s="94">
        <v>359339.21189999999</v>
      </c>
      <c r="H187" s="94">
        <v>2826.7426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86431.034499999994</v>
      </c>
      <c r="C189" s="94">
        <v>74.357299999999995</v>
      </c>
      <c r="D189" s="94">
        <v>735.96579999999994</v>
      </c>
      <c r="E189" s="94">
        <v>0</v>
      </c>
      <c r="F189" s="94">
        <v>2.9999999999999997E-4</v>
      </c>
      <c r="G189" s="95">
        <v>4440470</v>
      </c>
      <c r="H189" s="94">
        <v>32159.3289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6561.8278</v>
      </c>
      <c r="C190" s="94">
        <v>5.6246999999999998</v>
      </c>
      <c r="D190" s="94">
        <v>53.5854</v>
      </c>
      <c r="E190" s="94">
        <v>0</v>
      </c>
      <c r="F190" s="94">
        <v>0</v>
      </c>
      <c r="G190" s="94">
        <v>323284.58289999998</v>
      </c>
      <c r="H190" s="94">
        <v>2452.7121000000002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7947.2136</v>
      </c>
      <c r="C191" s="94">
        <v>6.883</v>
      </c>
      <c r="D191" s="94">
        <v>72.278999999999996</v>
      </c>
      <c r="E191" s="94">
        <v>0</v>
      </c>
      <c r="F191" s="94">
        <v>0</v>
      </c>
      <c r="G191" s="94">
        <v>436120.01909999998</v>
      </c>
      <c r="H191" s="94">
        <v>2931.9272999999998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73540900000</v>
      </c>
      <c r="C194" s="94">
        <v>62888.214999999997</v>
      </c>
      <c r="D194" s="94" t="s">
        <v>575</v>
      </c>
      <c r="E194" s="94">
        <v>32837.857000000004</v>
      </c>
      <c r="F194" s="94">
        <v>8089.5320000000002</v>
      </c>
      <c r="G194" s="94">
        <v>7645.866</v>
      </c>
      <c r="H194" s="94">
        <v>0</v>
      </c>
      <c r="I194" s="94">
        <v>14314.96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66285500000</v>
      </c>
      <c r="C195" s="94">
        <v>59370.726999999999</v>
      </c>
      <c r="D195" s="94" t="s">
        <v>576</v>
      </c>
      <c r="E195" s="94">
        <v>32837.857000000004</v>
      </c>
      <c r="F195" s="94">
        <v>8089.5320000000002</v>
      </c>
      <c r="G195" s="94">
        <v>7645.866</v>
      </c>
      <c r="H195" s="94">
        <v>0</v>
      </c>
      <c r="I195" s="94">
        <v>10797.472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74652800000</v>
      </c>
      <c r="C196" s="94">
        <v>59699.235999999997</v>
      </c>
      <c r="D196" s="94" t="s">
        <v>667</v>
      </c>
      <c r="E196" s="94">
        <v>32837.857000000004</v>
      </c>
      <c r="F196" s="94">
        <v>8089.5320000000002</v>
      </c>
      <c r="G196" s="94">
        <v>7645.866</v>
      </c>
      <c r="H196" s="94">
        <v>0</v>
      </c>
      <c r="I196" s="94">
        <v>11125.98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70634200000</v>
      </c>
      <c r="C197" s="94">
        <v>66746.588000000003</v>
      </c>
      <c r="D197" s="94" t="s">
        <v>577</v>
      </c>
      <c r="E197" s="94">
        <v>32837.857000000004</v>
      </c>
      <c r="F197" s="94">
        <v>8089.5320000000002</v>
      </c>
      <c r="G197" s="94">
        <v>7645.866</v>
      </c>
      <c r="H197" s="94">
        <v>0</v>
      </c>
      <c r="I197" s="94">
        <v>18173.331999999999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73940200000</v>
      </c>
      <c r="C198" s="94">
        <v>63160.559000000001</v>
      </c>
      <c r="D198" s="94" t="s">
        <v>668</v>
      </c>
      <c r="E198" s="94">
        <v>32837.857000000004</v>
      </c>
      <c r="F198" s="94">
        <v>8089.5320000000002</v>
      </c>
      <c r="G198" s="94">
        <v>7645.866</v>
      </c>
      <c r="H198" s="94">
        <v>0</v>
      </c>
      <c r="I198" s="94">
        <v>14587.304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73658900000</v>
      </c>
      <c r="C199" s="94">
        <v>65800.731</v>
      </c>
      <c r="D199" s="94" t="s">
        <v>578</v>
      </c>
      <c r="E199" s="94">
        <v>32837.857000000004</v>
      </c>
      <c r="F199" s="94">
        <v>8089.5320000000002</v>
      </c>
      <c r="G199" s="94">
        <v>7645.866</v>
      </c>
      <c r="H199" s="94">
        <v>0</v>
      </c>
      <c r="I199" s="94">
        <v>17227.475999999999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82362900000</v>
      </c>
      <c r="C200" s="94">
        <v>72205.002999999997</v>
      </c>
      <c r="D200" s="94" t="s">
        <v>579</v>
      </c>
      <c r="E200" s="94">
        <v>32837.857000000004</v>
      </c>
      <c r="F200" s="94">
        <v>8089.5320000000002</v>
      </c>
      <c r="G200" s="94">
        <v>7645.866</v>
      </c>
      <c r="H200" s="94">
        <v>0</v>
      </c>
      <c r="I200" s="94">
        <v>23631.746999999999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89421000000</v>
      </c>
      <c r="C201" s="94">
        <v>78479.180999999997</v>
      </c>
      <c r="D201" s="94" t="s">
        <v>580</v>
      </c>
      <c r="E201" s="94">
        <v>32837.857000000004</v>
      </c>
      <c r="F201" s="94">
        <v>8089.5320000000002</v>
      </c>
      <c r="G201" s="94">
        <v>7645.866</v>
      </c>
      <c r="H201" s="94">
        <v>0</v>
      </c>
      <c r="I201" s="94">
        <v>29905.925999999999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82552600000</v>
      </c>
      <c r="C202" s="94">
        <v>77428.945000000007</v>
      </c>
      <c r="D202" s="94" t="s">
        <v>581</v>
      </c>
      <c r="E202" s="94">
        <v>32837.857000000004</v>
      </c>
      <c r="F202" s="94">
        <v>8089.5320000000002</v>
      </c>
      <c r="G202" s="94">
        <v>7645.866</v>
      </c>
      <c r="H202" s="94">
        <v>0</v>
      </c>
      <c r="I202" s="94">
        <v>28855.688999999998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77850000000</v>
      </c>
      <c r="C203" s="94">
        <v>69580.453999999998</v>
      </c>
      <c r="D203" s="94" t="s">
        <v>669</v>
      </c>
      <c r="E203" s="94">
        <v>32837.857000000004</v>
      </c>
      <c r="F203" s="94">
        <v>8089.5320000000002</v>
      </c>
      <c r="G203" s="94">
        <v>7645.866</v>
      </c>
      <c r="H203" s="94">
        <v>0</v>
      </c>
      <c r="I203" s="94">
        <v>21007.199000000001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71885700000</v>
      </c>
      <c r="C204" s="94">
        <v>64224.61</v>
      </c>
      <c r="D204" s="94" t="s">
        <v>582</v>
      </c>
      <c r="E204" s="94">
        <v>32837.857000000004</v>
      </c>
      <c r="F204" s="94">
        <v>8089.5320000000002</v>
      </c>
      <c r="G204" s="94">
        <v>7645.866</v>
      </c>
      <c r="H204" s="94">
        <v>0</v>
      </c>
      <c r="I204" s="94">
        <v>15651.355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73678000000</v>
      </c>
      <c r="C205" s="94">
        <v>63790.813999999998</v>
      </c>
      <c r="D205" s="94" t="s">
        <v>583</v>
      </c>
      <c r="E205" s="94">
        <v>32837.857000000004</v>
      </c>
      <c r="F205" s="94">
        <v>8089.5320000000002</v>
      </c>
      <c r="G205" s="94">
        <v>7645.866</v>
      </c>
      <c r="H205" s="94">
        <v>0</v>
      </c>
      <c r="I205" s="94">
        <v>15217.558999999999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910463000000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66285500000</v>
      </c>
      <c r="C208" s="94">
        <v>59370.726999999999</v>
      </c>
      <c r="D208" s="94"/>
      <c r="E208" s="94">
        <v>32837.857000000004</v>
      </c>
      <c r="F208" s="94">
        <v>8089.5320000000002</v>
      </c>
      <c r="G208" s="94">
        <v>7645.866</v>
      </c>
      <c r="H208" s="94">
        <v>0</v>
      </c>
      <c r="I208" s="94">
        <v>10797.472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89421000000</v>
      </c>
      <c r="C209" s="94">
        <v>78479.180999999997</v>
      </c>
      <c r="D209" s="94"/>
      <c r="E209" s="94">
        <v>32837.857000000004</v>
      </c>
      <c r="F209" s="94">
        <v>8089.5320000000002</v>
      </c>
      <c r="G209" s="94">
        <v>7645.866</v>
      </c>
      <c r="H209" s="94">
        <v>0</v>
      </c>
      <c r="I209" s="94">
        <v>29905.925999999999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33401.46</v>
      </c>
      <c r="C212" s="94">
        <v>1246.1300000000001</v>
      </c>
      <c r="D212" s="94">
        <v>0</v>
      </c>
      <c r="E212" s="94">
        <v>34647.589999999997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15.98</v>
      </c>
      <c r="C213" s="94">
        <v>0.6</v>
      </c>
      <c r="D213" s="94">
        <v>0</v>
      </c>
      <c r="E213" s="94">
        <v>16.579999999999998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15.98</v>
      </c>
      <c r="C214" s="94">
        <v>0.6</v>
      </c>
      <c r="D214" s="94">
        <v>0</v>
      </c>
      <c r="E214" s="94">
        <v>16.579999999999998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302</v>
      </c>
      <c r="C1" s="94" t="s">
        <v>303</v>
      </c>
      <c r="D1" s="94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305</v>
      </c>
      <c r="B2" s="94">
        <v>1361.54</v>
      </c>
      <c r="C2" s="94">
        <v>651.35</v>
      </c>
      <c r="D2" s="94">
        <v>651.35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306</v>
      </c>
      <c r="B3" s="94">
        <v>1361.54</v>
      </c>
      <c r="C3" s="94">
        <v>651.35</v>
      </c>
      <c r="D3" s="94">
        <v>651.35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307</v>
      </c>
      <c r="B4" s="94">
        <v>4116.42</v>
      </c>
      <c r="C4" s="94">
        <v>1969.28</v>
      </c>
      <c r="D4" s="94">
        <v>1969.28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308</v>
      </c>
      <c r="B5" s="94">
        <v>4116.42</v>
      </c>
      <c r="C5" s="94">
        <v>1969.28</v>
      </c>
      <c r="D5" s="94">
        <v>1969.28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310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311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312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313</v>
      </c>
      <c r="C12" s="94" t="s">
        <v>314</v>
      </c>
      <c r="D12" s="94" t="s">
        <v>315</v>
      </c>
      <c r="E12" s="94" t="s">
        <v>316</v>
      </c>
      <c r="F12" s="94" t="s">
        <v>317</v>
      </c>
      <c r="G12" s="94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71</v>
      </c>
      <c r="B13" s="94">
        <v>0</v>
      </c>
      <c r="C13" s="94">
        <v>303.33999999999997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72</v>
      </c>
      <c r="B14" s="94">
        <v>195.22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80</v>
      </c>
      <c r="B15" s="94">
        <v>477.81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81</v>
      </c>
      <c r="B16" s="94">
        <v>79.63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82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84</v>
      </c>
      <c r="B19" s="94">
        <v>156.22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85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86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87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66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88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89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90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91</v>
      </c>
      <c r="B28" s="94">
        <v>1058.2</v>
      </c>
      <c r="C28" s="94">
        <v>303.33999999999997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309</v>
      </c>
      <c r="C30" s="94" t="s">
        <v>2</v>
      </c>
      <c r="D30" s="94" t="s">
        <v>319</v>
      </c>
      <c r="E30" s="94" t="s">
        <v>320</v>
      </c>
      <c r="F30" s="94" t="s">
        <v>321</v>
      </c>
      <c r="G30" s="94" t="s">
        <v>322</v>
      </c>
      <c r="H30" s="94" t="s">
        <v>323</v>
      </c>
      <c r="I30" s="94" t="s">
        <v>324</v>
      </c>
      <c r="J30" s="94" t="s">
        <v>325</v>
      </c>
      <c r="K30"/>
      <c r="L30"/>
      <c r="M30"/>
      <c r="N30"/>
      <c r="O30"/>
      <c r="P30"/>
      <c r="Q30"/>
      <c r="R30"/>
      <c r="S30"/>
    </row>
    <row r="31" spans="1:19">
      <c r="A31" s="94" t="s">
        <v>326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23.99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327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13.77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328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23.99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329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18.29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330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18.29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331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18.29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332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13.77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333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13.77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334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13.77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335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13.77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336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17.454999999999998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337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17.454999999999998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338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50</v>
      </c>
      <c r="C45" s="94" t="s">
        <v>339</v>
      </c>
      <c r="D45" s="94" t="s">
        <v>340</v>
      </c>
      <c r="E45" s="94" t="s">
        <v>341</v>
      </c>
      <c r="F45" s="94" t="s">
        <v>342</v>
      </c>
      <c r="G45" s="94" t="s">
        <v>343</v>
      </c>
      <c r="H45" s="94" t="s">
        <v>344</v>
      </c>
      <c r="I45" s="94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346</v>
      </c>
      <c r="B46" s="94" t="s">
        <v>347</v>
      </c>
      <c r="C46" s="94">
        <v>0.22</v>
      </c>
      <c r="D46" s="94">
        <v>0.70399999999999996</v>
      </c>
      <c r="E46" s="94">
        <v>0.78700000000000003</v>
      </c>
      <c r="F46" s="94">
        <v>78.94</v>
      </c>
      <c r="G46" s="94">
        <v>180</v>
      </c>
      <c r="H46" s="94">
        <v>90</v>
      </c>
      <c r="I46" s="94" t="s">
        <v>348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349</v>
      </c>
      <c r="B47" s="94" t="s">
        <v>347</v>
      </c>
      <c r="C47" s="94">
        <v>0.22</v>
      </c>
      <c r="D47" s="94">
        <v>0.70399999999999996</v>
      </c>
      <c r="E47" s="94">
        <v>0.78700000000000003</v>
      </c>
      <c r="F47" s="94">
        <v>118.41</v>
      </c>
      <c r="G47" s="94">
        <v>270</v>
      </c>
      <c r="H47" s="94">
        <v>90</v>
      </c>
      <c r="I47" s="94" t="s">
        <v>350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351</v>
      </c>
      <c r="B48" s="94" t="s">
        <v>347</v>
      </c>
      <c r="C48" s="94">
        <v>0.22</v>
      </c>
      <c r="D48" s="94">
        <v>0.70399999999999996</v>
      </c>
      <c r="E48" s="94">
        <v>0.78700000000000003</v>
      </c>
      <c r="F48" s="94">
        <v>78.94</v>
      </c>
      <c r="G48" s="94">
        <v>0</v>
      </c>
      <c r="H48" s="94">
        <v>90</v>
      </c>
      <c r="I48" s="94" t="s">
        <v>352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353</v>
      </c>
      <c r="B49" s="94" t="s">
        <v>354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355</v>
      </c>
      <c r="B50" s="94" t="s">
        <v>356</v>
      </c>
      <c r="C50" s="94">
        <v>0.3</v>
      </c>
      <c r="D50" s="94">
        <v>0.35799999999999998</v>
      </c>
      <c r="E50" s="94">
        <v>0.38400000000000001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357</v>
      </c>
      <c r="B51" s="94" t="s">
        <v>347</v>
      </c>
      <c r="C51" s="94">
        <v>0.22</v>
      </c>
      <c r="D51" s="94">
        <v>0.70399999999999996</v>
      </c>
      <c r="E51" s="94">
        <v>0.78700000000000003</v>
      </c>
      <c r="F51" s="94">
        <v>78.94</v>
      </c>
      <c r="G51" s="94">
        <v>180</v>
      </c>
      <c r="H51" s="94">
        <v>90</v>
      </c>
      <c r="I51" s="94" t="s">
        <v>348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358</v>
      </c>
      <c r="B52" s="94" t="s">
        <v>347</v>
      </c>
      <c r="C52" s="94">
        <v>0.22</v>
      </c>
      <c r="D52" s="94">
        <v>0.70399999999999996</v>
      </c>
      <c r="E52" s="94">
        <v>0.78700000000000003</v>
      </c>
      <c r="F52" s="94">
        <v>78.94</v>
      </c>
      <c r="G52" s="94">
        <v>0</v>
      </c>
      <c r="H52" s="94">
        <v>90</v>
      </c>
      <c r="I52" s="94" t="s">
        <v>352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359</v>
      </c>
      <c r="B53" s="94" t="s">
        <v>354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360</v>
      </c>
      <c r="B54" s="94" t="s">
        <v>356</v>
      </c>
      <c r="C54" s="94">
        <v>0.3</v>
      </c>
      <c r="D54" s="94">
        <v>0.35799999999999998</v>
      </c>
      <c r="E54" s="94">
        <v>0.38400000000000001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361</v>
      </c>
      <c r="B55" s="94" t="s">
        <v>347</v>
      </c>
      <c r="C55" s="94">
        <v>0.22</v>
      </c>
      <c r="D55" s="94">
        <v>0.70399999999999996</v>
      </c>
      <c r="E55" s="94">
        <v>0.78700000000000003</v>
      </c>
      <c r="F55" s="94">
        <v>39.47</v>
      </c>
      <c r="G55" s="94">
        <v>180</v>
      </c>
      <c r="H55" s="94">
        <v>90</v>
      </c>
      <c r="I55" s="94" t="s">
        <v>348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362</v>
      </c>
      <c r="B56" s="94" t="s">
        <v>347</v>
      </c>
      <c r="C56" s="94">
        <v>0.22</v>
      </c>
      <c r="D56" s="94">
        <v>0.70399999999999996</v>
      </c>
      <c r="E56" s="94">
        <v>0.78700000000000003</v>
      </c>
      <c r="F56" s="94">
        <v>39.47</v>
      </c>
      <c r="G56" s="94">
        <v>0</v>
      </c>
      <c r="H56" s="94">
        <v>90</v>
      </c>
      <c r="I56" s="94" t="s">
        <v>352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363</v>
      </c>
      <c r="B57" s="94" t="s">
        <v>354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364</v>
      </c>
      <c r="B58" s="94" t="s">
        <v>356</v>
      </c>
      <c r="C58" s="94">
        <v>0.3</v>
      </c>
      <c r="D58" s="94">
        <v>0.35799999999999998</v>
      </c>
      <c r="E58" s="94">
        <v>0.38400000000000001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365</v>
      </c>
      <c r="B59" s="94" t="s">
        <v>347</v>
      </c>
      <c r="C59" s="94">
        <v>0.22</v>
      </c>
      <c r="D59" s="94">
        <v>0.70399999999999996</v>
      </c>
      <c r="E59" s="94">
        <v>0.78700000000000003</v>
      </c>
      <c r="F59" s="94">
        <v>39.47</v>
      </c>
      <c r="G59" s="94">
        <v>180</v>
      </c>
      <c r="H59" s="94">
        <v>90</v>
      </c>
      <c r="I59" s="94" t="s">
        <v>348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366</v>
      </c>
      <c r="B60" s="94" t="s">
        <v>347</v>
      </c>
      <c r="C60" s="94">
        <v>0.22</v>
      </c>
      <c r="D60" s="94">
        <v>0.70399999999999996</v>
      </c>
      <c r="E60" s="94">
        <v>0.78700000000000003</v>
      </c>
      <c r="F60" s="94">
        <v>39.47</v>
      </c>
      <c r="G60" s="94">
        <v>0</v>
      </c>
      <c r="H60" s="94">
        <v>90</v>
      </c>
      <c r="I60" s="94" t="s">
        <v>352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367</v>
      </c>
      <c r="B61" s="94" t="s">
        <v>354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368</v>
      </c>
      <c r="B62" s="94" t="s">
        <v>356</v>
      </c>
      <c r="C62" s="94">
        <v>0.3</v>
      </c>
      <c r="D62" s="94">
        <v>0.35799999999999998</v>
      </c>
      <c r="E62" s="94">
        <v>0.38400000000000001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369</v>
      </c>
      <c r="B63" s="94" t="s">
        <v>347</v>
      </c>
      <c r="C63" s="94">
        <v>0.22</v>
      </c>
      <c r="D63" s="94">
        <v>0.70399999999999996</v>
      </c>
      <c r="E63" s="94">
        <v>0.78700000000000003</v>
      </c>
      <c r="F63" s="94">
        <v>39.47</v>
      </c>
      <c r="G63" s="94">
        <v>180</v>
      </c>
      <c r="H63" s="94">
        <v>90</v>
      </c>
      <c r="I63" s="94" t="s">
        <v>348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370</v>
      </c>
      <c r="B64" s="94" t="s">
        <v>347</v>
      </c>
      <c r="C64" s="94">
        <v>0.22</v>
      </c>
      <c r="D64" s="94">
        <v>0.70399999999999996</v>
      </c>
      <c r="E64" s="94">
        <v>0.78700000000000003</v>
      </c>
      <c r="F64" s="94">
        <v>39.47</v>
      </c>
      <c r="G64" s="94">
        <v>0</v>
      </c>
      <c r="H64" s="94">
        <v>90</v>
      </c>
      <c r="I64" s="94" t="s">
        <v>352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371</v>
      </c>
      <c r="B65" s="94" t="s">
        <v>354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372</v>
      </c>
      <c r="B66" s="94" t="s">
        <v>356</v>
      </c>
      <c r="C66" s="94">
        <v>0.3</v>
      </c>
      <c r="D66" s="94">
        <v>0.35799999999999998</v>
      </c>
      <c r="E66" s="94">
        <v>0.38400000000000001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373</v>
      </c>
      <c r="B67" s="94" t="s">
        <v>347</v>
      </c>
      <c r="C67" s="94">
        <v>0.22</v>
      </c>
      <c r="D67" s="94">
        <v>0.70399999999999996</v>
      </c>
      <c r="E67" s="94">
        <v>0.78700000000000003</v>
      </c>
      <c r="F67" s="94">
        <v>39.47</v>
      </c>
      <c r="G67" s="94">
        <v>180</v>
      </c>
      <c r="H67" s="94">
        <v>90</v>
      </c>
      <c r="I67" s="94" t="s">
        <v>348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374</v>
      </c>
      <c r="B68" s="94" t="s">
        <v>347</v>
      </c>
      <c r="C68" s="94">
        <v>0.22</v>
      </c>
      <c r="D68" s="94">
        <v>0.70399999999999996</v>
      </c>
      <c r="E68" s="94">
        <v>0.78700000000000003</v>
      </c>
      <c r="F68" s="94">
        <v>39.47</v>
      </c>
      <c r="G68" s="94">
        <v>0</v>
      </c>
      <c r="H68" s="94">
        <v>90</v>
      </c>
      <c r="I68" s="94" t="s">
        <v>352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375</v>
      </c>
      <c r="B69" s="94" t="s">
        <v>354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376</v>
      </c>
      <c r="B70" s="94" t="s">
        <v>356</v>
      </c>
      <c r="C70" s="94">
        <v>0.3</v>
      </c>
      <c r="D70" s="94">
        <v>0.35799999999999998</v>
      </c>
      <c r="E70" s="94">
        <v>0.38400000000000001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377</v>
      </c>
      <c r="B71" s="94" t="s">
        <v>347</v>
      </c>
      <c r="C71" s="94">
        <v>0.22</v>
      </c>
      <c r="D71" s="94">
        <v>0.70399999999999996</v>
      </c>
      <c r="E71" s="94">
        <v>0.78700000000000003</v>
      </c>
      <c r="F71" s="94">
        <v>39.47</v>
      </c>
      <c r="G71" s="94">
        <v>180</v>
      </c>
      <c r="H71" s="94">
        <v>90</v>
      </c>
      <c r="I71" s="94" t="s">
        <v>348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378</v>
      </c>
      <c r="B72" s="94" t="s">
        <v>347</v>
      </c>
      <c r="C72" s="94">
        <v>0.22</v>
      </c>
      <c r="D72" s="94">
        <v>0.70399999999999996</v>
      </c>
      <c r="E72" s="94">
        <v>0.78700000000000003</v>
      </c>
      <c r="F72" s="94">
        <v>39.47</v>
      </c>
      <c r="G72" s="94">
        <v>0</v>
      </c>
      <c r="H72" s="94">
        <v>90</v>
      </c>
      <c r="I72" s="94" t="s">
        <v>352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379</v>
      </c>
      <c r="B73" s="94" t="s">
        <v>354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380</v>
      </c>
      <c r="B74" s="94" t="s">
        <v>356</v>
      </c>
      <c r="C74" s="94">
        <v>0.3</v>
      </c>
      <c r="D74" s="94">
        <v>0.35799999999999998</v>
      </c>
      <c r="E74" s="94">
        <v>0.38400000000000001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381</v>
      </c>
      <c r="B75" s="94" t="s">
        <v>347</v>
      </c>
      <c r="C75" s="94">
        <v>0.22</v>
      </c>
      <c r="D75" s="94">
        <v>0.70399999999999996</v>
      </c>
      <c r="E75" s="94">
        <v>0.78700000000000003</v>
      </c>
      <c r="F75" s="94">
        <v>39.47</v>
      </c>
      <c r="G75" s="94">
        <v>180</v>
      </c>
      <c r="H75" s="94">
        <v>90</v>
      </c>
      <c r="I75" s="94" t="s">
        <v>348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382</v>
      </c>
      <c r="B76" s="94" t="s">
        <v>347</v>
      </c>
      <c r="C76" s="94">
        <v>0.22</v>
      </c>
      <c r="D76" s="94">
        <v>0.70399999999999996</v>
      </c>
      <c r="E76" s="94">
        <v>0.78700000000000003</v>
      </c>
      <c r="F76" s="94">
        <v>39.47</v>
      </c>
      <c r="G76" s="94">
        <v>0</v>
      </c>
      <c r="H76" s="94">
        <v>90</v>
      </c>
      <c r="I76" s="94" t="s">
        <v>352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383</v>
      </c>
      <c r="B77" s="94" t="s">
        <v>354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384</v>
      </c>
      <c r="B78" s="94" t="s">
        <v>356</v>
      </c>
      <c r="C78" s="94">
        <v>0.3</v>
      </c>
      <c r="D78" s="94">
        <v>0.35799999999999998</v>
      </c>
      <c r="E78" s="94">
        <v>0.38400000000000001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385</v>
      </c>
      <c r="B79" s="94" t="s">
        <v>347</v>
      </c>
      <c r="C79" s="94">
        <v>0.22</v>
      </c>
      <c r="D79" s="94">
        <v>0.70399999999999996</v>
      </c>
      <c r="E79" s="94">
        <v>0.78700000000000003</v>
      </c>
      <c r="F79" s="94">
        <v>39.47</v>
      </c>
      <c r="G79" s="94">
        <v>180</v>
      </c>
      <c r="H79" s="94">
        <v>90</v>
      </c>
      <c r="I79" s="94" t="s">
        <v>348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386</v>
      </c>
      <c r="B80" s="94" t="s">
        <v>347</v>
      </c>
      <c r="C80" s="94">
        <v>0.22</v>
      </c>
      <c r="D80" s="94">
        <v>0.70399999999999996</v>
      </c>
      <c r="E80" s="94">
        <v>0.78700000000000003</v>
      </c>
      <c r="F80" s="94">
        <v>39.47</v>
      </c>
      <c r="G80" s="94">
        <v>0</v>
      </c>
      <c r="H80" s="94">
        <v>90</v>
      </c>
      <c r="I80" s="94" t="s">
        <v>352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387</v>
      </c>
      <c r="B81" s="94" t="s">
        <v>354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388</v>
      </c>
      <c r="B82" s="94" t="s">
        <v>356</v>
      </c>
      <c r="C82" s="94">
        <v>0.3</v>
      </c>
      <c r="D82" s="94">
        <v>0.35799999999999998</v>
      </c>
      <c r="E82" s="94">
        <v>0.38400000000000001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389</v>
      </c>
      <c r="B83" s="94" t="s">
        <v>347</v>
      </c>
      <c r="C83" s="94">
        <v>0.22</v>
      </c>
      <c r="D83" s="94">
        <v>0.70399999999999996</v>
      </c>
      <c r="E83" s="94">
        <v>0.78700000000000003</v>
      </c>
      <c r="F83" s="94">
        <v>39.47</v>
      </c>
      <c r="G83" s="94">
        <v>180</v>
      </c>
      <c r="H83" s="94">
        <v>90</v>
      </c>
      <c r="I83" s="94" t="s">
        <v>348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390</v>
      </c>
      <c r="B84" s="94" t="s">
        <v>347</v>
      </c>
      <c r="C84" s="94">
        <v>0.22</v>
      </c>
      <c r="D84" s="94">
        <v>0.70399999999999996</v>
      </c>
      <c r="E84" s="94">
        <v>0.78700000000000003</v>
      </c>
      <c r="F84" s="94">
        <v>39.47</v>
      </c>
      <c r="G84" s="94">
        <v>0</v>
      </c>
      <c r="H84" s="94">
        <v>90</v>
      </c>
      <c r="I84" s="94" t="s">
        <v>352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391</v>
      </c>
      <c r="B85" s="94" t="s">
        <v>347</v>
      </c>
      <c r="C85" s="94">
        <v>0.22</v>
      </c>
      <c r="D85" s="94">
        <v>0.70399999999999996</v>
      </c>
      <c r="E85" s="94">
        <v>0.78700000000000003</v>
      </c>
      <c r="F85" s="94">
        <v>118.41</v>
      </c>
      <c r="G85" s="94">
        <v>90</v>
      </c>
      <c r="H85" s="94">
        <v>90</v>
      </c>
      <c r="I85" s="94" t="s">
        <v>392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393</v>
      </c>
      <c r="B86" s="94" t="s">
        <v>354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394</v>
      </c>
      <c r="B87" s="94" t="s">
        <v>356</v>
      </c>
      <c r="C87" s="94">
        <v>0.3</v>
      </c>
      <c r="D87" s="94">
        <v>0.35799999999999998</v>
      </c>
      <c r="E87" s="94">
        <v>0.38400000000000001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50</v>
      </c>
      <c r="C89" s="94" t="s">
        <v>395</v>
      </c>
      <c r="D89" s="94" t="s">
        <v>396</v>
      </c>
      <c r="E89" s="94" t="s">
        <v>397</v>
      </c>
      <c r="F89" s="94" t="s">
        <v>44</v>
      </c>
      <c r="G89" s="94" t="s">
        <v>398</v>
      </c>
      <c r="H89" s="94" t="s">
        <v>399</v>
      </c>
      <c r="I89" s="94" t="s">
        <v>400</v>
      </c>
      <c r="J89" s="94" t="s">
        <v>343</v>
      </c>
      <c r="K89" s="94" t="s">
        <v>345</v>
      </c>
      <c r="L89"/>
      <c r="M89"/>
      <c r="N89"/>
      <c r="O89"/>
      <c r="P89"/>
      <c r="Q89"/>
      <c r="R89"/>
      <c r="S89"/>
    </row>
    <row r="90" spans="1:19">
      <c r="A90" s="94" t="s">
        <v>401</v>
      </c>
      <c r="B90" s="94" t="s">
        <v>402</v>
      </c>
      <c r="C90" s="94">
        <v>3.9</v>
      </c>
      <c r="D90" s="94">
        <v>3.9</v>
      </c>
      <c r="E90" s="94">
        <v>3.2410000000000001</v>
      </c>
      <c r="F90" s="94">
        <v>0.252</v>
      </c>
      <c r="G90" s="94">
        <v>0.16200000000000001</v>
      </c>
      <c r="H90" s="94" t="s">
        <v>403</v>
      </c>
      <c r="I90" s="94" t="s">
        <v>346</v>
      </c>
      <c r="J90" s="94">
        <v>180</v>
      </c>
      <c r="K90" s="94" t="s">
        <v>348</v>
      </c>
      <c r="L90"/>
      <c r="M90"/>
      <c r="N90"/>
      <c r="O90"/>
      <c r="P90"/>
      <c r="Q90"/>
      <c r="R90"/>
      <c r="S90"/>
    </row>
    <row r="91" spans="1:19">
      <c r="A91" s="94" t="s">
        <v>404</v>
      </c>
      <c r="B91" s="94" t="s">
        <v>402</v>
      </c>
      <c r="C91" s="94">
        <v>3.9</v>
      </c>
      <c r="D91" s="94">
        <v>3.9</v>
      </c>
      <c r="E91" s="94">
        <v>3.2410000000000001</v>
      </c>
      <c r="F91" s="94">
        <v>0.252</v>
      </c>
      <c r="G91" s="94">
        <v>0.16200000000000001</v>
      </c>
      <c r="H91" s="94" t="s">
        <v>403</v>
      </c>
      <c r="I91" s="94" t="s">
        <v>346</v>
      </c>
      <c r="J91" s="94">
        <v>180</v>
      </c>
      <c r="K91" s="94" t="s">
        <v>348</v>
      </c>
      <c r="L91"/>
      <c r="M91"/>
      <c r="N91"/>
      <c r="O91"/>
      <c r="P91"/>
      <c r="Q91"/>
      <c r="R91"/>
      <c r="S91"/>
    </row>
    <row r="92" spans="1:19">
      <c r="A92" s="94" t="s">
        <v>405</v>
      </c>
      <c r="B92" s="94" t="s">
        <v>402</v>
      </c>
      <c r="C92" s="94">
        <v>3.24</v>
      </c>
      <c r="D92" s="94">
        <v>3.24</v>
      </c>
      <c r="E92" s="94">
        <v>3.2410000000000001</v>
      </c>
      <c r="F92" s="94">
        <v>0.252</v>
      </c>
      <c r="G92" s="94">
        <v>0.16200000000000001</v>
      </c>
      <c r="H92" s="94" t="s">
        <v>403</v>
      </c>
      <c r="I92" s="94" t="s">
        <v>346</v>
      </c>
      <c r="J92" s="94">
        <v>180</v>
      </c>
      <c r="K92" s="94" t="s">
        <v>348</v>
      </c>
      <c r="L92"/>
      <c r="M92"/>
      <c r="N92"/>
      <c r="O92"/>
      <c r="P92"/>
      <c r="Q92"/>
      <c r="R92"/>
      <c r="S92"/>
    </row>
    <row r="93" spans="1:19">
      <c r="A93" s="94" t="s">
        <v>406</v>
      </c>
      <c r="B93" s="94" t="s">
        <v>402</v>
      </c>
      <c r="C93" s="94">
        <v>3.24</v>
      </c>
      <c r="D93" s="94">
        <v>3.24</v>
      </c>
      <c r="E93" s="94">
        <v>3.2410000000000001</v>
      </c>
      <c r="F93" s="94">
        <v>0.252</v>
      </c>
      <c r="G93" s="94">
        <v>0.16200000000000001</v>
      </c>
      <c r="H93" s="94" t="s">
        <v>403</v>
      </c>
      <c r="I93" s="94" t="s">
        <v>346</v>
      </c>
      <c r="J93" s="94">
        <v>180</v>
      </c>
      <c r="K93" s="94" t="s">
        <v>348</v>
      </c>
      <c r="L93"/>
      <c r="M93"/>
      <c r="N93"/>
      <c r="O93"/>
      <c r="P93"/>
      <c r="Q93"/>
      <c r="R93"/>
      <c r="S93"/>
    </row>
    <row r="94" spans="1:19">
      <c r="A94" s="94" t="s">
        <v>407</v>
      </c>
      <c r="B94" s="94" t="s">
        <v>402</v>
      </c>
      <c r="C94" s="94">
        <v>3.24</v>
      </c>
      <c r="D94" s="94">
        <v>3.24</v>
      </c>
      <c r="E94" s="94">
        <v>3.2410000000000001</v>
      </c>
      <c r="F94" s="94">
        <v>0.252</v>
      </c>
      <c r="G94" s="94">
        <v>0.16200000000000001</v>
      </c>
      <c r="H94" s="94" t="s">
        <v>403</v>
      </c>
      <c r="I94" s="94" t="s">
        <v>346</v>
      </c>
      <c r="J94" s="94">
        <v>180</v>
      </c>
      <c r="K94" s="94" t="s">
        <v>348</v>
      </c>
      <c r="L94"/>
      <c r="M94"/>
      <c r="N94"/>
      <c r="O94"/>
      <c r="P94"/>
      <c r="Q94"/>
      <c r="R94"/>
      <c r="S94"/>
    </row>
    <row r="95" spans="1:19">
      <c r="A95" s="94" t="s">
        <v>408</v>
      </c>
      <c r="B95" s="94" t="s">
        <v>402</v>
      </c>
      <c r="C95" s="94">
        <v>3.24</v>
      </c>
      <c r="D95" s="94">
        <v>3.24</v>
      </c>
      <c r="E95" s="94">
        <v>3.2410000000000001</v>
      </c>
      <c r="F95" s="94">
        <v>0.252</v>
      </c>
      <c r="G95" s="94">
        <v>0.16200000000000001</v>
      </c>
      <c r="H95" s="94" t="s">
        <v>403</v>
      </c>
      <c r="I95" s="94" t="s">
        <v>346</v>
      </c>
      <c r="J95" s="94">
        <v>180</v>
      </c>
      <c r="K95" s="94" t="s">
        <v>348</v>
      </c>
      <c r="L95"/>
      <c r="M95"/>
      <c r="N95"/>
      <c r="O95"/>
      <c r="P95"/>
      <c r="Q95"/>
      <c r="R95"/>
      <c r="S95"/>
    </row>
    <row r="96" spans="1:19">
      <c r="A96" s="94" t="s">
        <v>409</v>
      </c>
      <c r="B96" s="94" t="s">
        <v>402</v>
      </c>
      <c r="C96" s="94">
        <v>3.88</v>
      </c>
      <c r="D96" s="94">
        <v>3.88</v>
      </c>
      <c r="E96" s="94">
        <v>3.2410000000000001</v>
      </c>
      <c r="F96" s="94">
        <v>0.252</v>
      </c>
      <c r="G96" s="94">
        <v>0.16200000000000001</v>
      </c>
      <c r="H96" s="94" t="s">
        <v>403</v>
      </c>
      <c r="I96" s="94" t="s">
        <v>357</v>
      </c>
      <c r="J96" s="94">
        <v>180</v>
      </c>
      <c r="K96" s="94" t="s">
        <v>348</v>
      </c>
      <c r="L96"/>
      <c r="M96"/>
      <c r="N96"/>
      <c r="O96"/>
      <c r="P96"/>
      <c r="Q96"/>
      <c r="R96"/>
      <c r="S96"/>
    </row>
    <row r="97" spans="1:19">
      <c r="A97" s="94" t="s">
        <v>410</v>
      </c>
      <c r="B97" s="94" t="s">
        <v>402</v>
      </c>
      <c r="C97" s="94">
        <v>3.88</v>
      </c>
      <c r="D97" s="94">
        <v>3.88</v>
      </c>
      <c r="E97" s="94">
        <v>3.2410000000000001</v>
      </c>
      <c r="F97" s="94">
        <v>0.252</v>
      </c>
      <c r="G97" s="94">
        <v>0.16200000000000001</v>
      </c>
      <c r="H97" s="94" t="s">
        <v>403</v>
      </c>
      <c r="I97" s="94" t="s">
        <v>357</v>
      </c>
      <c r="J97" s="94">
        <v>180</v>
      </c>
      <c r="K97" s="94" t="s">
        <v>348</v>
      </c>
      <c r="L97"/>
      <c r="M97"/>
      <c r="N97"/>
      <c r="O97"/>
      <c r="P97"/>
      <c r="Q97"/>
      <c r="R97"/>
      <c r="S97"/>
    </row>
    <row r="98" spans="1:19">
      <c r="A98" s="94" t="s">
        <v>411</v>
      </c>
      <c r="B98" s="94" t="s">
        <v>402</v>
      </c>
      <c r="C98" s="94">
        <v>3.24</v>
      </c>
      <c r="D98" s="94">
        <v>3.24</v>
      </c>
      <c r="E98" s="94">
        <v>3.2410000000000001</v>
      </c>
      <c r="F98" s="94">
        <v>0.252</v>
      </c>
      <c r="G98" s="94">
        <v>0.16200000000000001</v>
      </c>
      <c r="H98" s="94" t="s">
        <v>403</v>
      </c>
      <c r="I98" s="94" t="s">
        <v>357</v>
      </c>
      <c r="J98" s="94">
        <v>180</v>
      </c>
      <c r="K98" s="94" t="s">
        <v>348</v>
      </c>
      <c r="L98"/>
      <c r="M98"/>
      <c r="N98"/>
      <c r="O98"/>
      <c r="P98"/>
      <c r="Q98"/>
      <c r="R98"/>
      <c r="S98"/>
    </row>
    <row r="99" spans="1:19">
      <c r="A99" s="94" t="s">
        <v>412</v>
      </c>
      <c r="B99" s="94" t="s">
        <v>402</v>
      </c>
      <c r="C99" s="94">
        <v>3.24</v>
      </c>
      <c r="D99" s="94">
        <v>3.24</v>
      </c>
      <c r="E99" s="94">
        <v>3.2410000000000001</v>
      </c>
      <c r="F99" s="94">
        <v>0.252</v>
      </c>
      <c r="G99" s="94">
        <v>0.16200000000000001</v>
      </c>
      <c r="H99" s="94" t="s">
        <v>403</v>
      </c>
      <c r="I99" s="94" t="s">
        <v>357</v>
      </c>
      <c r="J99" s="94">
        <v>180</v>
      </c>
      <c r="K99" s="94" t="s">
        <v>348</v>
      </c>
      <c r="L99"/>
      <c r="M99"/>
      <c r="N99"/>
      <c r="O99"/>
      <c r="P99"/>
      <c r="Q99"/>
      <c r="R99"/>
      <c r="S99"/>
    </row>
    <row r="100" spans="1:19">
      <c r="A100" s="94" t="s">
        <v>413</v>
      </c>
      <c r="B100" s="94" t="s">
        <v>402</v>
      </c>
      <c r="C100" s="94">
        <v>3.24</v>
      </c>
      <c r="D100" s="94">
        <v>3.24</v>
      </c>
      <c r="E100" s="94">
        <v>3.2410000000000001</v>
      </c>
      <c r="F100" s="94">
        <v>0.252</v>
      </c>
      <c r="G100" s="94">
        <v>0.16200000000000001</v>
      </c>
      <c r="H100" s="94" t="s">
        <v>403</v>
      </c>
      <c r="I100" s="94" t="s">
        <v>357</v>
      </c>
      <c r="J100" s="94">
        <v>180</v>
      </c>
      <c r="K100" s="94" t="s">
        <v>348</v>
      </c>
      <c r="L100"/>
      <c r="M100"/>
      <c r="N100"/>
      <c r="O100"/>
      <c r="P100"/>
      <c r="Q100"/>
      <c r="R100"/>
      <c r="S100"/>
    </row>
    <row r="101" spans="1:19">
      <c r="A101" s="94" t="s">
        <v>414</v>
      </c>
      <c r="B101" s="94" t="s">
        <v>402</v>
      </c>
      <c r="C101" s="94">
        <v>3.24</v>
      </c>
      <c r="D101" s="94">
        <v>3.24</v>
      </c>
      <c r="E101" s="94">
        <v>3.2410000000000001</v>
      </c>
      <c r="F101" s="94">
        <v>0.252</v>
      </c>
      <c r="G101" s="94">
        <v>0.16200000000000001</v>
      </c>
      <c r="H101" s="94" t="s">
        <v>403</v>
      </c>
      <c r="I101" s="94" t="s">
        <v>357</v>
      </c>
      <c r="J101" s="94">
        <v>180</v>
      </c>
      <c r="K101" s="94" t="s">
        <v>348</v>
      </c>
      <c r="L101"/>
      <c r="M101"/>
      <c r="N101"/>
      <c r="O101"/>
      <c r="P101"/>
      <c r="Q101"/>
      <c r="R101"/>
      <c r="S101"/>
    </row>
    <row r="102" spans="1:19">
      <c r="A102" s="94" t="s">
        <v>415</v>
      </c>
      <c r="B102" s="94" t="s">
        <v>402</v>
      </c>
      <c r="C102" s="94">
        <v>3.9</v>
      </c>
      <c r="D102" s="94">
        <v>3.9</v>
      </c>
      <c r="E102" s="94">
        <v>3.2410000000000001</v>
      </c>
      <c r="F102" s="94">
        <v>0.252</v>
      </c>
      <c r="G102" s="94">
        <v>0.16200000000000001</v>
      </c>
      <c r="H102" s="94" t="s">
        <v>403</v>
      </c>
      <c r="I102" s="94" t="s">
        <v>361</v>
      </c>
      <c r="J102" s="94">
        <v>180</v>
      </c>
      <c r="K102" s="94" t="s">
        <v>348</v>
      </c>
      <c r="L102"/>
      <c r="M102"/>
      <c r="N102"/>
      <c r="O102"/>
      <c r="P102"/>
      <c r="Q102"/>
      <c r="R102"/>
      <c r="S102"/>
    </row>
    <row r="103" spans="1:19">
      <c r="A103" s="94" t="s">
        <v>416</v>
      </c>
      <c r="B103" s="94" t="s">
        <v>402</v>
      </c>
      <c r="C103" s="94">
        <v>3.24</v>
      </c>
      <c r="D103" s="94">
        <v>3.24</v>
      </c>
      <c r="E103" s="94">
        <v>3.2410000000000001</v>
      </c>
      <c r="F103" s="94">
        <v>0.252</v>
      </c>
      <c r="G103" s="94">
        <v>0.16200000000000001</v>
      </c>
      <c r="H103" s="94" t="s">
        <v>403</v>
      </c>
      <c r="I103" s="94" t="s">
        <v>361</v>
      </c>
      <c r="J103" s="94">
        <v>180</v>
      </c>
      <c r="K103" s="94" t="s">
        <v>348</v>
      </c>
      <c r="L103"/>
      <c r="M103"/>
      <c r="N103"/>
      <c r="O103"/>
      <c r="P103"/>
      <c r="Q103"/>
      <c r="R103"/>
      <c r="S103"/>
    </row>
    <row r="104" spans="1:19">
      <c r="A104" s="94" t="s">
        <v>417</v>
      </c>
      <c r="B104" s="94" t="s">
        <v>402</v>
      </c>
      <c r="C104" s="94">
        <v>3.24</v>
      </c>
      <c r="D104" s="94">
        <v>3.24</v>
      </c>
      <c r="E104" s="94">
        <v>3.2410000000000001</v>
      </c>
      <c r="F104" s="94">
        <v>0.252</v>
      </c>
      <c r="G104" s="94">
        <v>0.16200000000000001</v>
      </c>
      <c r="H104" s="94" t="s">
        <v>403</v>
      </c>
      <c r="I104" s="94" t="s">
        <v>361</v>
      </c>
      <c r="J104" s="94">
        <v>180</v>
      </c>
      <c r="K104" s="94" t="s">
        <v>348</v>
      </c>
      <c r="L104"/>
      <c r="M104"/>
      <c r="N104"/>
      <c r="O104"/>
      <c r="P104"/>
      <c r="Q104"/>
      <c r="R104"/>
      <c r="S104"/>
    </row>
    <row r="105" spans="1:19">
      <c r="A105" s="94" t="s">
        <v>418</v>
      </c>
      <c r="B105" s="94" t="s">
        <v>402</v>
      </c>
      <c r="C105" s="94">
        <v>3.88</v>
      </c>
      <c r="D105" s="94">
        <v>3.88</v>
      </c>
      <c r="E105" s="94">
        <v>3.2410000000000001</v>
      </c>
      <c r="F105" s="94">
        <v>0.252</v>
      </c>
      <c r="G105" s="94">
        <v>0.16200000000000001</v>
      </c>
      <c r="H105" s="94" t="s">
        <v>403</v>
      </c>
      <c r="I105" s="94" t="s">
        <v>365</v>
      </c>
      <c r="J105" s="94">
        <v>180</v>
      </c>
      <c r="K105" s="94" t="s">
        <v>348</v>
      </c>
      <c r="L105"/>
      <c r="M105"/>
      <c r="N105"/>
      <c r="O105"/>
      <c r="P105"/>
      <c r="Q105"/>
      <c r="R105"/>
      <c r="S105"/>
    </row>
    <row r="106" spans="1:19">
      <c r="A106" s="94" t="s">
        <v>419</v>
      </c>
      <c r="B106" s="94" t="s">
        <v>402</v>
      </c>
      <c r="C106" s="94">
        <v>3.24</v>
      </c>
      <c r="D106" s="94">
        <v>3.24</v>
      </c>
      <c r="E106" s="94">
        <v>3.2410000000000001</v>
      </c>
      <c r="F106" s="94">
        <v>0.252</v>
      </c>
      <c r="G106" s="94">
        <v>0.16200000000000001</v>
      </c>
      <c r="H106" s="94" t="s">
        <v>403</v>
      </c>
      <c r="I106" s="94" t="s">
        <v>365</v>
      </c>
      <c r="J106" s="94">
        <v>180</v>
      </c>
      <c r="K106" s="94" t="s">
        <v>348</v>
      </c>
      <c r="L106"/>
      <c r="M106"/>
      <c r="N106"/>
      <c r="O106"/>
      <c r="P106"/>
      <c r="Q106"/>
      <c r="R106"/>
      <c r="S106"/>
    </row>
    <row r="107" spans="1:19">
      <c r="A107" s="94" t="s">
        <v>420</v>
      </c>
      <c r="B107" s="94" t="s">
        <v>402</v>
      </c>
      <c r="C107" s="94">
        <v>3.24</v>
      </c>
      <c r="D107" s="94">
        <v>3.24</v>
      </c>
      <c r="E107" s="94">
        <v>3.2410000000000001</v>
      </c>
      <c r="F107" s="94">
        <v>0.252</v>
      </c>
      <c r="G107" s="94">
        <v>0.16200000000000001</v>
      </c>
      <c r="H107" s="94" t="s">
        <v>403</v>
      </c>
      <c r="I107" s="94" t="s">
        <v>365</v>
      </c>
      <c r="J107" s="94">
        <v>180</v>
      </c>
      <c r="K107" s="94" t="s">
        <v>348</v>
      </c>
      <c r="L107"/>
      <c r="M107"/>
      <c r="N107"/>
      <c r="O107"/>
      <c r="P107"/>
      <c r="Q107"/>
      <c r="R107"/>
      <c r="S107"/>
    </row>
    <row r="108" spans="1:19">
      <c r="A108" s="94" t="s">
        <v>421</v>
      </c>
      <c r="B108" s="94" t="s">
        <v>402</v>
      </c>
      <c r="C108" s="94">
        <v>3.88</v>
      </c>
      <c r="D108" s="94">
        <v>3.88</v>
      </c>
      <c r="E108" s="94">
        <v>3.2410000000000001</v>
      </c>
      <c r="F108" s="94">
        <v>0.252</v>
      </c>
      <c r="G108" s="94">
        <v>0.16200000000000001</v>
      </c>
      <c r="H108" s="94" t="s">
        <v>403</v>
      </c>
      <c r="I108" s="94" t="s">
        <v>369</v>
      </c>
      <c r="J108" s="94">
        <v>180</v>
      </c>
      <c r="K108" s="94" t="s">
        <v>348</v>
      </c>
      <c r="L108"/>
      <c r="M108"/>
      <c r="N108"/>
      <c r="O108"/>
      <c r="P108"/>
      <c r="Q108"/>
      <c r="R108"/>
      <c r="S108"/>
    </row>
    <row r="109" spans="1:19">
      <c r="A109" s="94" t="s">
        <v>422</v>
      </c>
      <c r="B109" s="94" t="s">
        <v>402</v>
      </c>
      <c r="C109" s="94">
        <v>3.24</v>
      </c>
      <c r="D109" s="94">
        <v>3.24</v>
      </c>
      <c r="E109" s="94">
        <v>3.2410000000000001</v>
      </c>
      <c r="F109" s="94">
        <v>0.252</v>
      </c>
      <c r="G109" s="94">
        <v>0.16200000000000001</v>
      </c>
      <c r="H109" s="94" t="s">
        <v>403</v>
      </c>
      <c r="I109" s="94" t="s">
        <v>369</v>
      </c>
      <c r="J109" s="94">
        <v>180</v>
      </c>
      <c r="K109" s="94" t="s">
        <v>348</v>
      </c>
      <c r="L109"/>
      <c r="M109"/>
      <c r="N109"/>
      <c r="O109"/>
      <c r="P109"/>
      <c r="Q109"/>
      <c r="R109"/>
      <c r="S109"/>
    </row>
    <row r="110" spans="1:19">
      <c r="A110" s="94" t="s">
        <v>423</v>
      </c>
      <c r="B110" s="94" t="s">
        <v>402</v>
      </c>
      <c r="C110" s="94">
        <v>3.24</v>
      </c>
      <c r="D110" s="94">
        <v>3.24</v>
      </c>
      <c r="E110" s="94">
        <v>3.2410000000000001</v>
      </c>
      <c r="F110" s="94">
        <v>0.252</v>
      </c>
      <c r="G110" s="94">
        <v>0.16200000000000001</v>
      </c>
      <c r="H110" s="94" t="s">
        <v>403</v>
      </c>
      <c r="I110" s="94" t="s">
        <v>369</v>
      </c>
      <c r="J110" s="94">
        <v>180</v>
      </c>
      <c r="K110" s="94" t="s">
        <v>348</v>
      </c>
      <c r="L110"/>
      <c r="M110"/>
      <c r="N110"/>
      <c r="O110"/>
      <c r="P110"/>
      <c r="Q110"/>
      <c r="R110"/>
      <c r="S110"/>
    </row>
    <row r="111" spans="1:19">
      <c r="A111" s="94" t="s">
        <v>424</v>
      </c>
      <c r="B111" s="94" t="s">
        <v>402</v>
      </c>
      <c r="C111" s="94">
        <v>3.88</v>
      </c>
      <c r="D111" s="94">
        <v>3.88</v>
      </c>
      <c r="E111" s="94">
        <v>3.2410000000000001</v>
      </c>
      <c r="F111" s="94">
        <v>0.252</v>
      </c>
      <c r="G111" s="94">
        <v>0.16200000000000001</v>
      </c>
      <c r="H111" s="94" t="s">
        <v>403</v>
      </c>
      <c r="I111" s="94" t="s">
        <v>373</v>
      </c>
      <c r="J111" s="94">
        <v>180</v>
      </c>
      <c r="K111" s="94" t="s">
        <v>348</v>
      </c>
      <c r="L111"/>
      <c r="M111"/>
      <c r="N111"/>
      <c r="O111"/>
      <c r="P111"/>
      <c r="Q111"/>
      <c r="R111"/>
      <c r="S111"/>
    </row>
    <row r="112" spans="1:19">
      <c r="A112" s="94" t="s">
        <v>425</v>
      </c>
      <c r="B112" s="94" t="s">
        <v>402</v>
      </c>
      <c r="C112" s="94">
        <v>3.24</v>
      </c>
      <c r="D112" s="94">
        <v>3.24</v>
      </c>
      <c r="E112" s="94">
        <v>3.2410000000000001</v>
      </c>
      <c r="F112" s="94">
        <v>0.252</v>
      </c>
      <c r="G112" s="94">
        <v>0.16200000000000001</v>
      </c>
      <c r="H112" s="94" t="s">
        <v>403</v>
      </c>
      <c r="I112" s="94" t="s">
        <v>373</v>
      </c>
      <c r="J112" s="94">
        <v>180</v>
      </c>
      <c r="K112" s="94" t="s">
        <v>348</v>
      </c>
      <c r="L112"/>
      <c r="M112"/>
      <c r="N112"/>
      <c r="O112"/>
      <c r="P112"/>
      <c r="Q112"/>
      <c r="R112"/>
      <c r="S112"/>
    </row>
    <row r="113" spans="1:19">
      <c r="A113" s="94" t="s">
        <v>426</v>
      </c>
      <c r="B113" s="94" t="s">
        <v>402</v>
      </c>
      <c r="C113" s="94">
        <v>3.24</v>
      </c>
      <c r="D113" s="94">
        <v>3.24</v>
      </c>
      <c r="E113" s="94">
        <v>3.2410000000000001</v>
      </c>
      <c r="F113" s="94">
        <v>0.252</v>
      </c>
      <c r="G113" s="94">
        <v>0.16200000000000001</v>
      </c>
      <c r="H113" s="94" t="s">
        <v>403</v>
      </c>
      <c r="I113" s="94" t="s">
        <v>373</v>
      </c>
      <c r="J113" s="94">
        <v>180</v>
      </c>
      <c r="K113" s="94" t="s">
        <v>348</v>
      </c>
      <c r="L113"/>
      <c r="M113"/>
      <c r="N113"/>
      <c r="O113"/>
      <c r="P113"/>
      <c r="Q113"/>
      <c r="R113"/>
      <c r="S113"/>
    </row>
    <row r="114" spans="1:19">
      <c r="A114" s="94" t="s">
        <v>427</v>
      </c>
      <c r="B114" s="94" t="s">
        <v>402</v>
      </c>
      <c r="C114" s="94">
        <v>3.88</v>
      </c>
      <c r="D114" s="94">
        <v>3.88</v>
      </c>
      <c r="E114" s="94">
        <v>3.2410000000000001</v>
      </c>
      <c r="F114" s="94">
        <v>0.252</v>
      </c>
      <c r="G114" s="94">
        <v>0.16200000000000001</v>
      </c>
      <c r="H114" s="94" t="s">
        <v>403</v>
      </c>
      <c r="I114" s="94" t="s">
        <v>377</v>
      </c>
      <c r="J114" s="94">
        <v>180</v>
      </c>
      <c r="K114" s="94" t="s">
        <v>348</v>
      </c>
      <c r="L114"/>
      <c r="M114"/>
      <c r="N114"/>
      <c r="O114"/>
      <c r="P114"/>
      <c r="Q114"/>
      <c r="R114"/>
      <c r="S114"/>
    </row>
    <row r="115" spans="1:19">
      <c r="A115" s="94" t="s">
        <v>428</v>
      </c>
      <c r="B115" s="94" t="s">
        <v>402</v>
      </c>
      <c r="C115" s="94">
        <v>3.24</v>
      </c>
      <c r="D115" s="94">
        <v>3.24</v>
      </c>
      <c r="E115" s="94">
        <v>3.2410000000000001</v>
      </c>
      <c r="F115" s="94">
        <v>0.252</v>
      </c>
      <c r="G115" s="94">
        <v>0.16200000000000001</v>
      </c>
      <c r="H115" s="94" t="s">
        <v>403</v>
      </c>
      <c r="I115" s="94" t="s">
        <v>377</v>
      </c>
      <c r="J115" s="94">
        <v>180</v>
      </c>
      <c r="K115" s="94" t="s">
        <v>348</v>
      </c>
      <c r="L115"/>
      <c r="M115"/>
      <c r="N115"/>
      <c r="O115"/>
      <c r="P115"/>
      <c r="Q115"/>
      <c r="R115"/>
      <c r="S115"/>
    </row>
    <row r="116" spans="1:19">
      <c r="A116" s="94" t="s">
        <v>429</v>
      </c>
      <c r="B116" s="94" t="s">
        <v>402</v>
      </c>
      <c r="C116" s="94">
        <v>3.24</v>
      </c>
      <c r="D116" s="94">
        <v>3.24</v>
      </c>
      <c r="E116" s="94">
        <v>3.2410000000000001</v>
      </c>
      <c r="F116" s="94">
        <v>0.252</v>
      </c>
      <c r="G116" s="94">
        <v>0.16200000000000001</v>
      </c>
      <c r="H116" s="94" t="s">
        <v>403</v>
      </c>
      <c r="I116" s="94" t="s">
        <v>377</v>
      </c>
      <c r="J116" s="94">
        <v>180</v>
      </c>
      <c r="K116" s="94" t="s">
        <v>348</v>
      </c>
      <c r="L116"/>
      <c r="M116"/>
      <c r="N116"/>
      <c r="O116"/>
      <c r="P116"/>
      <c r="Q116"/>
      <c r="R116"/>
      <c r="S116"/>
    </row>
    <row r="117" spans="1:19">
      <c r="A117" s="94" t="s">
        <v>430</v>
      </c>
      <c r="B117" s="94" t="s">
        <v>402</v>
      </c>
      <c r="C117" s="94">
        <v>3.88</v>
      </c>
      <c r="D117" s="94">
        <v>3.88</v>
      </c>
      <c r="E117" s="94">
        <v>3.2410000000000001</v>
      </c>
      <c r="F117" s="94">
        <v>0.252</v>
      </c>
      <c r="G117" s="94">
        <v>0.16200000000000001</v>
      </c>
      <c r="H117" s="94" t="s">
        <v>403</v>
      </c>
      <c r="I117" s="94" t="s">
        <v>381</v>
      </c>
      <c r="J117" s="94">
        <v>180</v>
      </c>
      <c r="K117" s="94" t="s">
        <v>348</v>
      </c>
      <c r="L117"/>
      <c r="M117"/>
      <c r="N117"/>
      <c r="O117"/>
      <c r="P117"/>
      <c r="Q117"/>
      <c r="R117"/>
      <c r="S117"/>
    </row>
    <row r="118" spans="1:19">
      <c r="A118" s="94" t="s">
        <v>431</v>
      </c>
      <c r="B118" s="94" t="s">
        <v>402</v>
      </c>
      <c r="C118" s="94">
        <v>3.24</v>
      </c>
      <c r="D118" s="94">
        <v>3.24</v>
      </c>
      <c r="E118" s="94">
        <v>3.2410000000000001</v>
      </c>
      <c r="F118" s="94">
        <v>0.252</v>
      </c>
      <c r="G118" s="94">
        <v>0.16200000000000001</v>
      </c>
      <c r="H118" s="94" t="s">
        <v>403</v>
      </c>
      <c r="I118" s="94" t="s">
        <v>381</v>
      </c>
      <c r="J118" s="94">
        <v>180</v>
      </c>
      <c r="K118" s="94" t="s">
        <v>348</v>
      </c>
      <c r="L118"/>
      <c r="M118"/>
      <c r="N118"/>
      <c r="O118"/>
      <c r="P118"/>
      <c r="Q118"/>
      <c r="R118"/>
      <c r="S118"/>
    </row>
    <row r="119" spans="1:19">
      <c r="A119" s="94" t="s">
        <v>432</v>
      </c>
      <c r="B119" s="94" t="s">
        <v>402</v>
      </c>
      <c r="C119" s="94">
        <v>3.24</v>
      </c>
      <c r="D119" s="94">
        <v>3.24</v>
      </c>
      <c r="E119" s="94">
        <v>3.2410000000000001</v>
      </c>
      <c r="F119" s="94">
        <v>0.252</v>
      </c>
      <c r="G119" s="94">
        <v>0.16200000000000001</v>
      </c>
      <c r="H119" s="94" t="s">
        <v>403</v>
      </c>
      <c r="I119" s="94" t="s">
        <v>381</v>
      </c>
      <c r="J119" s="94">
        <v>180</v>
      </c>
      <c r="K119" s="94" t="s">
        <v>348</v>
      </c>
      <c r="L119"/>
      <c r="M119"/>
      <c r="N119"/>
      <c r="O119"/>
      <c r="P119"/>
      <c r="Q119"/>
      <c r="R119"/>
      <c r="S119"/>
    </row>
    <row r="120" spans="1:19">
      <c r="A120" s="94" t="s">
        <v>433</v>
      </c>
      <c r="B120" s="94" t="s">
        <v>402</v>
      </c>
      <c r="C120" s="94">
        <v>3.88</v>
      </c>
      <c r="D120" s="94">
        <v>3.88</v>
      </c>
      <c r="E120" s="94">
        <v>3.2410000000000001</v>
      </c>
      <c r="F120" s="94">
        <v>0.252</v>
      </c>
      <c r="G120" s="94">
        <v>0.16200000000000001</v>
      </c>
      <c r="H120" s="94" t="s">
        <v>403</v>
      </c>
      <c r="I120" s="94" t="s">
        <v>385</v>
      </c>
      <c r="J120" s="94">
        <v>180</v>
      </c>
      <c r="K120" s="94" t="s">
        <v>348</v>
      </c>
      <c r="L120"/>
      <c r="M120"/>
      <c r="N120"/>
      <c r="O120"/>
      <c r="P120"/>
      <c r="Q120"/>
      <c r="R120"/>
      <c r="S120"/>
    </row>
    <row r="121" spans="1:19">
      <c r="A121" s="94" t="s">
        <v>434</v>
      </c>
      <c r="B121" s="94" t="s">
        <v>402</v>
      </c>
      <c r="C121" s="94">
        <v>3.24</v>
      </c>
      <c r="D121" s="94">
        <v>3.24</v>
      </c>
      <c r="E121" s="94">
        <v>3.2410000000000001</v>
      </c>
      <c r="F121" s="94">
        <v>0.252</v>
      </c>
      <c r="G121" s="94">
        <v>0.16200000000000001</v>
      </c>
      <c r="H121" s="94" t="s">
        <v>403</v>
      </c>
      <c r="I121" s="94" t="s">
        <v>385</v>
      </c>
      <c r="J121" s="94">
        <v>180</v>
      </c>
      <c r="K121" s="94" t="s">
        <v>348</v>
      </c>
      <c r="L121"/>
      <c r="M121"/>
      <c r="N121"/>
      <c r="O121"/>
      <c r="P121"/>
      <c r="Q121"/>
      <c r="R121"/>
      <c r="S121"/>
    </row>
    <row r="122" spans="1:19">
      <c r="A122" s="94" t="s">
        <v>435</v>
      </c>
      <c r="B122" s="94" t="s">
        <v>402</v>
      </c>
      <c r="C122" s="94">
        <v>3.24</v>
      </c>
      <c r="D122" s="94">
        <v>3.24</v>
      </c>
      <c r="E122" s="94">
        <v>3.2410000000000001</v>
      </c>
      <c r="F122" s="94">
        <v>0.252</v>
      </c>
      <c r="G122" s="94">
        <v>0.16200000000000001</v>
      </c>
      <c r="H122" s="94" t="s">
        <v>403</v>
      </c>
      <c r="I122" s="94" t="s">
        <v>385</v>
      </c>
      <c r="J122" s="94">
        <v>180</v>
      </c>
      <c r="K122" s="94" t="s">
        <v>348</v>
      </c>
      <c r="L122"/>
      <c r="M122"/>
      <c r="N122"/>
      <c r="O122"/>
      <c r="P122"/>
      <c r="Q122"/>
      <c r="R122"/>
      <c r="S122"/>
    </row>
    <row r="123" spans="1:19">
      <c r="A123" s="94" t="s">
        <v>436</v>
      </c>
      <c r="B123" s="94" t="s">
        <v>402</v>
      </c>
      <c r="C123" s="94">
        <v>3.88</v>
      </c>
      <c r="D123" s="94">
        <v>3.88</v>
      </c>
      <c r="E123" s="94">
        <v>3.2410000000000001</v>
      </c>
      <c r="F123" s="94">
        <v>0.252</v>
      </c>
      <c r="G123" s="94">
        <v>0.16200000000000001</v>
      </c>
      <c r="H123" s="94" t="s">
        <v>403</v>
      </c>
      <c r="I123" s="94" t="s">
        <v>389</v>
      </c>
      <c r="J123" s="94">
        <v>180</v>
      </c>
      <c r="K123" s="94" t="s">
        <v>348</v>
      </c>
      <c r="L123"/>
      <c r="M123"/>
      <c r="N123"/>
      <c r="O123"/>
      <c r="P123"/>
      <c r="Q123"/>
      <c r="R123"/>
      <c r="S123"/>
    </row>
    <row r="124" spans="1:19">
      <c r="A124" s="94" t="s">
        <v>437</v>
      </c>
      <c r="B124" s="94" t="s">
        <v>402</v>
      </c>
      <c r="C124" s="94">
        <v>3.24</v>
      </c>
      <c r="D124" s="94">
        <v>3.24</v>
      </c>
      <c r="E124" s="94">
        <v>3.2410000000000001</v>
      </c>
      <c r="F124" s="94">
        <v>0.252</v>
      </c>
      <c r="G124" s="94">
        <v>0.16200000000000001</v>
      </c>
      <c r="H124" s="94" t="s">
        <v>403</v>
      </c>
      <c r="I124" s="94" t="s">
        <v>389</v>
      </c>
      <c r="J124" s="94">
        <v>180</v>
      </c>
      <c r="K124" s="94" t="s">
        <v>348</v>
      </c>
      <c r="L124"/>
      <c r="M124"/>
      <c r="N124"/>
      <c r="O124"/>
      <c r="P124"/>
      <c r="Q124"/>
      <c r="R124"/>
      <c r="S124"/>
    </row>
    <row r="125" spans="1:19">
      <c r="A125" s="94" t="s">
        <v>438</v>
      </c>
      <c r="B125" s="94" t="s">
        <v>402</v>
      </c>
      <c r="C125" s="94">
        <v>3.24</v>
      </c>
      <c r="D125" s="94">
        <v>3.24</v>
      </c>
      <c r="E125" s="94">
        <v>3.2410000000000001</v>
      </c>
      <c r="F125" s="94">
        <v>0.252</v>
      </c>
      <c r="G125" s="94">
        <v>0.16200000000000001</v>
      </c>
      <c r="H125" s="94" t="s">
        <v>403</v>
      </c>
      <c r="I125" s="94" t="s">
        <v>389</v>
      </c>
      <c r="J125" s="94">
        <v>180</v>
      </c>
      <c r="K125" s="94" t="s">
        <v>348</v>
      </c>
      <c r="L125"/>
      <c r="M125"/>
      <c r="N125"/>
      <c r="O125"/>
      <c r="P125"/>
      <c r="Q125"/>
      <c r="R125"/>
      <c r="S125"/>
    </row>
    <row r="126" spans="1:19">
      <c r="A126" s="94" t="s">
        <v>439</v>
      </c>
      <c r="B126" s="94"/>
      <c r="C126" s="94"/>
      <c r="D126" s="94">
        <v>124.29</v>
      </c>
      <c r="E126" s="94">
        <v>3.24</v>
      </c>
      <c r="F126" s="94">
        <v>0.252</v>
      </c>
      <c r="G126" s="94">
        <v>0.16200000000000001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440</v>
      </c>
      <c r="B127" s="94"/>
      <c r="C127" s="94"/>
      <c r="D127" s="94">
        <v>0</v>
      </c>
      <c r="E127" s="94" t="s">
        <v>441</v>
      </c>
      <c r="F127" s="94" t="s">
        <v>441</v>
      </c>
      <c r="G127" s="94" t="s">
        <v>441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442</v>
      </c>
      <c r="B128" s="94"/>
      <c r="C128" s="94"/>
      <c r="D128" s="94">
        <v>124.29</v>
      </c>
      <c r="E128" s="94">
        <v>3.24</v>
      </c>
      <c r="F128" s="94">
        <v>0.252</v>
      </c>
      <c r="G128" s="94">
        <v>0.16200000000000001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116</v>
      </c>
      <c r="C130" s="94" t="s">
        <v>443</v>
      </c>
      <c r="D130" s="94" t="s">
        <v>444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34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116</v>
      </c>
      <c r="C133" s="94" t="s">
        <v>445</v>
      </c>
      <c r="D133" s="94" t="s">
        <v>446</v>
      </c>
      <c r="E133" s="94" t="s">
        <v>447</v>
      </c>
      <c r="F133" s="94" t="s">
        <v>448</v>
      </c>
      <c r="G133" s="94" t="s">
        <v>444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449</v>
      </c>
      <c r="B134" s="94" t="s">
        <v>450</v>
      </c>
      <c r="C134" s="94">
        <v>14982.34</v>
      </c>
      <c r="D134" s="94">
        <v>10326.43</v>
      </c>
      <c r="E134" s="94">
        <v>4655.8999999999996</v>
      </c>
      <c r="F134" s="94">
        <v>0.69</v>
      </c>
      <c r="G134" s="94">
        <v>3.69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451</v>
      </c>
      <c r="B135" s="94" t="s">
        <v>450</v>
      </c>
      <c r="C135" s="94">
        <v>32558.02</v>
      </c>
      <c r="D135" s="94">
        <v>23335.59</v>
      </c>
      <c r="E135" s="94">
        <v>9222.43</v>
      </c>
      <c r="F135" s="94">
        <v>0.72</v>
      </c>
      <c r="G135" s="94">
        <v>3.54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452</v>
      </c>
      <c r="B136" s="94" t="s">
        <v>450</v>
      </c>
      <c r="C136" s="94">
        <v>15045.58</v>
      </c>
      <c r="D136" s="94">
        <v>10467.08</v>
      </c>
      <c r="E136" s="94">
        <v>4578.5</v>
      </c>
      <c r="F136" s="94">
        <v>0.7</v>
      </c>
      <c r="G136" s="94">
        <v>3.71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453</v>
      </c>
      <c r="B137" s="94" t="s">
        <v>450</v>
      </c>
      <c r="C137" s="94">
        <v>14035.66</v>
      </c>
      <c r="D137" s="94">
        <v>9615.2800000000007</v>
      </c>
      <c r="E137" s="94">
        <v>4420.38</v>
      </c>
      <c r="F137" s="94">
        <v>0.69</v>
      </c>
      <c r="G137" s="94">
        <v>3.68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454</v>
      </c>
      <c r="B138" s="94" t="s">
        <v>450</v>
      </c>
      <c r="C138" s="94">
        <v>13921.42</v>
      </c>
      <c r="D138" s="94">
        <v>9522.2800000000007</v>
      </c>
      <c r="E138" s="94">
        <v>4399.1400000000003</v>
      </c>
      <c r="F138" s="94">
        <v>0.68</v>
      </c>
      <c r="G138" s="94">
        <v>3.68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455</v>
      </c>
      <c r="B139" s="94" t="s">
        <v>450</v>
      </c>
      <c r="C139" s="94">
        <v>13859.5</v>
      </c>
      <c r="D139" s="94">
        <v>9471.9</v>
      </c>
      <c r="E139" s="94">
        <v>4387.6000000000004</v>
      </c>
      <c r="F139" s="94">
        <v>0.68</v>
      </c>
      <c r="G139" s="94">
        <v>3.67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456</v>
      </c>
      <c r="B140" s="94" t="s">
        <v>450</v>
      </c>
      <c r="C140" s="94">
        <v>25003.95</v>
      </c>
      <c r="D140" s="94">
        <v>16904.75</v>
      </c>
      <c r="E140" s="94">
        <v>8099.2</v>
      </c>
      <c r="F140" s="94">
        <v>0.68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457</v>
      </c>
      <c r="B141" s="94" t="s">
        <v>450</v>
      </c>
      <c r="C141" s="94">
        <v>12943.91</v>
      </c>
      <c r="D141" s="94">
        <v>8753.5499999999993</v>
      </c>
      <c r="E141" s="94">
        <v>4190.37</v>
      </c>
      <c r="F141" s="94">
        <v>0.68</v>
      </c>
      <c r="G141" s="94">
        <v>3.65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458</v>
      </c>
      <c r="B142" s="94" t="s">
        <v>450</v>
      </c>
      <c r="C142" s="94">
        <v>12906.11</v>
      </c>
      <c r="D142" s="94">
        <v>8725.61</v>
      </c>
      <c r="E142" s="94">
        <v>4180.51</v>
      </c>
      <c r="F142" s="94">
        <v>0.68</v>
      </c>
      <c r="G142" s="94">
        <v>3.65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459</v>
      </c>
      <c r="B143" s="94" t="s">
        <v>450</v>
      </c>
      <c r="C143" s="94">
        <v>13001.55</v>
      </c>
      <c r="D143" s="94">
        <v>8799.99</v>
      </c>
      <c r="E143" s="94">
        <v>4201.5600000000004</v>
      </c>
      <c r="F143" s="94">
        <v>0.68</v>
      </c>
      <c r="G143" s="94">
        <v>3.66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116</v>
      </c>
      <c r="C145" s="94" t="s">
        <v>445</v>
      </c>
      <c r="D145" s="94" t="s">
        <v>444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460</v>
      </c>
      <c r="B146" s="94" t="s">
        <v>461</v>
      </c>
      <c r="C146" s="94">
        <v>13978.82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462</v>
      </c>
      <c r="B147" s="94" t="s">
        <v>461</v>
      </c>
      <c r="C147" s="94">
        <v>25050.95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463</v>
      </c>
      <c r="B148" s="94" t="s">
        <v>461</v>
      </c>
      <c r="C148" s="94">
        <v>12342.56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464</v>
      </c>
      <c r="B149" s="94" t="s">
        <v>461</v>
      </c>
      <c r="C149" s="94">
        <v>12342.56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465</v>
      </c>
      <c r="B150" s="94" t="s">
        <v>461</v>
      </c>
      <c r="C150" s="94">
        <v>12342.56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466</v>
      </c>
      <c r="B151" s="94" t="s">
        <v>461</v>
      </c>
      <c r="C151" s="94">
        <v>12342.56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467</v>
      </c>
      <c r="B152" s="94" t="s">
        <v>461</v>
      </c>
      <c r="C152" s="94">
        <v>24685.13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468</v>
      </c>
      <c r="B153" s="94" t="s">
        <v>461</v>
      </c>
      <c r="C153" s="94">
        <v>12342.56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469</v>
      </c>
      <c r="B154" s="94" t="s">
        <v>461</v>
      </c>
      <c r="C154" s="94">
        <v>12342.56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470</v>
      </c>
      <c r="B155" s="94" t="s">
        <v>461</v>
      </c>
      <c r="C155" s="94">
        <v>12342.56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116</v>
      </c>
      <c r="C157" s="94" t="s">
        <v>471</v>
      </c>
      <c r="D157" s="94" t="s">
        <v>472</v>
      </c>
      <c r="E157" s="94" t="s">
        <v>473</v>
      </c>
      <c r="F157" s="94" t="s">
        <v>474</v>
      </c>
      <c r="G157" s="94" t="s">
        <v>475</v>
      </c>
      <c r="H157" s="94" t="s">
        <v>476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477</v>
      </c>
      <c r="B158" s="94" t="s">
        <v>478</v>
      </c>
      <c r="C158" s="94">
        <v>0.54</v>
      </c>
      <c r="D158" s="94">
        <v>622</v>
      </c>
      <c r="E158" s="94">
        <v>0.64</v>
      </c>
      <c r="F158" s="94">
        <v>737.39</v>
      </c>
      <c r="G158" s="94">
        <v>1</v>
      </c>
      <c r="H158" s="94" t="s">
        <v>479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480</v>
      </c>
      <c r="B159" s="94" t="s">
        <v>478</v>
      </c>
      <c r="C159" s="94">
        <v>0.55000000000000004</v>
      </c>
      <c r="D159" s="94">
        <v>622</v>
      </c>
      <c r="E159" s="94">
        <v>1.53</v>
      </c>
      <c r="F159" s="94">
        <v>1741.38</v>
      </c>
      <c r="G159" s="94">
        <v>1</v>
      </c>
      <c r="H159" s="94" t="s">
        <v>479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481</v>
      </c>
      <c r="B160" s="94" t="s">
        <v>478</v>
      </c>
      <c r="C160" s="94">
        <v>0.54</v>
      </c>
      <c r="D160" s="94">
        <v>622</v>
      </c>
      <c r="E160" s="94">
        <v>0.65</v>
      </c>
      <c r="F160" s="94">
        <v>759</v>
      </c>
      <c r="G160" s="94">
        <v>1</v>
      </c>
      <c r="H160" s="94" t="s">
        <v>479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482</v>
      </c>
      <c r="B161" s="94" t="s">
        <v>478</v>
      </c>
      <c r="C161" s="94">
        <v>0.54</v>
      </c>
      <c r="D161" s="94">
        <v>622</v>
      </c>
      <c r="E161" s="94">
        <v>0.59</v>
      </c>
      <c r="F161" s="94">
        <v>679.61</v>
      </c>
      <c r="G161" s="94">
        <v>1</v>
      </c>
      <c r="H161" s="94" t="s">
        <v>479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483</v>
      </c>
      <c r="B162" s="94" t="s">
        <v>478</v>
      </c>
      <c r="C162" s="94">
        <v>0.54</v>
      </c>
      <c r="D162" s="94">
        <v>622</v>
      </c>
      <c r="E162" s="94">
        <v>0.57999999999999996</v>
      </c>
      <c r="F162" s="94">
        <v>671.27</v>
      </c>
      <c r="G162" s="94">
        <v>1</v>
      </c>
      <c r="H162" s="94" t="s">
        <v>479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484</v>
      </c>
      <c r="B163" s="94" t="s">
        <v>478</v>
      </c>
      <c r="C163" s="94">
        <v>0.54</v>
      </c>
      <c r="D163" s="94">
        <v>622</v>
      </c>
      <c r="E163" s="94">
        <v>0.56999999999999995</v>
      </c>
      <c r="F163" s="94">
        <v>666.76</v>
      </c>
      <c r="G163" s="94">
        <v>1</v>
      </c>
      <c r="H163" s="94" t="s">
        <v>479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485</v>
      </c>
      <c r="B164" s="94" t="s">
        <v>478</v>
      </c>
      <c r="C164" s="94">
        <v>0.55000000000000004</v>
      </c>
      <c r="D164" s="94">
        <v>622</v>
      </c>
      <c r="E164" s="94">
        <v>1.01</v>
      </c>
      <c r="F164" s="94">
        <v>1147.07</v>
      </c>
      <c r="G164" s="94">
        <v>1</v>
      </c>
      <c r="H164" s="94" t="s">
        <v>479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486</v>
      </c>
      <c r="B165" s="94" t="s">
        <v>478</v>
      </c>
      <c r="C165" s="94">
        <v>0.54</v>
      </c>
      <c r="D165" s="94">
        <v>622</v>
      </c>
      <c r="E165" s="94">
        <v>0.52</v>
      </c>
      <c r="F165" s="94">
        <v>605.05999999999995</v>
      </c>
      <c r="G165" s="94">
        <v>1</v>
      </c>
      <c r="H165" s="94" t="s">
        <v>479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487</v>
      </c>
      <c r="B166" s="94" t="s">
        <v>478</v>
      </c>
      <c r="C166" s="94">
        <v>0.54</v>
      </c>
      <c r="D166" s="94">
        <v>622</v>
      </c>
      <c r="E166" s="94">
        <v>0.52</v>
      </c>
      <c r="F166" s="94">
        <v>602.84</v>
      </c>
      <c r="G166" s="94">
        <v>1</v>
      </c>
      <c r="H166" s="94" t="s">
        <v>479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488</v>
      </c>
      <c r="B167" s="94" t="s">
        <v>478</v>
      </c>
      <c r="C167" s="94">
        <v>0.54</v>
      </c>
      <c r="D167" s="94">
        <v>622</v>
      </c>
      <c r="E167" s="94">
        <v>0.53</v>
      </c>
      <c r="F167" s="94">
        <v>609.16999999999996</v>
      </c>
      <c r="G167" s="94">
        <v>1</v>
      </c>
      <c r="H167" s="94" t="s">
        <v>479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116</v>
      </c>
      <c r="C169" s="94" t="s">
        <v>489</v>
      </c>
      <c r="D169" s="94" t="s">
        <v>490</v>
      </c>
      <c r="E169" s="94" t="s">
        <v>491</v>
      </c>
      <c r="F169" s="94" t="s">
        <v>492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34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116</v>
      </c>
      <c r="C172" s="94" t="s">
        <v>493</v>
      </c>
      <c r="D172" s="94" t="s">
        <v>494</v>
      </c>
      <c r="E172" s="94" t="s">
        <v>495</v>
      </c>
      <c r="F172" s="94" t="s">
        <v>496</v>
      </c>
      <c r="G172" s="94" t="s">
        <v>497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34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512</v>
      </c>
      <c r="C175" s="94" t="s">
        <v>513</v>
      </c>
      <c r="D175" s="94" t="s">
        <v>514</v>
      </c>
      <c r="E175" s="94" t="s">
        <v>515</v>
      </c>
      <c r="F175" s="94" t="s">
        <v>516</v>
      </c>
      <c r="G175" s="94" t="s">
        <v>517</v>
      </c>
      <c r="H175" s="94" t="s">
        <v>518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498</v>
      </c>
      <c r="B176" s="94">
        <v>20845.562000000002</v>
      </c>
      <c r="C176" s="94">
        <v>30.9208</v>
      </c>
      <c r="D176" s="94">
        <v>112.8586</v>
      </c>
      <c r="E176" s="94">
        <v>0</v>
      </c>
      <c r="F176" s="94">
        <v>2.0000000000000001E-4</v>
      </c>
      <c r="G176" s="94">
        <v>562742.60789999994</v>
      </c>
      <c r="H176" s="94">
        <v>8461.8207000000002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499</v>
      </c>
      <c r="B177" s="94">
        <v>17027.378000000001</v>
      </c>
      <c r="C177" s="94">
        <v>26.2989</v>
      </c>
      <c r="D177" s="94">
        <v>101.9786</v>
      </c>
      <c r="E177" s="94">
        <v>0</v>
      </c>
      <c r="F177" s="94">
        <v>2.0000000000000001E-4</v>
      </c>
      <c r="G177" s="94">
        <v>508538.35440000001</v>
      </c>
      <c r="H177" s="94">
        <v>7020.1862000000001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500</v>
      </c>
      <c r="B178" s="94">
        <v>19174.599600000001</v>
      </c>
      <c r="C178" s="94">
        <v>29.642900000000001</v>
      </c>
      <c r="D178" s="94">
        <v>115.09820000000001</v>
      </c>
      <c r="E178" s="94">
        <v>0</v>
      </c>
      <c r="F178" s="94">
        <v>2.0000000000000001E-4</v>
      </c>
      <c r="G178" s="94">
        <v>573963.26879999996</v>
      </c>
      <c r="H178" s="94">
        <v>7908.3320000000003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501</v>
      </c>
      <c r="B179" s="94">
        <v>18045.817299999999</v>
      </c>
      <c r="C179" s="94">
        <v>29.2531</v>
      </c>
      <c r="D179" s="94">
        <v>121.06059999999999</v>
      </c>
      <c r="E179" s="94">
        <v>0</v>
      </c>
      <c r="F179" s="94">
        <v>2.0000000000000001E-4</v>
      </c>
      <c r="G179" s="94">
        <v>603750.55359999998</v>
      </c>
      <c r="H179" s="94">
        <v>7583.6373000000003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245</v>
      </c>
      <c r="B180" s="94">
        <v>20211.132099999999</v>
      </c>
      <c r="C180" s="94">
        <v>33.028399999999998</v>
      </c>
      <c r="D180" s="94">
        <v>138.0796</v>
      </c>
      <c r="E180" s="94">
        <v>0</v>
      </c>
      <c r="F180" s="94">
        <v>2.9999999999999997E-4</v>
      </c>
      <c r="G180" s="94">
        <v>688636.77599999995</v>
      </c>
      <c r="H180" s="94">
        <v>8521.1638000000003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502</v>
      </c>
      <c r="B181" s="94">
        <v>23999.541000000001</v>
      </c>
      <c r="C181" s="94">
        <v>39.356000000000002</v>
      </c>
      <c r="D181" s="94">
        <v>165.24590000000001</v>
      </c>
      <c r="E181" s="94">
        <v>0</v>
      </c>
      <c r="F181" s="94">
        <v>2.9999999999999997E-4</v>
      </c>
      <c r="G181" s="94">
        <v>824126.63910000003</v>
      </c>
      <c r="H181" s="94">
        <v>10132.588599999999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503</v>
      </c>
      <c r="B182" s="94">
        <v>25782.522000000001</v>
      </c>
      <c r="C182" s="94">
        <v>42.281500000000001</v>
      </c>
      <c r="D182" s="94">
        <v>177.53809999999999</v>
      </c>
      <c r="E182" s="94">
        <v>0</v>
      </c>
      <c r="F182" s="94">
        <v>2.9999999999999997E-4</v>
      </c>
      <c r="G182" s="94">
        <v>885430.946</v>
      </c>
      <c r="H182" s="94">
        <v>10885.534799999999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504</v>
      </c>
      <c r="B183" s="94">
        <v>26154.260699999999</v>
      </c>
      <c r="C183" s="94">
        <v>42.891100000000002</v>
      </c>
      <c r="D183" s="94">
        <v>180.09780000000001</v>
      </c>
      <c r="E183" s="94">
        <v>0</v>
      </c>
      <c r="F183" s="94">
        <v>2.9999999999999997E-4</v>
      </c>
      <c r="G183" s="94">
        <v>898197.3051</v>
      </c>
      <c r="H183" s="94">
        <v>11042.4851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505</v>
      </c>
      <c r="B184" s="94">
        <v>22424.583699999999</v>
      </c>
      <c r="C184" s="94">
        <v>36.774299999999997</v>
      </c>
      <c r="D184" s="94">
        <v>154.4119</v>
      </c>
      <c r="E184" s="94">
        <v>0</v>
      </c>
      <c r="F184" s="94">
        <v>2.9999999999999997E-4</v>
      </c>
      <c r="G184" s="94">
        <v>770094.28119999997</v>
      </c>
      <c r="H184" s="94">
        <v>9467.7546999999995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506</v>
      </c>
      <c r="B185" s="94">
        <v>19047.392199999998</v>
      </c>
      <c r="C185" s="94">
        <v>30.9541</v>
      </c>
      <c r="D185" s="94">
        <v>128.50659999999999</v>
      </c>
      <c r="E185" s="94">
        <v>0</v>
      </c>
      <c r="F185" s="94">
        <v>2.0000000000000001E-4</v>
      </c>
      <c r="G185" s="94">
        <v>640887.92489999998</v>
      </c>
      <c r="H185" s="94">
        <v>8012.5811000000003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507</v>
      </c>
      <c r="B186" s="94">
        <v>17646.299800000001</v>
      </c>
      <c r="C186" s="94">
        <v>27.639099999999999</v>
      </c>
      <c r="D186" s="94">
        <v>109.297</v>
      </c>
      <c r="E186" s="94">
        <v>0</v>
      </c>
      <c r="F186" s="94">
        <v>2.0000000000000001E-4</v>
      </c>
      <c r="G186" s="94">
        <v>545048.66119999997</v>
      </c>
      <c r="H186" s="94">
        <v>7315.2978000000003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508</v>
      </c>
      <c r="B187" s="94">
        <v>20258.638299999999</v>
      </c>
      <c r="C187" s="94">
        <v>30.385300000000001</v>
      </c>
      <c r="D187" s="94">
        <v>112.83110000000001</v>
      </c>
      <c r="E187" s="94">
        <v>0</v>
      </c>
      <c r="F187" s="94">
        <v>2.0000000000000001E-4</v>
      </c>
      <c r="G187" s="94">
        <v>562620.21609999996</v>
      </c>
      <c r="H187" s="94">
        <v>8258.4050000000007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509</v>
      </c>
      <c r="B189" s="94">
        <v>250617.7267</v>
      </c>
      <c r="C189" s="94">
        <v>399.4255</v>
      </c>
      <c r="D189" s="94">
        <v>1617.0041000000001</v>
      </c>
      <c r="E189" s="94">
        <v>0</v>
      </c>
      <c r="F189" s="94">
        <v>3.0999999999999999E-3</v>
      </c>
      <c r="G189" s="95">
        <v>8064040</v>
      </c>
      <c r="H189" s="94">
        <v>104609.787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510</v>
      </c>
      <c r="B190" s="94">
        <v>17027.378000000001</v>
      </c>
      <c r="C190" s="94">
        <v>26.2989</v>
      </c>
      <c r="D190" s="94">
        <v>101.9786</v>
      </c>
      <c r="E190" s="94">
        <v>0</v>
      </c>
      <c r="F190" s="94">
        <v>2.0000000000000001E-4</v>
      </c>
      <c r="G190" s="94">
        <v>508538.35440000001</v>
      </c>
      <c r="H190" s="94">
        <v>7020.1862000000001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511</v>
      </c>
      <c r="B191" s="94">
        <v>26154.260699999999</v>
      </c>
      <c r="C191" s="94">
        <v>42.891100000000002</v>
      </c>
      <c r="D191" s="94">
        <v>180.09780000000001</v>
      </c>
      <c r="E191" s="94">
        <v>0</v>
      </c>
      <c r="F191" s="94">
        <v>2.9999999999999997E-4</v>
      </c>
      <c r="G191" s="94">
        <v>898197.3051</v>
      </c>
      <c r="H191" s="94">
        <v>11042.4851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519</v>
      </c>
      <c r="C193" s="94" t="s">
        <v>520</v>
      </c>
      <c r="D193" s="94" t="s">
        <v>521</v>
      </c>
      <c r="E193" s="94" t="s">
        <v>522</v>
      </c>
      <c r="F193" s="94" t="s">
        <v>523</v>
      </c>
      <c r="G193" s="94" t="s">
        <v>524</v>
      </c>
      <c r="H193" s="94" t="s">
        <v>525</v>
      </c>
      <c r="I193" s="94" t="s">
        <v>526</v>
      </c>
      <c r="J193" s="94" t="s">
        <v>527</v>
      </c>
      <c r="K193" s="94" t="s">
        <v>528</v>
      </c>
      <c r="L193" s="94" t="s">
        <v>529</v>
      </c>
      <c r="M193" s="94" t="s">
        <v>530</v>
      </c>
      <c r="N193" s="94" t="s">
        <v>531</v>
      </c>
      <c r="O193" s="94" t="s">
        <v>532</v>
      </c>
      <c r="P193" s="94" t="s">
        <v>533</v>
      </c>
      <c r="Q193" s="94" t="s">
        <v>534</v>
      </c>
      <c r="R193" s="94" t="s">
        <v>535</v>
      </c>
      <c r="S193" s="94" t="s">
        <v>536</v>
      </c>
    </row>
    <row r="194" spans="1:19">
      <c r="A194" s="94" t="s">
        <v>498</v>
      </c>
      <c r="B194" s="95">
        <v>73845400000</v>
      </c>
      <c r="C194" s="94">
        <v>54215.925000000003</v>
      </c>
      <c r="D194" s="94" t="s">
        <v>670</v>
      </c>
      <c r="E194" s="94">
        <v>32837.857000000004</v>
      </c>
      <c r="F194" s="94">
        <v>8089.5320000000002</v>
      </c>
      <c r="G194" s="94">
        <v>8219.5360000000001</v>
      </c>
      <c r="H194" s="94">
        <v>0</v>
      </c>
      <c r="I194" s="94">
        <v>0</v>
      </c>
      <c r="J194" s="94">
        <v>5069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499</v>
      </c>
      <c r="B195" s="95">
        <v>66732500000</v>
      </c>
      <c r="C195" s="94">
        <v>55058.758000000002</v>
      </c>
      <c r="D195" s="94" t="s">
        <v>671</v>
      </c>
      <c r="E195" s="94">
        <v>32837.857000000004</v>
      </c>
      <c r="F195" s="94">
        <v>8089.5320000000002</v>
      </c>
      <c r="G195" s="94">
        <v>8219.5360000000001</v>
      </c>
      <c r="H195" s="94">
        <v>0</v>
      </c>
      <c r="I195" s="94">
        <v>842.83199999999999</v>
      </c>
      <c r="J195" s="94">
        <v>5069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500</v>
      </c>
      <c r="B196" s="95">
        <v>75317800000</v>
      </c>
      <c r="C196" s="94">
        <v>60285.069000000003</v>
      </c>
      <c r="D196" s="94" t="s">
        <v>584</v>
      </c>
      <c r="E196" s="94">
        <v>32837.857000000004</v>
      </c>
      <c r="F196" s="94">
        <v>8089.5320000000002</v>
      </c>
      <c r="G196" s="94">
        <v>8219.5360000000001</v>
      </c>
      <c r="H196" s="94">
        <v>0</v>
      </c>
      <c r="I196" s="94">
        <v>11138.143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501</v>
      </c>
      <c r="B197" s="95">
        <v>79226600000</v>
      </c>
      <c r="C197" s="94">
        <v>77858.521999999997</v>
      </c>
      <c r="D197" s="94" t="s">
        <v>585</v>
      </c>
      <c r="E197" s="94">
        <v>32837.857000000004</v>
      </c>
      <c r="F197" s="94">
        <v>8089.5320000000002</v>
      </c>
      <c r="G197" s="94">
        <v>8219.5360000000001</v>
      </c>
      <c r="H197" s="94">
        <v>0</v>
      </c>
      <c r="I197" s="94">
        <v>28711.597000000002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245</v>
      </c>
      <c r="B198" s="95">
        <v>90365700000</v>
      </c>
      <c r="C198" s="94">
        <v>86923.269</v>
      </c>
      <c r="D198" s="94" t="s">
        <v>586</v>
      </c>
      <c r="E198" s="94">
        <v>32837.857000000004</v>
      </c>
      <c r="F198" s="94">
        <v>8089.5320000000002</v>
      </c>
      <c r="G198" s="94">
        <v>8219.5360000000001</v>
      </c>
      <c r="H198" s="94">
        <v>0</v>
      </c>
      <c r="I198" s="94">
        <v>37776.343999999997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502</v>
      </c>
      <c r="B199" s="95">
        <v>108145000000</v>
      </c>
      <c r="C199" s="94">
        <v>100327.527</v>
      </c>
      <c r="D199" s="94" t="s">
        <v>587</v>
      </c>
      <c r="E199" s="94">
        <v>32837.857000000004</v>
      </c>
      <c r="F199" s="94">
        <v>8089.5320000000002</v>
      </c>
      <c r="G199" s="94">
        <v>8219.5360000000001</v>
      </c>
      <c r="H199" s="94">
        <v>0</v>
      </c>
      <c r="I199" s="94">
        <v>51180.601000000002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503</v>
      </c>
      <c r="B200" s="95">
        <v>116190000000</v>
      </c>
      <c r="C200" s="94">
        <v>99665.66</v>
      </c>
      <c r="D200" s="94" t="s">
        <v>588</v>
      </c>
      <c r="E200" s="94">
        <v>32837.857000000004</v>
      </c>
      <c r="F200" s="94">
        <v>8089.5320000000002</v>
      </c>
      <c r="G200" s="94">
        <v>8219.5360000000001</v>
      </c>
      <c r="H200" s="94">
        <v>0</v>
      </c>
      <c r="I200" s="94">
        <v>50518.735000000001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504</v>
      </c>
      <c r="B201" s="95">
        <v>117865000000</v>
      </c>
      <c r="C201" s="94">
        <v>97461.508000000002</v>
      </c>
      <c r="D201" s="94" t="s">
        <v>672</v>
      </c>
      <c r="E201" s="94">
        <v>32837.857000000004</v>
      </c>
      <c r="F201" s="94">
        <v>8089.5320000000002</v>
      </c>
      <c r="G201" s="94">
        <v>8219.5360000000001</v>
      </c>
      <c r="H201" s="94">
        <v>0</v>
      </c>
      <c r="I201" s="94">
        <v>48314.582999999999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505</v>
      </c>
      <c r="B202" s="95">
        <v>101055000000</v>
      </c>
      <c r="C202" s="94">
        <v>95419.620999999999</v>
      </c>
      <c r="D202" s="94" t="s">
        <v>589</v>
      </c>
      <c r="E202" s="94">
        <v>32837.857000000004</v>
      </c>
      <c r="F202" s="94">
        <v>8089.5320000000002</v>
      </c>
      <c r="G202" s="94">
        <v>8219.5360000000001</v>
      </c>
      <c r="H202" s="94">
        <v>0</v>
      </c>
      <c r="I202" s="94">
        <v>46272.696000000004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506</v>
      </c>
      <c r="B203" s="95">
        <v>84099900000</v>
      </c>
      <c r="C203" s="94">
        <v>79032.972999999998</v>
      </c>
      <c r="D203" s="94" t="s">
        <v>590</v>
      </c>
      <c r="E203" s="94">
        <v>32837.857000000004</v>
      </c>
      <c r="F203" s="94">
        <v>8089.5320000000002</v>
      </c>
      <c r="G203" s="94">
        <v>8219.5360000000001</v>
      </c>
      <c r="H203" s="94">
        <v>0</v>
      </c>
      <c r="I203" s="94">
        <v>29886.047999999999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507</v>
      </c>
      <c r="B204" s="95">
        <v>71523500000</v>
      </c>
      <c r="C204" s="94">
        <v>58886.747000000003</v>
      </c>
      <c r="D204" s="94" t="s">
        <v>673</v>
      </c>
      <c r="E204" s="94">
        <v>32837.857000000004</v>
      </c>
      <c r="F204" s="94">
        <v>8089.5320000000002</v>
      </c>
      <c r="G204" s="94">
        <v>8219.5360000000001</v>
      </c>
      <c r="H204" s="94">
        <v>0</v>
      </c>
      <c r="I204" s="94">
        <v>4670.8209999999999</v>
      </c>
      <c r="J204" s="94">
        <v>5069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508</v>
      </c>
      <c r="B205" s="95">
        <v>73829300000</v>
      </c>
      <c r="C205" s="94">
        <v>55690.175000000003</v>
      </c>
      <c r="D205" s="94" t="s">
        <v>591</v>
      </c>
      <c r="E205" s="94">
        <v>32837.857000000004</v>
      </c>
      <c r="F205" s="94">
        <v>8089.5320000000002</v>
      </c>
      <c r="G205" s="94">
        <v>8219.5360000000001</v>
      </c>
      <c r="H205" s="94">
        <v>0</v>
      </c>
      <c r="I205" s="94">
        <v>1474.25</v>
      </c>
      <c r="J205" s="94">
        <v>5069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509</v>
      </c>
      <c r="B207" s="95">
        <v>1058200000000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510</v>
      </c>
      <c r="B208" s="95">
        <v>66732500000</v>
      </c>
      <c r="C208" s="94">
        <v>54215.925000000003</v>
      </c>
      <c r="D208" s="94"/>
      <c r="E208" s="94">
        <v>32837.857000000004</v>
      </c>
      <c r="F208" s="94">
        <v>8089.5320000000002</v>
      </c>
      <c r="G208" s="94">
        <v>8219.5360000000001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511</v>
      </c>
      <c r="B209" s="95">
        <v>117865000000</v>
      </c>
      <c r="C209" s="94">
        <v>100327.527</v>
      </c>
      <c r="D209" s="94"/>
      <c r="E209" s="94">
        <v>32837.857000000004</v>
      </c>
      <c r="F209" s="94">
        <v>8089.5320000000002</v>
      </c>
      <c r="G209" s="94">
        <v>8219.5360000000001</v>
      </c>
      <c r="H209" s="94">
        <v>0</v>
      </c>
      <c r="I209" s="94">
        <v>51180.601000000002</v>
      </c>
      <c r="J209" s="94">
        <v>5069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543</v>
      </c>
      <c r="C211" s="94" t="s">
        <v>544</v>
      </c>
      <c r="D211" s="94" t="s">
        <v>545</v>
      </c>
      <c r="E211" s="94" t="s">
        <v>336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546</v>
      </c>
      <c r="B212" s="94">
        <v>29194.13</v>
      </c>
      <c r="C212" s="94">
        <v>2315.6999999999998</v>
      </c>
      <c r="D212" s="94">
        <v>0</v>
      </c>
      <c r="E212" s="94">
        <v>31509.83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547</v>
      </c>
      <c r="B213" s="94">
        <v>13.97</v>
      </c>
      <c r="C213" s="94">
        <v>1.1100000000000001</v>
      </c>
      <c r="D213" s="94">
        <v>0</v>
      </c>
      <c r="E213" s="94">
        <v>15.07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548</v>
      </c>
      <c r="B214" s="94">
        <v>13.97</v>
      </c>
      <c r="C214" s="94">
        <v>1.1100000000000001</v>
      </c>
      <c r="D214" s="94">
        <v>0</v>
      </c>
      <c r="E214" s="94">
        <v>15.07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112</vt:i4>
      </vt:variant>
    </vt:vector>
  </HeadingPairs>
  <TitlesOfParts>
    <vt:vector size="12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Miami!stmall01miami</vt:lpstr>
      <vt:lpstr>Miami!stmall01miami_1</vt:lpstr>
      <vt:lpstr>Miami!stmall01miami_2</vt:lpstr>
      <vt:lpstr>Miami!stmall01miami_3</vt:lpstr>
      <vt:lpstr>Miami!stmall01miami_4</vt:lpstr>
      <vt:lpstr>Miami!stmall01miami_5</vt:lpstr>
      <vt:lpstr>Miami!stmall01miami_6</vt:lpstr>
      <vt:lpstr>Houston!stmall02houston</vt:lpstr>
      <vt:lpstr>Houston!stmall02houston_1</vt:lpstr>
      <vt:lpstr>Houston!stmall02houston_2</vt:lpstr>
      <vt:lpstr>Houston!stmall02houston_3</vt:lpstr>
      <vt:lpstr>Houston!stmall02houston_4</vt:lpstr>
      <vt:lpstr>Houston!stmall02houston_5</vt:lpstr>
      <vt:lpstr>Houston!stmall02houston_6</vt:lpstr>
      <vt:lpstr>Phoenix!stmall03phoenix</vt:lpstr>
      <vt:lpstr>Phoenix!stmall03phoenix_1</vt:lpstr>
      <vt:lpstr>Phoenix!stmall03phoenix_2</vt:lpstr>
      <vt:lpstr>Phoenix!stmall03phoenix_3</vt:lpstr>
      <vt:lpstr>Phoenix!stmall03phoenix_4</vt:lpstr>
      <vt:lpstr>Phoenix!stmall03phoenix_5</vt:lpstr>
      <vt:lpstr>Phoenix!stmall03phoenix_6</vt:lpstr>
      <vt:lpstr>Atlanta!stmall04atlanta</vt:lpstr>
      <vt:lpstr>Atlanta!stmall04atlanta_1</vt:lpstr>
      <vt:lpstr>Atlanta!stmall04atlanta_2</vt:lpstr>
      <vt:lpstr>Atlanta!stmall04atlanta_3</vt:lpstr>
      <vt:lpstr>Atlanta!stmall04atlanta_4</vt:lpstr>
      <vt:lpstr>Atlanta!stmall04atlanta_5</vt:lpstr>
      <vt:lpstr>Atlanta!stmall04atlanta_6</vt:lpstr>
      <vt:lpstr>LosAngeles!stmall05losangeles</vt:lpstr>
      <vt:lpstr>LosAngeles!stmall05losangeles_1</vt:lpstr>
      <vt:lpstr>LosAngeles!stmall05losangeles_2</vt:lpstr>
      <vt:lpstr>LosAngeles!stmall05losangeles_3</vt:lpstr>
      <vt:lpstr>LosAngeles!stmall05losangeles_4</vt:lpstr>
      <vt:lpstr>LosAngeles!stmall05losangeles_5</vt:lpstr>
      <vt:lpstr>LosAngeles!stmall05losangeles_6</vt:lpstr>
      <vt:lpstr>LasVegas!stmall06lasvegas</vt:lpstr>
      <vt:lpstr>LasVegas!stmall06lasvegas_1</vt:lpstr>
      <vt:lpstr>LasVegas!stmall06lasvegas_2</vt:lpstr>
      <vt:lpstr>LasVegas!stmall06lasvegas_3</vt:lpstr>
      <vt:lpstr>LasVegas!stmall06lasvegas_4</vt:lpstr>
      <vt:lpstr>LasVegas!stmall06lasvegas_5</vt:lpstr>
      <vt:lpstr>LasVegas!stmall06lasvegas_6</vt:lpstr>
      <vt:lpstr>SanFrancisco!stmall07sanfrancisco</vt:lpstr>
      <vt:lpstr>SanFrancisco!stmall07sanfrancisco_1</vt:lpstr>
      <vt:lpstr>SanFrancisco!stmall07sanfrancisco_2</vt:lpstr>
      <vt:lpstr>SanFrancisco!stmall07sanfrancisco_3</vt:lpstr>
      <vt:lpstr>SanFrancisco!stmall07sanfrancisco_4</vt:lpstr>
      <vt:lpstr>SanFrancisco!stmall07sanfrancisco_5</vt:lpstr>
      <vt:lpstr>SanFrancisco!stmall07sanfrancisco_6</vt:lpstr>
      <vt:lpstr>Baltimore!stmall08baltimore</vt:lpstr>
      <vt:lpstr>Baltimore!stmall08baltimore_1</vt:lpstr>
      <vt:lpstr>Baltimore!stmall08baltimore_2</vt:lpstr>
      <vt:lpstr>Baltimore!stmall08baltimore_3</vt:lpstr>
      <vt:lpstr>Baltimore!stmall08baltimore_4</vt:lpstr>
      <vt:lpstr>Baltimore!stmall08baltimore_5</vt:lpstr>
      <vt:lpstr>Baltimore!stmall08baltimore_6</vt:lpstr>
      <vt:lpstr>Albuquerque!stmall09albuquerque</vt:lpstr>
      <vt:lpstr>Albuquerque!stmall09albuquerque_1</vt:lpstr>
      <vt:lpstr>Albuquerque!stmall09albuquerque_2</vt:lpstr>
      <vt:lpstr>Albuquerque!stmall09albuquerque_3</vt:lpstr>
      <vt:lpstr>Albuquerque!stmall09albuquerque_4</vt:lpstr>
      <vt:lpstr>Albuquerque!stmall09albuquerque_5</vt:lpstr>
      <vt:lpstr>Albuquerque!stmall09albuquerque_6</vt:lpstr>
      <vt:lpstr>Seattle!stmall10seattle</vt:lpstr>
      <vt:lpstr>Seattle!stmall10seattle_1</vt:lpstr>
      <vt:lpstr>Seattle!stmall10seattle_2</vt:lpstr>
      <vt:lpstr>Seattle!stmall10seattle_3</vt:lpstr>
      <vt:lpstr>Seattle!stmall10seattle_4</vt:lpstr>
      <vt:lpstr>Seattle!stmall10seattle_5</vt:lpstr>
      <vt:lpstr>Seattle!stmall10seattle_6</vt:lpstr>
      <vt:lpstr>Chicago!stmall11chicago</vt:lpstr>
      <vt:lpstr>Chicago!stmall11chicago_1</vt:lpstr>
      <vt:lpstr>Chicago!stmall11chicago_2</vt:lpstr>
      <vt:lpstr>Chicago!stmall11chicago_3</vt:lpstr>
      <vt:lpstr>Chicago!stmall11chicago_4</vt:lpstr>
      <vt:lpstr>Chicago!stmall11chicago_5</vt:lpstr>
      <vt:lpstr>Chicago!stmall11chicago_6</vt:lpstr>
      <vt:lpstr>Boulder!stmall12boulder</vt:lpstr>
      <vt:lpstr>Boulder!stmall12boulder_1</vt:lpstr>
      <vt:lpstr>Boulder!stmall12boulder_2</vt:lpstr>
      <vt:lpstr>Boulder!stmall12boulder_3</vt:lpstr>
      <vt:lpstr>Boulder!stmall12boulder_4</vt:lpstr>
      <vt:lpstr>Boulder!stmall12boulder_5</vt:lpstr>
      <vt:lpstr>Boulder!stmall12boulder_6</vt:lpstr>
      <vt:lpstr>Minneapolis!stmall13minneapolis</vt:lpstr>
      <vt:lpstr>Minneapolis!stmall13minneapolis_1</vt:lpstr>
      <vt:lpstr>Minneapolis!stmall13minneapolis_2</vt:lpstr>
      <vt:lpstr>Minneapolis!stmall13minneapolis_3</vt:lpstr>
      <vt:lpstr>Minneapolis!stmall13minneapolis_4</vt:lpstr>
      <vt:lpstr>Minneapolis!stmall13minneapolis_5</vt:lpstr>
      <vt:lpstr>Minneapolis!stmall13minneapolis_6</vt:lpstr>
      <vt:lpstr>Helena!stmall14helena</vt:lpstr>
      <vt:lpstr>Helena!stmall14helena_1</vt:lpstr>
      <vt:lpstr>Helena!stmall14helena_2</vt:lpstr>
      <vt:lpstr>Helena!stmall14helena_3</vt:lpstr>
      <vt:lpstr>Helena!stmall14helena_4</vt:lpstr>
      <vt:lpstr>Helena!stmall14helena_5</vt:lpstr>
      <vt:lpstr>Helena!stmall14helena_6</vt:lpstr>
      <vt:lpstr>Duluth!stmall15duluth</vt:lpstr>
      <vt:lpstr>Duluth!stmall15duluth_1</vt:lpstr>
      <vt:lpstr>Duluth!stmall15duluth_2</vt:lpstr>
      <vt:lpstr>Duluth!stmall15duluth_3</vt:lpstr>
      <vt:lpstr>Duluth!stmall15duluth_4</vt:lpstr>
      <vt:lpstr>Duluth!stmall15duluth_5</vt:lpstr>
      <vt:lpstr>Duluth!stmall15duluth_6</vt:lpstr>
      <vt:lpstr>Fairbanks!stmall16fairbanks</vt:lpstr>
      <vt:lpstr>Fairbanks!stmall16fairbanks_1</vt:lpstr>
      <vt:lpstr>Fairbanks!stmall16fairbanks_2</vt:lpstr>
      <vt:lpstr>Fairbanks!stmall16fairbanks_3</vt:lpstr>
      <vt:lpstr>Fairbanks!stmall16fairbanks_4</vt:lpstr>
      <vt:lpstr>Fairbanks!stmall16fairbanks_5</vt:lpstr>
      <vt:lpstr>Fairbanks!stmall16fairbanks_6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2008-10-22T21:11:40Z</cp:lastPrinted>
  <dcterms:created xsi:type="dcterms:W3CDTF">2007-11-14T19:26:56Z</dcterms:created>
  <dcterms:modified xsi:type="dcterms:W3CDTF">2009-10-31T00:08:24Z</dcterms:modified>
</cp:coreProperties>
</file>