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queryTables/queryTable1.xml" ContentType="application/vnd.openxmlformats-officedocument.spreadsheetml.queryTable+xml"/>
  <Override PartName="/xl/charts/chart6.xml" ContentType="application/vnd.openxmlformats-officedocument.drawingml.char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drawings/drawing8.xml" ContentType="application/vnd.openxmlformats-officedocument.drawing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Override PartName="/xl/charts/chart2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sheets/sheet5.xml" ContentType="application/vnd.openxmlformats-officedocument.spreadsheetml.worksheet+xml"/>
  <Override PartName="/xl/queryTables/queryTable15.xml" ContentType="application/vnd.openxmlformats-officedocument.spreadsheetml.queryTable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chartsheets/sheet6.xml" ContentType="application/vnd.openxmlformats-officedocument.spreadsheetml.chartsheet+xml"/>
  <Override PartName="/xl/chartsheets/sheet8.xml" ContentType="application/vnd.openxmlformats-officedocument.spreadsheetml.chartsheet+xml"/>
  <Override PartName="/xl/connections.xml" ContentType="application/vnd.openxmlformats-officedocument.spreadsheetml.connections+xml"/>
  <Override PartName="/xl/queryTables/queryTable13.xml" ContentType="application/vnd.openxmlformats-officedocument.spreadsheetml.queryTable+xml"/>
  <Override PartName="/xl/worksheets/sheet1.xml" ContentType="application/vnd.openxmlformats-officedocument.spreadsheetml.worksheet+xml"/>
  <Override PartName="/xl/chartsheets/sheet4.xml" ContentType="application/vnd.openxmlformats-officedocument.spreadsheetml.chartsheet+xml"/>
  <Override PartName="/xl/queryTables/queryTable8.xml" ContentType="application/vnd.openxmlformats-officedocument.spreadsheetml.queryTable+xml"/>
  <Override PartName="/xl/queryTables/queryTable11.xml" ContentType="application/vnd.openxmlformats-officedocument.spreadsheetml.queryTable+xml"/>
  <Override PartName="/xl/drawings/drawing11.xml" ContentType="application/vnd.openxmlformats-officedocument.drawing+xml"/>
  <Override PartName="/xl/worksheets/sheet19.xml" ContentType="application/vnd.openxmlformats-officedocument.spreadsheetml.work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sharedStrings.xml" ContentType="application/vnd.openxmlformats-officedocument.spreadsheetml.sharedStrings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drawings/drawing10.xml" ContentType="application/vnd.openxmlformats-officedocument.drawing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chartsheets/sheet1.xml" ContentType="application/vnd.openxmlformats-officedocument.spreadsheetml.chartsheet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queryTables/queryTable2.xml" ContentType="application/vnd.openxmlformats-officedocument.spreadsheetml.queryTable+xml"/>
  <Default Extension="png" ContentType="image/png"/>
  <Override PartName="/xl/charts/chart7.xml" ContentType="application/vnd.openxmlformats-officedocument.drawingml.chart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worksheets/sheet14.xml" ContentType="application/vnd.openxmlformats-officedocument.spreadsheetml.worksheet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queryTables/queryTable16.xml" ContentType="application/vnd.openxmlformats-officedocument.spreadsheetml.queryTable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chartsheets/sheet9.xml" ContentType="application/vnd.openxmlformats-officedocument.spreadsheetml.chartsheet+xml"/>
  <Override PartName="/xl/queryTables/queryTable14.xml" ContentType="application/vnd.openxmlformats-officedocument.spreadsheetml.queryTable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chartsheets/sheet7.xml" ContentType="application/vnd.openxmlformats-officedocument.spreadsheetml.chartsheet+xml"/>
  <Override PartName="/xl/chartsheets/sheet10.xml" ContentType="application/vnd.openxmlformats-officedocument.spreadsheetml.chartsheet+xml"/>
  <Override PartName="/xl/queryTables/queryTable9.xml" ContentType="application/vnd.openxmlformats-officedocument.spreadsheetml.queryTable+xml"/>
  <Override PartName="/xl/queryTables/queryTable12.xml" ContentType="application/vnd.openxmlformats-officedocument.spreadsheetml.queryTable+xml"/>
  <Override PartName="/xl/drawings/drawing1.xml" ContentType="application/vnd.openxmlformats-officedocument.drawing+xml"/>
  <Override PartName="/xl/chartsheets/sheet5.xml" ContentType="application/vnd.openxmlformats-officedocument.spreadsheetml.chartsheet+xml"/>
  <Override PartName="/xl/queryTables/queryTable7.xml" ContentType="application/vnd.openxmlformats-officedocument.spreadsheetml.queryTable+xml"/>
  <Override PartName="/xl/queryTables/queryTable10.xml" ContentType="application/vnd.openxmlformats-officedocument.spreadsheetml.query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0" yWindow="105" windowWidth="13215" windowHeight="7005" tabRatio="767"/>
  </bookViews>
  <sheets>
    <sheet name="BuildingSummary" sheetId="8" r:id="rId1"/>
    <sheet name="ZoneSummary" sheetId="10" r:id="rId2"/>
    <sheet name="LocationSummary" sheetId="7" r:id="rId3"/>
    <sheet name="Miami" sheetId="34" state="veryHidden" r:id="rId4"/>
    <sheet name="Houston" sheetId="33" state="veryHidden" r:id="rId5"/>
    <sheet name="Phoenix" sheetId="32" state="veryHidden" r:id="rId6"/>
    <sheet name="Atlanta" sheetId="31" state="veryHidden" r:id="rId7"/>
    <sheet name="LosAngeles" sheetId="30" state="veryHidden" r:id="rId8"/>
    <sheet name="LasVegas" sheetId="29" state="veryHidden" r:id="rId9"/>
    <sheet name="SanFrancisco" sheetId="28" state="veryHidden" r:id="rId10"/>
    <sheet name="Baltimore" sheetId="27" state="veryHidden" r:id="rId11"/>
    <sheet name="Albuquerque" sheetId="26" state="veryHidden" r:id="rId12"/>
    <sheet name="Seattle" sheetId="25" state="veryHidden" r:id="rId13"/>
    <sheet name="Chicago" sheetId="24" state="veryHidden" r:id="rId14"/>
    <sheet name="Boulder" sheetId="23" state="veryHidden" r:id="rId15"/>
    <sheet name="Minneapolis" sheetId="22" state="veryHidden" r:id="rId16"/>
    <sheet name="Helena" sheetId="21" state="veryHidden" r:id="rId17"/>
    <sheet name="Duluth" sheetId="20" state="veryHidden" r:id="rId18"/>
    <sheet name="Fairbanks" sheetId="19" state="veryHidden" r:id="rId19"/>
    <sheet name="Picture" sheetId="3" r:id="rId20"/>
    <sheet name="Electricity" sheetId="4" r:id="rId21"/>
    <sheet name="Gas" sheetId="11" r:id="rId22"/>
    <sheet name="EUI" sheetId="17" r:id="rId23"/>
    <sheet name="Water" sheetId="35" r:id="rId24"/>
    <sheet name="Carbon" sheetId="36" r:id="rId25"/>
    <sheet name="Schedules" sheetId="2" r:id="rId26"/>
    <sheet name="LghtSch" sheetId="12" r:id="rId27"/>
    <sheet name="EqpSch" sheetId="13" r:id="rId28"/>
    <sheet name="OccSch" sheetId="14" r:id="rId29"/>
    <sheet name="HeatSch" sheetId="15" r:id="rId30"/>
    <sheet name="CoolSch" sheetId="16" r:id="rId31"/>
  </sheets>
  <definedNames>
    <definedName name="_xlnm.Print_Area" localSheetId="25">Schedules!$A$1:$AB$83</definedName>
    <definedName name="_xlnm.Print_Titles" localSheetId="0">BuildingSummary!$A:$B,BuildingSummary!$1:$1</definedName>
    <definedName name="_xlnm.Print_Titles" localSheetId="2">LocationSummary!$A:$B,LocationSummary!$2:$2</definedName>
    <definedName name="_xlnm.Print_Titles" localSheetId="25">Schedules!$1:$1</definedName>
    <definedName name="smarket01miami" localSheetId="3">Miami!$A$1:$S$144</definedName>
    <definedName name="smarket02houston" localSheetId="4">Houston!$A$1:$S$144</definedName>
    <definedName name="smarket03phoenix" localSheetId="5">Phoenix!$A$1:$S$144</definedName>
    <definedName name="smarket04atlanta" localSheetId="6">Atlanta!$A$1:$S$144</definedName>
    <definedName name="smarket05losangeles" localSheetId="7">LosAngeles!$A$1:$S$144</definedName>
    <definedName name="smarket06lasvegas" localSheetId="8">LasVegas!$A$1:$S$144</definedName>
    <definedName name="smarket07sanfrancisco" localSheetId="9">SanFrancisco!$A$1:$S$144</definedName>
    <definedName name="smarket08baltimore" localSheetId="10">Baltimore!$A$1:$S$144</definedName>
    <definedName name="smarket09albuquerque" localSheetId="11">Albuquerque!$A$1:$S$144</definedName>
    <definedName name="smarket10seattle" localSheetId="12">Seattle!$A$1:$S$144</definedName>
    <definedName name="smarket11chicago" localSheetId="13">Chicago!$A$1:$S$144</definedName>
    <definedName name="smarket12boulder" localSheetId="14">Boulder!$A$1:$S$144</definedName>
    <definedName name="smarket13minneapolis" localSheetId="15">Minneapolis!$A$1:$S$144</definedName>
    <definedName name="smarket14helena" localSheetId="16">Helena!$A$1:$S$144</definedName>
    <definedName name="smarket15duluth" localSheetId="17">Duluth!$A$1:$S$144</definedName>
    <definedName name="smarket16fairbanks" localSheetId="18">Fairbanks!$A$1:$S$144</definedName>
  </definedNames>
  <calcPr calcId="125725"/>
</workbook>
</file>

<file path=xl/calcChain.xml><?xml version="1.0" encoding="utf-8"?>
<calcChain xmlns="http://schemas.openxmlformats.org/spreadsheetml/2006/main">
  <c r="B59" i="7"/>
  <c r="B60"/>
  <c r="B61"/>
  <c r="B62"/>
  <c r="B63"/>
  <c r="B58"/>
  <c r="R226"/>
  <c r="Q226"/>
  <c r="P226"/>
  <c r="O226"/>
  <c r="N226"/>
  <c r="M226"/>
  <c r="L226"/>
  <c r="K226"/>
  <c r="J226"/>
  <c r="I226"/>
  <c r="H226"/>
  <c r="G226"/>
  <c r="F226"/>
  <c r="E226"/>
  <c r="D226"/>
  <c r="C226"/>
  <c r="R225"/>
  <c r="Q225"/>
  <c r="P225"/>
  <c r="O225"/>
  <c r="N225"/>
  <c r="M225"/>
  <c r="L225"/>
  <c r="K225"/>
  <c r="J225"/>
  <c r="I225"/>
  <c r="H225"/>
  <c r="G225"/>
  <c r="F225"/>
  <c r="E225"/>
  <c r="D225"/>
  <c r="C225"/>
  <c r="R224"/>
  <c r="Q224"/>
  <c r="P224"/>
  <c r="O224"/>
  <c r="N224"/>
  <c r="M224"/>
  <c r="L224"/>
  <c r="K224"/>
  <c r="J224"/>
  <c r="I224"/>
  <c r="H224"/>
  <c r="G224"/>
  <c r="F224"/>
  <c r="E224"/>
  <c r="D224"/>
  <c r="C224"/>
  <c r="R223"/>
  <c r="Q223"/>
  <c r="P223"/>
  <c r="O223"/>
  <c r="N223"/>
  <c r="M223"/>
  <c r="L223"/>
  <c r="K223"/>
  <c r="J223"/>
  <c r="I223"/>
  <c r="H223"/>
  <c r="G223"/>
  <c r="F223"/>
  <c r="E223"/>
  <c r="D223"/>
  <c r="C223"/>
  <c r="R222"/>
  <c r="Q222"/>
  <c r="P222"/>
  <c r="O222"/>
  <c r="N222"/>
  <c r="M222"/>
  <c r="L222"/>
  <c r="K222"/>
  <c r="J222"/>
  <c r="I222"/>
  <c r="H222"/>
  <c r="G222"/>
  <c r="F222"/>
  <c r="E222"/>
  <c r="D222"/>
  <c r="C222"/>
  <c r="R221"/>
  <c r="Q221"/>
  <c r="P221"/>
  <c r="O221"/>
  <c r="N221"/>
  <c r="M221"/>
  <c r="L221"/>
  <c r="K221"/>
  <c r="J221"/>
  <c r="I221"/>
  <c r="H221"/>
  <c r="G221"/>
  <c r="F221"/>
  <c r="E221"/>
  <c r="D221"/>
  <c r="C221"/>
  <c r="R220"/>
  <c r="Q220"/>
  <c r="P220"/>
  <c r="O220"/>
  <c r="N220"/>
  <c r="M220"/>
  <c r="L220"/>
  <c r="K220"/>
  <c r="J220"/>
  <c r="I220"/>
  <c r="H220"/>
  <c r="G220"/>
  <c r="F220"/>
  <c r="E220"/>
  <c r="D220"/>
  <c r="C220"/>
  <c r="R219"/>
  <c r="Q219"/>
  <c r="P219"/>
  <c r="O219"/>
  <c r="N219"/>
  <c r="M219"/>
  <c r="L219"/>
  <c r="K219"/>
  <c r="J219"/>
  <c r="I219"/>
  <c r="H219"/>
  <c r="G219"/>
  <c r="F219"/>
  <c r="E219"/>
  <c r="D219"/>
  <c r="C219"/>
  <c r="R218"/>
  <c r="Q218"/>
  <c r="P218"/>
  <c r="O218"/>
  <c r="N218"/>
  <c r="M218"/>
  <c r="L218"/>
  <c r="K218"/>
  <c r="J218"/>
  <c r="I218"/>
  <c r="H218"/>
  <c r="G218"/>
  <c r="F218"/>
  <c r="E218"/>
  <c r="D218"/>
  <c r="C218"/>
  <c r="R217"/>
  <c r="Q217"/>
  <c r="P217"/>
  <c r="O217"/>
  <c r="N217"/>
  <c r="M217"/>
  <c r="L217"/>
  <c r="K217"/>
  <c r="J217"/>
  <c r="I217"/>
  <c r="H217"/>
  <c r="G217"/>
  <c r="F217"/>
  <c r="E217"/>
  <c r="D217"/>
  <c r="C217"/>
  <c r="R216"/>
  <c r="Q216"/>
  <c r="P216"/>
  <c r="O216"/>
  <c r="N216"/>
  <c r="M216"/>
  <c r="L216"/>
  <c r="K216"/>
  <c r="J216"/>
  <c r="I216"/>
  <c r="H216"/>
  <c r="G216"/>
  <c r="F216"/>
  <c r="E216"/>
  <c r="D216"/>
  <c r="C216"/>
  <c r="R239"/>
  <c r="Q239"/>
  <c r="P239"/>
  <c r="O239"/>
  <c r="N239"/>
  <c r="M239"/>
  <c r="L239"/>
  <c r="K239"/>
  <c r="J239"/>
  <c r="I239"/>
  <c r="H239"/>
  <c r="G239"/>
  <c r="F239"/>
  <c r="E239"/>
  <c r="D239"/>
  <c r="C239"/>
  <c r="R238"/>
  <c r="Q238"/>
  <c r="P238"/>
  <c r="O238"/>
  <c r="N238"/>
  <c r="M238"/>
  <c r="L238"/>
  <c r="K238"/>
  <c r="J238"/>
  <c r="I238"/>
  <c r="H238"/>
  <c r="G238"/>
  <c r="F238"/>
  <c r="E238"/>
  <c r="D238"/>
  <c r="C238"/>
  <c r="R237"/>
  <c r="Q237"/>
  <c r="P237"/>
  <c r="O237"/>
  <c r="N237"/>
  <c r="M237"/>
  <c r="L237"/>
  <c r="K237"/>
  <c r="J237"/>
  <c r="I237"/>
  <c r="H237"/>
  <c r="G237"/>
  <c r="F237"/>
  <c r="E237"/>
  <c r="D237"/>
  <c r="C237"/>
  <c r="R236"/>
  <c r="Q236"/>
  <c r="P236"/>
  <c r="O236"/>
  <c r="N236"/>
  <c r="M236"/>
  <c r="L236"/>
  <c r="K236"/>
  <c r="J236"/>
  <c r="I236"/>
  <c r="H236"/>
  <c r="G236"/>
  <c r="F236"/>
  <c r="E236"/>
  <c r="D236"/>
  <c r="C236"/>
  <c r="R235"/>
  <c r="Q235"/>
  <c r="P235"/>
  <c r="O235"/>
  <c r="N235"/>
  <c r="M235"/>
  <c r="L235"/>
  <c r="K235"/>
  <c r="J235"/>
  <c r="I235"/>
  <c r="H235"/>
  <c r="G235"/>
  <c r="F235"/>
  <c r="E235"/>
  <c r="D235"/>
  <c r="C235"/>
  <c r="R234"/>
  <c r="Q234"/>
  <c r="P234"/>
  <c r="O234"/>
  <c r="N234"/>
  <c r="M234"/>
  <c r="L234"/>
  <c r="K234"/>
  <c r="J234"/>
  <c r="I234"/>
  <c r="H234"/>
  <c r="G234"/>
  <c r="F234"/>
  <c r="E234"/>
  <c r="D234"/>
  <c r="C234"/>
  <c r="R233"/>
  <c r="Q233"/>
  <c r="P233"/>
  <c r="O233"/>
  <c r="N233"/>
  <c r="M233"/>
  <c r="L233"/>
  <c r="K233"/>
  <c r="J233"/>
  <c r="I233"/>
  <c r="H233"/>
  <c r="G233"/>
  <c r="F233"/>
  <c r="E233"/>
  <c r="D233"/>
  <c r="C233"/>
  <c r="R232"/>
  <c r="Q232"/>
  <c r="P232"/>
  <c r="O232"/>
  <c r="N232"/>
  <c r="M232"/>
  <c r="L232"/>
  <c r="K232"/>
  <c r="J232"/>
  <c r="I232"/>
  <c r="H232"/>
  <c r="G232"/>
  <c r="F232"/>
  <c r="E232"/>
  <c r="D232"/>
  <c r="C232"/>
  <c r="R231"/>
  <c r="Q231"/>
  <c r="P231"/>
  <c r="O231"/>
  <c r="N231"/>
  <c r="M231"/>
  <c r="L231"/>
  <c r="K231"/>
  <c r="J231"/>
  <c r="I231"/>
  <c r="H231"/>
  <c r="G231"/>
  <c r="F231"/>
  <c r="E231"/>
  <c r="D231"/>
  <c r="C231"/>
  <c r="R230"/>
  <c r="Q230"/>
  <c r="P230"/>
  <c r="O230"/>
  <c r="N230"/>
  <c r="M230"/>
  <c r="L230"/>
  <c r="K230"/>
  <c r="J230"/>
  <c r="I230"/>
  <c r="H230"/>
  <c r="G230"/>
  <c r="F230"/>
  <c r="E230"/>
  <c r="D230"/>
  <c r="C230"/>
  <c r="R229"/>
  <c r="Q229"/>
  <c r="P229"/>
  <c r="O229"/>
  <c r="N229"/>
  <c r="M229"/>
  <c r="L229"/>
  <c r="K229"/>
  <c r="J229"/>
  <c r="I229"/>
  <c r="H229"/>
  <c r="G229"/>
  <c r="F229"/>
  <c r="E229"/>
  <c r="D229"/>
  <c r="C229"/>
  <c r="R246"/>
  <c r="Q246"/>
  <c r="P246"/>
  <c r="O246"/>
  <c r="N246"/>
  <c r="M246"/>
  <c r="K246"/>
  <c r="E246"/>
  <c r="D246"/>
  <c r="R252"/>
  <c r="Q252"/>
  <c r="P252"/>
  <c r="O252"/>
  <c r="N252"/>
  <c r="M252"/>
  <c r="K252"/>
  <c r="E252"/>
  <c r="D252"/>
  <c r="R251"/>
  <c r="Q251"/>
  <c r="P251"/>
  <c r="O251"/>
  <c r="N251"/>
  <c r="M251"/>
  <c r="K251"/>
  <c r="E251"/>
  <c r="D251"/>
  <c r="R250"/>
  <c r="Q250"/>
  <c r="P250"/>
  <c r="O250"/>
  <c r="N250"/>
  <c r="M250"/>
  <c r="K250"/>
  <c r="E250"/>
  <c r="D250"/>
  <c r="R249"/>
  <c r="Q249"/>
  <c r="P249"/>
  <c r="O249"/>
  <c r="N249"/>
  <c r="M249"/>
  <c r="K249"/>
  <c r="E249"/>
  <c r="D249"/>
  <c r="R248"/>
  <c r="Q248"/>
  <c r="P248"/>
  <c r="O248"/>
  <c r="N248"/>
  <c r="M248"/>
  <c r="K248"/>
  <c r="E248"/>
  <c r="D248"/>
  <c r="R247"/>
  <c r="Q247"/>
  <c r="P247"/>
  <c r="O247"/>
  <c r="N247"/>
  <c r="M247"/>
  <c r="K247"/>
  <c r="E247"/>
  <c r="D247"/>
  <c r="R228"/>
  <c r="Q228"/>
  <c r="P228"/>
  <c r="O228"/>
  <c r="N228"/>
  <c r="M228"/>
  <c r="K228"/>
  <c r="E228"/>
  <c r="D228"/>
  <c r="R215"/>
  <c r="Q215"/>
  <c r="P215"/>
  <c r="O215"/>
  <c r="N215"/>
  <c r="M215"/>
  <c r="K215"/>
  <c r="E215"/>
  <c r="D215"/>
  <c r="R75"/>
  <c r="Q75"/>
  <c r="P75"/>
  <c r="O75"/>
  <c r="N75"/>
  <c r="M75"/>
  <c r="K75"/>
  <c r="E75"/>
  <c r="D75"/>
  <c r="R80"/>
  <c r="Q80"/>
  <c r="P80"/>
  <c r="O80"/>
  <c r="N80"/>
  <c r="M80"/>
  <c r="K80"/>
  <c r="E80"/>
  <c r="D80"/>
  <c r="R78"/>
  <c r="Q78"/>
  <c r="P78"/>
  <c r="O78"/>
  <c r="N78"/>
  <c r="M78"/>
  <c r="K78"/>
  <c r="E78"/>
  <c r="D78"/>
  <c r="R77"/>
  <c r="Q77"/>
  <c r="P77"/>
  <c r="O77"/>
  <c r="N77"/>
  <c r="M77"/>
  <c r="K77"/>
  <c r="E77"/>
  <c r="D77"/>
  <c r="R74"/>
  <c r="Q74"/>
  <c r="P74"/>
  <c r="O74"/>
  <c r="N74"/>
  <c r="M74"/>
  <c r="K74"/>
  <c r="E74"/>
  <c r="D74"/>
  <c r="R244"/>
  <c r="R243"/>
  <c r="R242"/>
  <c r="R241"/>
  <c r="R212"/>
  <c r="R211"/>
  <c r="R210"/>
  <c r="R209"/>
  <c r="R208"/>
  <c r="R207"/>
  <c r="R206"/>
  <c r="R205"/>
  <c r="R204"/>
  <c r="R203"/>
  <c r="R202"/>
  <c r="R201"/>
  <c r="R200"/>
  <c r="R199"/>
  <c r="R198"/>
  <c r="R197"/>
  <c r="R195"/>
  <c r="R194"/>
  <c r="R193"/>
  <c r="R192"/>
  <c r="R191"/>
  <c r="R190"/>
  <c r="R189"/>
  <c r="R188"/>
  <c r="R187"/>
  <c r="R186"/>
  <c r="R185"/>
  <c r="R184"/>
  <c r="R183"/>
  <c r="R182"/>
  <c r="R181"/>
  <c r="R179"/>
  <c r="R178"/>
  <c r="R177"/>
  <c r="R176"/>
  <c r="R175"/>
  <c r="R174"/>
  <c r="R173"/>
  <c r="R172"/>
  <c r="R171"/>
  <c r="R170"/>
  <c r="R169"/>
  <c r="R168"/>
  <c r="R167"/>
  <c r="R166"/>
  <c r="R165"/>
  <c r="R163"/>
  <c r="R162"/>
  <c r="R161"/>
  <c r="R160"/>
  <c r="R159"/>
  <c r="R158"/>
  <c r="R157"/>
  <c r="R156"/>
  <c r="R155"/>
  <c r="R154"/>
  <c r="R153"/>
  <c r="R152"/>
  <c r="R151"/>
  <c r="R150"/>
  <c r="R149"/>
  <c r="R146"/>
  <c r="R145"/>
  <c r="R144"/>
  <c r="R143"/>
  <c r="R142"/>
  <c r="R141"/>
  <c r="R140"/>
  <c r="R139"/>
  <c r="R138"/>
  <c r="R137"/>
  <c r="R136"/>
  <c r="R135"/>
  <c r="R134"/>
  <c r="R133"/>
  <c r="R132"/>
  <c r="R131"/>
  <c r="R129"/>
  <c r="R128"/>
  <c r="R127"/>
  <c r="R126"/>
  <c r="R125"/>
  <c r="R124"/>
  <c r="R123"/>
  <c r="R122"/>
  <c r="R121"/>
  <c r="R120"/>
  <c r="R119"/>
  <c r="R118"/>
  <c r="R117"/>
  <c r="R116"/>
  <c r="R115"/>
  <c r="R113"/>
  <c r="R112"/>
  <c r="R111"/>
  <c r="R110"/>
  <c r="R109"/>
  <c r="R108"/>
  <c r="R107"/>
  <c r="R106"/>
  <c r="R105"/>
  <c r="R104"/>
  <c r="R103"/>
  <c r="R102"/>
  <c r="R101"/>
  <c r="R100"/>
  <c r="R99"/>
  <c r="R97"/>
  <c r="R96"/>
  <c r="R95"/>
  <c r="R94"/>
  <c r="R93"/>
  <c r="R92"/>
  <c r="R91"/>
  <c r="R90"/>
  <c r="R89"/>
  <c r="R88"/>
  <c r="R87"/>
  <c r="R86"/>
  <c r="R85"/>
  <c r="R84"/>
  <c r="R83"/>
  <c r="R71"/>
  <c r="R70"/>
  <c r="R69"/>
  <c r="R68"/>
  <c r="R67"/>
  <c r="R66"/>
  <c r="R65"/>
  <c r="R56"/>
  <c r="R55"/>
  <c r="R54"/>
  <c r="R53"/>
  <c r="R52"/>
  <c r="R51"/>
  <c r="R49"/>
  <c r="R48"/>
  <c r="R47"/>
  <c r="R46"/>
  <c r="R45"/>
  <c r="R44"/>
  <c r="R41"/>
  <c r="R40"/>
  <c r="R39"/>
  <c r="R38"/>
  <c r="R37"/>
  <c r="R36"/>
  <c r="R34"/>
  <c r="R33"/>
  <c r="R32"/>
  <c r="R31"/>
  <c r="R30"/>
  <c r="R29"/>
  <c r="R25"/>
  <c r="R17"/>
  <c r="R16"/>
  <c r="R15"/>
  <c r="R13"/>
  <c r="R10"/>
  <c r="Q244"/>
  <c r="Q243"/>
  <c r="Q242"/>
  <c r="Q241"/>
  <c r="Q212"/>
  <c r="Q211"/>
  <c r="Q210"/>
  <c r="Q209"/>
  <c r="Q208"/>
  <c r="Q207"/>
  <c r="Q206"/>
  <c r="Q205"/>
  <c r="Q204"/>
  <c r="Q203"/>
  <c r="Q202"/>
  <c r="Q201"/>
  <c r="Q200"/>
  <c r="Q199"/>
  <c r="Q198"/>
  <c r="Q197"/>
  <c r="Q195"/>
  <c r="Q194"/>
  <c r="Q193"/>
  <c r="Q192"/>
  <c r="Q191"/>
  <c r="Q190"/>
  <c r="Q189"/>
  <c r="Q188"/>
  <c r="Q187"/>
  <c r="Q186"/>
  <c r="Q185"/>
  <c r="Q184"/>
  <c r="Q183"/>
  <c r="Q182"/>
  <c r="Q181"/>
  <c r="Q179"/>
  <c r="Q178"/>
  <c r="Q177"/>
  <c r="Q176"/>
  <c r="Q175"/>
  <c r="Q174"/>
  <c r="Q173"/>
  <c r="Q172"/>
  <c r="Q171"/>
  <c r="Q170"/>
  <c r="Q169"/>
  <c r="Q168"/>
  <c r="Q167"/>
  <c r="Q166"/>
  <c r="Q165"/>
  <c r="Q163"/>
  <c r="Q162"/>
  <c r="Q161"/>
  <c r="Q160"/>
  <c r="Q159"/>
  <c r="Q158"/>
  <c r="Q157"/>
  <c r="Q156"/>
  <c r="Q155"/>
  <c r="Q154"/>
  <c r="Q153"/>
  <c r="Q152"/>
  <c r="Q151"/>
  <c r="Q150"/>
  <c r="Q149"/>
  <c r="Q146"/>
  <c r="Q145"/>
  <c r="Q144"/>
  <c r="Q143"/>
  <c r="Q142"/>
  <c r="Q141"/>
  <c r="Q140"/>
  <c r="Q139"/>
  <c r="Q138"/>
  <c r="Q137"/>
  <c r="Q136"/>
  <c r="Q135"/>
  <c r="Q134"/>
  <c r="Q133"/>
  <c r="Q132"/>
  <c r="Q131"/>
  <c r="Q129"/>
  <c r="Q128"/>
  <c r="Q127"/>
  <c r="Q126"/>
  <c r="Q125"/>
  <c r="Q124"/>
  <c r="Q123"/>
  <c r="Q122"/>
  <c r="Q121"/>
  <c r="Q120"/>
  <c r="Q119"/>
  <c r="Q118"/>
  <c r="Q117"/>
  <c r="Q116"/>
  <c r="Q115"/>
  <c r="Q113"/>
  <c r="Q112"/>
  <c r="Q111"/>
  <c r="Q110"/>
  <c r="Q109"/>
  <c r="Q108"/>
  <c r="Q107"/>
  <c r="Q106"/>
  <c r="Q105"/>
  <c r="Q104"/>
  <c r="Q103"/>
  <c r="Q102"/>
  <c r="Q101"/>
  <c r="Q100"/>
  <c r="Q99"/>
  <c r="Q97"/>
  <c r="Q96"/>
  <c r="Q95"/>
  <c r="Q94"/>
  <c r="Q93"/>
  <c r="Q92"/>
  <c r="Q91"/>
  <c r="Q90"/>
  <c r="Q89"/>
  <c r="Q88"/>
  <c r="Q87"/>
  <c r="Q86"/>
  <c r="Q85"/>
  <c r="Q84"/>
  <c r="Q83"/>
  <c r="Q71"/>
  <c r="Q70"/>
  <c r="Q69"/>
  <c r="Q68"/>
  <c r="Q67"/>
  <c r="Q66"/>
  <c r="Q65"/>
  <c r="Q56"/>
  <c r="Q55"/>
  <c r="Q54"/>
  <c r="Q53"/>
  <c r="Q52"/>
  <c r="Q51"/>
  <c r="Q49"/>
  <c r="Q48"/>
  <c r="Q47"/>
  <c r="Q46"/>
  <c r="Q45"/>
  <c r="Q44"/>
  <c r="Q41"/>
  <c r="Q40"/>
  <c r="Q39"/>
  <c r="Q38"/>
  <c r="Q37"/>
  <c r="Q36"/>
  <c r="Q34"/>
  <c r="Q33"/>
  <c r="Q32"/>
  <c r="Q31"/>
  <c r="Q30"/>
  <c r="Q29"/>
  <c r="Q25"/>
  <c r="Q17"/>
  <c r="Q16"/>
  <c r="Q15"/>
  <c r="Q13"/>
  <c r="Q10"/>
  <c r="P244"/>
  <c r="P243"/>
  <c r="P242"/>
  <c r="P241"/>
  <c r="P212"/>
  <c r="P211"/>
  <c r="P210"/>
  <c r="P209"/>
  <c r="P208"/>
  <c r="P207"/>
  <c r="P206"/>
  <c r="P205"/>
  <c r="P204"/>
  <c r="P203"/>
  <c r="P202"/>
  <c r="P201"/>
  <c r="P200"/>
  <c r="P199"/>
  <c r="P198"/>
  <c r="P197"/>
  <c r="P195"/>
  <c r="P194"/>
  <c r="P193"/>
  <c r="P192"/>
  <c r="P191"/>
  <c r="P190"/>
  <c r="P189"/>
  <c r="P188"/>
  <c r="P187"/>
  <c r="P186"/>
  <c r="P185"/>
  <c r="P184"/>
  <c r="P183"/>
  <c r="P182"/>
  <c r="P181"/>
  <c r="P179"/>
  <c r="P178"/>
  <c r="P177"/>
  <c r="P176"/>
  <c r="P175"/>
  <c r="P174"/>
  <c r="P173"/>
  <c r="P172"/>
  <c r="P171"/>
  <c r="P170"/>
  <c r="P169"/>
  <c r="P168"/>
  <c r="P167"/>
  <c r="P166"/>
  <c r="P165"/>
  <c r="P163"/>
  <c r="P162"/>
  <c r="P161"/>
  <c r="P160"/>
  <c r="P159"/>
  <c r="P158"/>
  <c r="P157"/>
  <c r="P156"/>
  <c r="P155"/>
  <c r="P154"/>
  <c r="P153"/>
  <c r="P152"/>
  <c r="P151"/>
  <c r="P150"/>
  <c r="P149"/>
  <c r="P146"/>
  <c r="P145"/>
  <c r="P144"/>
  <c r="P143"/>
  <c r="P142"/>
  <c r="P141"/>
  <c r="P140"/>
  <c r="P139"/>
  <c r="P138"/>
  <c r="P137"/>
  <c r="P136"/>
  <c r="P135"/>
  <c r="P134"/>
  <c r="P133"/>
  <c r="P132"/>
  <c r="P131"/>
  <c r="P129"/>
  <c r="P128"/>
  <c r="P127"/>
  <c r="P126"/>
  <c r="P125"/>
  <c r="P124"/>
  <c r="P123"/>
  <c r="P122"/>
  <c r="P121"/>
  <c r="P120"/>
  <c r="P119"/>
  <c r="P118"/>
  <c r="P117"/>
  <c r="P116"/>
  <c r="P115"/>
  <c r="P113"/>
  <c r="P112"/>
  <c r="P111"/>
  <c r="P110"/>
  <c r="P109"/>
  <c r="P108"/>
  <c r="P107"/>
  <c r="P106"/>
  <c r="P105"/>
  <c r="P104"/>
  <c r="P103"/>
  <c r="P102"/>
  <c r="P101"/>
  <c r="P100"/>
  <c r="P99"/>
  <c r="P97"/>
  <c r="P96"/>
  <c r="P95"/>
  <c r="P94"/>
  <c r="P93"/>
  <c r="P92"/>
  <c r="P91"/>
  <c r="P90"/>
  <c r="P89"/>
  <c r="P88"/>
  <c r="P87"/>
  <c r="P86"/>
  <c r="P85"/>
  <c r="P84"/>
  <c r="P83"/>
  <c r="P71"/>
  <c r="P70"/>
  <c r="P69"/>
  <c r="P68"/>
  <c r="P67"/>
  <c r="P66"/>
  <c r="P65"/>
  <c r="P56"/>
  <c r="P55"/>
  <c r="P54"/>
  <c r="P53"/>
  <c r="P52"/>
  <c r="P51"/>
  <c r="P49"/>
  <c r="P48"/>
  <c r="P47"/>
  <c r="P46"/>
  <c r="P45"/>
  <c r="P44"/>
  <c r="P41"/>
  <c r="P40"/>
  <c r="P39"/>
  <c r="P38"/>
  <c r="P37"/>
  <c r="P36"/>
  <c r="P34"/>
  <c r="P33"/>
  <c r="P32"/>
  <c r="P31"/>
  <c r="P30"/>
  <c r="P29"/>
  <c r="P25"/>
  <c r="P17"/>
  <c r="P16"/>
  <c r="P15"/>
  <c r="P13"/>
  <c r="P10"/>
  <c r="O244"/>
  <c r="O243"/>
  <c r="O242"/>
  <c r="O241"/>
  <c r="O212"/>
  <c r="O211"/>
  <c r="O210"/>
  <c r="O209"/>
  <c r="O208"/>
  <c r="O207"/>
  <c r="O206"/>
  <c r="O205"/>
  <c r="O204"/>
  <c r="O203"/>
  <c r="O202"/>
  <c r="O201"/>
  <c r="O200"/>
  <c r="O199"/>
  <c r="O198"/>
  <c r="O197"/>
  <c r="O195"/>
  <c r="O194"/>
  <c r="O193"/>
  <c r="O192"/>
  <c r="O191"/>
  <c r="O190"/>
  <c r="O189"/>
  <c r="O188"/>
  <c r="O187"/>
  <c r="O186"/>
  <c r="O185"/>
  <c r="O184"/>
  <c r="O183"/>
  <c r="O182"/>
  <c r="O181"/>
  <c r="O179"/>
  <c r="O178"/>
  <c r="O177"/>
  <c r="O176"/>
  <c r="O175"/>
  <c r="O174"/>
  <c r="O173"/>
  <c r="O172"/>
  <c r="O171"/>
  <c r="O170"/>
  <c r="O169"/>
  <c r="O168"/>
  <c r="O167"/>
  <c r="O166"/>
  <c r="O165"/>
  <c r="O163"/>
  <c r="O162"/>
  <c r="O161"/>
  <c r="O160"/>
  <c r="O159"/>
  <c r="O158"/>
  <c r="O157"/>
  <c r="O156"/>
  <c r="O155"/>
  <c r="O154"/>
  <c r="O153"/>
  <c r="O152"/>
  <c r="O151"/>
  <c r="O150"/>
  <c r="O149"/>
  <c r="O146"/>
  <c r="O145"/>
  <c r="O144"/>
  <c r="O143"/>
  <c r="O142"/>
  <c r="O141"/>
  <c r="O140"/>
  <c r="O139"/>
  <c r="O138"/>
  <c r="O137"/>
  <c r="O136"/>
  <c r="O135"/>
  <c r="O134"/>
  <c r="O133"/>
  <c r="O132"/>
  <c r="O131"/>
  <c r="O129"/>
  <c r="O128"/>
  <c r="O127"/>
  <c r="O126"/>
  <c r="O125"/>
  <c r="O124"/>
  <c r="O123"/>
  <c r="O122"/>
  <c r="O121"/>
  <c r="O120"/>
  <c r="O119"/>
  <c r="O118"/>
  <c r="O117"/>
  <c r="O116"/>
  <c r="O115"/>
  <c r="O113"/>
  <c r="O112"/>
  <c r="O111"/>
  <c r="O110"/>
  <c r="O109"/>
  <c r="O108"/>
  <c r="O107"/>
  <c r="O106"/>
  <c r="O105"/>
  <c r="O104"/>
  <c r="O103"/>
  <c r="O102"/>
  <c r="O101"/>
  <c r="O100"/>
  <c r="O99"/>
  <c r="O97"/>
  <c r="O96"/>
  <c r="O95"/>
  <c r="O94"/>
  <c r="O93"/>
  <c r="O92"/>
  <c r="O91"/>
  <c r="O90"/>
  <c r="O89"/>
  <c r="O88"/>
  <c r="O87"/>
  <c r="O86"/>
  <c r="O85"/>
  <c r="O84"/>
  <c r="O83"/>
  <c r="O71"/>
  <c r="O70"/>
  <c r="O69"/>
  <c r="O68"/>
  <c r="O67"/>
  <c r="O66"/>
  <c r="O65"/>
  <c r="O56"/>
  <c r="O55"/>
  <c r="O54"/>
  <c r="O53"/>
  <c r="O52"/>
  <c r="O51"/>
  <c r="O49"/>
  <c r="O48"/>
  <c r="O47"/>
  <c r="O46"/>
  <c r="O45"/>
  <c r="O44"/>
  <c r="O41"/>
  <c r="O40"/>
  <c r="O39"/>
  <c r="O38"/>
  <c r="O37"/>
  <c r="O36"/>
  <c r="O34"/>
  <c r="O33"/>
  <c r="O32"/>
  <c r="O31"/>
  <c r="O30"/>
  <c r="O29"/>
  <c r="O25"/>
  <c r="O17"/>
  <c r="O16"/>
  <c r="O15"/>
  <c r="O13"/>
  <c r="O10"/>
  <c r="N244"/>
  <c r="N243"/>
  <c r="N242"/>
  <c r="N241"/>
  <c r="N212"/>
  <c r="N211"/>
  <c r="N210"/>
  <c r="N209"/>
  <c r="N208"/>
  <c r="N207"/>
  <c r="N206"/>
  <c r="N205"/>
  <c r="N204"/>
  <c r="N203"/>
  <c r="N202"/>
  <c r="N201"/>
  <c r="N200"/>
  <c r="N199"/>
  <c r="N198"/>
  <c r="N197"/>
  <c r="N195"/>
  <c r="N194"/>
  <c r="N193"/>
  <c r="N192"/>
  <c r="N191"/>
  <c r="N190"/>
  <c r="N189"/>
  <c r="N188"/>
  <c r="N187"/>
  <c r="N186"/>
  <c r="N185"/>
  <c r="N184"/>
  <c r="N183"/>
  <c r="N182"/>
  <c r="N181"/>
  <c r="N179"/>
  <c r="N178"/>
  <c r="N177"/>
  <c r="N176"/>
  <c r="N175"/>
  <c r="N174"/>
  <c r="N173"/>
  <c r="N172"/>
  <c r="N171"/>
  <c r="N170"/>
  <c r="N169"/>
  <c r="N168"/>
  <c r="N167"/>
  <c r="N166"/>
  <c r="N165"/>
  <c r="N163"/>
  <c r="N162"/>
  <c r="N161"/>
  <c r="N160"/>
  <c r="N159"/>
  <c r="N158"/>
  <c r="N157"/>
  <c r="N156"/>
  <c r="N155"/>
  <c r="N154"/>
  <c r="N153"/>
  <c r="N152"/>
  <c r="N151"/>
  <c r="N150"/>
  <c r="N149"/>
  <c r="N146"/>
  <c r="N145"/>
  <c r="N144"/>
  <c r="N143"/>
  <c r="N142"/>
  <c r="N141"/>
  <c r="N140"/>
  <c r="N139"/>
  <c r="N138"/>
  <c r="N137"/>
  <c r="N136"/>
  <c r="N135"/>
  <c r="N134"/>
  <c r="N133"/>
  <c r="N132"/>
  <c r="N131"/>
  <c r="N129"/>
  <c r="N128"/>
  <c r="N127"/>
  <c r="N126"/>
  <c r="N125"/>
  <c r="N124"/>
  <c r="N123"/>
  <c r="N122"/>
  <c r="N121"/>
  <c r="N120"/>
  <c r="N119"/>
  <c r="N118"/>
  <c r="N117"/>
  <c r="N116"/>
  <c r="N115"/>
  <c r="N113"/>
  <c r="N112"/>
  <c r="N111"/>
  <c r="N110"/>
  <c r="N109"/>
  <c r="N108"/>
  <c r="N107"/>
  <c r="N106"/>
  <c r="N105"/>
  <c r="N104"/>
  <c r="N103"/>
  <c r="N102"/>
  <c r="N101"/>
  <c r="N100"/>
  <c r="N99"/>
  <c r="N97"/>
  <c r="N96"/>
  <c r="N95"/>
  <c r="N94"/>
  <c r="N93"/>
  <c r="N92"/>
  <c r="N91"/>
  <c r="N90"/>
  <c r="N89"/>
  <c r="N88"/>
  <c r="N87"/>
  <c r="N86"/>
  <c r="N85"/>
  <c r="N84"/>
  <c r="N83"/>
  <c r="N71"/>
  <c r="N70"/>
  <c r="N69"/>
  <c r="N68"/>
  <c r="N67"/>
  <c r="N66"/>
  <c r="N65"/>
  <c r="N56"/>
  <c r="N55"/>
  <c r="N54"/>
  <c r="N53"/>
  <c r="N52"/>
  <c r="N51"/>
  <c r="N49"/>
  <c r="N48"/>
  <c r="N47"/>
  <c r="N46"/>
  <c r="N45"/>
  <c r="N44"/>
  <c r="N41"/>
  <c r="N40"/>
  <c r="N39"/>
  <c r="N38"/>
  <c r="N37"/>
  <c r="N36"/>
  <c r="N34"/>
  <c r="N33"/>
  <c r="N32"/>
  <c r="N31"/>
  <c r="N30"/>
  <c r="N29"/>
  <c r="N25"/>
  <c r="N17"/>
  <c r="N16"/>
  <c r="N15"/>
  <c r="N13"/>
  <c r="N10"/>
  <c r="M244"/>
  <c r="M243"/>
  <c r="M242"/>
  <c r="M241"/>
  <c r="M212"/>
  <c r="M211"/>
  <c r="M210"/>
  <c r="M209"/>
  <c r="M208"/>
  <c r="M207"/>
  <c r="M206"/>
  <c r="M205"/>
  <c r="M204"/>
  <c r="M203"/>
  <c r="M202"/>
  <c r="M201"/>
  <c r="M200"/>
  <c r="M199"/>
  <c r="M198"/>
  <c r="M197"/>
  <c r="M195"/>
  <c r="M194"/>
  <c r="M193"/>
  <c r="M192"/>
  <c r="M191"/>
  <c r="M190"/>
  <c r="M189"/>
  <c r="M188"/>
  <c r="M187"/>
  <c r="M186"/>
  <c r="M185"/>
  <c r="M184"/>
  <c r="M183"/>
  <c r="M182"/>
  <c r="M181"/>
  <c r="M179"/>
  <c r="M178"/>
  <c r="M177"/>
  <c r="M176"/>
  <c r="M175"/>
  <c r="M174"/>
  <c r="M173"/>
  <c r="M172"/>
  <c r="M171"/>
  <c r="M170"/>
  <c r="M169"/>
  <c r="M168"/>
  <c r="M167"/>
  <c r="M166"/>
  <c r="M165"/>
  <c r="M163"/>
  <c r="M162"/>
  <c r="M161"/>
  <c r="M160"/>
  <c r="M159"/>
  <c r="M158"/>
  <c r="M157"/>
  <c r="M156"/>
  <c r="M155"/>
  <c r="M154"/>
  <c r="M153"/>
  <c r="M152"/>
  <c r="M151"/>
  <c r="M150"/>
  <c r="M149"/>
  <c r="M146"/>
  <c r="M145"/>
  <c r="M144"/>
  <c r="M143"/>
  <c r="M142"/>
  <c r="M141"/>
  <c r="M140"/>
  <c r="M139"/>
  <c r="M138"/>
  <c r="M137"/>
  <c r="M136"/>
  <c r="M135"/>
  <c r="M134"/>
  <c r="M133"/>
  <c r="M132"/>
  <c r="M131"/>
  <c r="M129"/>
  <c r="M128"/>
  <c r="M127"/>
  <c r="M126"/>
  <c r="M125"/>
  <c r="M124"/>
  <c r="M123"/>
  <c r="M122"/>
  <c r="M121"/>
  <c r="M120"/>
  <c r="M119"/>
  <c r="M118"/>
  <c r="M117"/>
  <c r="M116"/>
  <c r="M115"/>
  <c r="M113"/>
  <c r="M112"/>
  <c r="M111"/>
  <c r="M110"/>
  <c r="M109"/>
  <c r="M108"/>
  <c r="M107"/>
  <c r="M106"/>
  <c r="M105"/>
  <c r="M104"/>
  <c r="M103"/>
  <c r="M102"/>
  <c r="M101"/>
  <c r="M100"/>
  <c r="M99"/>
  <c r="M97"/>
  <c r="M96"/>
  <c r="M95"/>
  <c r="M94"/>
  <c r="M93"/>
  <c r="M92"/>
  <c r="M91"/>
  <c r="M90"/>
  <c r="M89"/>
  <c r="M88"/>
  <c r="M87"/>
  <c r="M86"/>
  <c r="M85"/>
  <c r="M84"/>
  <c r="M83"/>
  <c r="M71"/>
  <c r="M70"/>
  <c r="M69"/>
  <c r="M68"/>
  <c r="M67"/>
  <c r="M66"/>
  <c r="M65"/>
  <c r="M56"/>
  <c r="M55"/>
  <c r="M54"/>
  <c r="M53"/>
  <c r="M52"/>
  <c r="M51"/>
  <c r="M49"/>
  <c r="M48"/>
  <c r="M47"/>
  <c r="M46"/>
  <c r="M45"/>
  <c r="M44"/>
  <c r="M41"/>
  <c r="M40"/>
  <c r="M39"/>
  <c r="M38"/>
  <c r="M37"/>
  <c r="M36"/>
  <c r="M34"/>
  <c r="M33"/>
  <c r="M32"/>
  <c r="M31"/>
  <c r="M30"/>
  <c r="M29"/>
  <c r="M25"/>
  <c r="M17"/>
  <c r="M16"/>
  <c r="M15"/>
  <c r="M13"/>
  <c r="M10"/>
  <c r="L252"/>
  <c r="L251"/>
  <c r="L250"/>
  <c r="L249"/>
  <c r="L248"/>
  <c r="L247"/>
  <c r="L246"/>
  <c r="L244"/>
  <c r="L243"/>
  <c r="L242"/>
  <c r="L241"/>
  <c r="L228"/>
  <c r="L215"/>
  <c r="L212"/>
  <c r="L211"/>
  <c r="L210"/>
  <c r="L209"/>
  <c r="L208"/>
  <c r="L207"/>
  <c r="L206"/>
  <c r="L205"/>
  <c r="L204"/>
  <c r="L203"/>
  <c r="L202"/>
  <c r="L201"/>
  <c r="L200"/>
  <c r="L199"/>
  <c r="L198"/>
  <c r="L197"/>
  <c r="L195"/>
  <c r="L194"/>
  <c r="L193"/>
  <c r="L192"/>
  <c r="L191"/>
  <c r="L190"/>
  <c r="L189"/>
  <c r="L188"/>
  <c r="L187"/>
  <c r="L186"/>
  <c r="L185"/>
  <c r="L184"/>
  <c r="L183"/>
  <c r="L182"/>
  <c r="L181"/>
  <c r="L179"/>
  <c r="L178"/>
  <c r="L177"/>
  <c r="L176"/>
  <c r="L175"/>
  <c r="L174"/>
  <c r="L173"/>
  <c r="L172"/>
  <c r="L171"/>
  <c r="L170"/>
  <c r="L169"/>
  <c r="L168"/>
  <c r="L167"/>
  <c r="L166"/>
  <c r="L165"/>
  <c r="L163"/>
  <c r="L162"/>
  <c r="L161"/>
  <c r="L160"/>
  <c r="L159"/>
  <c r="L158"/>
  <c r="L157"/>
  <c r="L156"/>
  <c r="L155"/>
  <c r="L154"/>
  <c r="L153"/>
  <c r="L152"/>
  <c r="L151"/>
  <c r="L150"/>
  <c r="L149"/>
  <c r="L146"/>
  <c r="L145"/>
  <c r="L144"/>
  <c r="L143"/>
  <c r="L142"/>
  <c r="L141"/>
  <c r="L140"/>
  <c r="L139"/>
  <c r="L138"/>
  <c r="L137"/>
  <c r="L136"/>
  <c r="L135"/>
  <c r="L134"/>
  <c r="L133"/>
  <c r="L132"/>
  <c r="L131"/>
  <c r="L129"/>
  <c r="L128"/>
  <c r="L127"/>
  <c r="L126"/>
  <c r="L125"/>
  <c r="L124"/>
  <c r="L123"/>
  <c r="L122"/>
  <c r="L121"/>
  <c r="L120"/>
  <c r="L119"/>
  <c r="L118"/>
  <c r="L117"/>
  <c r="L116"/>
  <c r="L115"/>
  <c r="L113"/>
  <c r="L112"/>
  <c r="L111"/>
  <c r="L110"/>
  <c r="L109"/>
  <c r="L108"/>
  <c r="L107"/>
  <c r="L106"/>
  <c r="L105"/>
  <c r="L104"/>
  <c r="L103"/>
  <c r="L102"/>
  <c r="L101"/>
  <c r="L100"/>
  <c r="L99"/>
  <c r="L97"/>
  <c r="L96"/>
  <c r="L95"/>
  <c r="L94"/>
  <c r="L93"/>
  <c r="L92"/>
  <c r="L91"/>
  <c r="L90"/>
  <c r="L89"/>
  <c r="L88"/>
  <c r="L87"/>
  <c r="L86"/>
  <c r="L85"/>
  <c r="L84"/>
  <c r="L83"/>
  <c r="L80"/>
  <c r="L78"/>
  <c r="L77"/>
  <c r="L75"/>
  <c r="L74"/>
  <c r="L71"/>
  <c r="L70"/>
  <c r="L69"/>
  <c r="L68"/>
  <c r="L67"/>
  <c r="L66"/>
  <c r="L65"/>
  <c r="L56"/>
  <c r="L55"/>
  <c r="L54"/>
  <c r="L53"/>
  <c r="L52"/>
  <c r="L51"/>
  <c r="L49"/>
  <c r="L48"/>
  <c r="L47"/>
  <c r="L46"/>
  <c r="L45"/>
  <c r="L44"/>
  <c r="L41"/>
  <c r="L40"/>
  <c r="L39"/>
  <c r="L38"/>
  <c r="L37"/>
  <c r="L36"/>
  <c r="L34"/>
  <c r="L33"/>
  <c r="L32"/>
  <c r="L31"/>
  <c r="L30"/>
  <c r="L29"/>
  <c r="L25"/>
  <c r="L17"/>
  <c r="L16"/>
  <c r="L15"/>
  <c r="L13"/>
  <c r="L10"/>
  <c r="K244"/>
  <c r="K243"/>
  <c r="K242"/>
  <c r="K241"/>
  <c r="K212"/>
  <c r="K211"/>
  <c r="K210"/>
  <c r="K209"/>
  <c r="K208"/>
  <c r="K207"/>
  <c r="K206"/>
  <c r="K205"/>
  <c r="K204"/>
  <c r="K203"/>
  <c r="K202"/>
  <c r="K201"/>
  <c r="K200"/>
  <c r="K199"/>
  <c r="K198"/>
  <c r="K197"/>
  <c r="K195"/>
  <c r="K194"/>
  <c r="K193"/>
  <c r="K192"/>
  <c r="K191"/>
  <c r="K190"/>
  <c r="K189"/>
  <c r="K188"/>
  <c r="K187"/>
  <c r="K186"/>
  <c r="K185"/>
  <c r="K184"/>
  <c r="K183"/>
  <c r="K182"/>
  <c r="K181"/>
  <c r="K179"/>
  <c r="K178"/>
  <c r="K177"/>
  <c r="K176"/>
  <c r="K175"/>
  <c r="K174"/>
  <c r="K173"/>
  <c r="K172"/>
  <c r="K171"/>
  <c r="K170"/>
  <c r="K169"/>
  <c r="K168"/>
  <c r="K167"/>
  <c r="K166"/>
  <c r="K165"/>
  <c r="K163"/>
  <c r="K162"/>
  <c r="K161"/>
  <c r="K160"/>
  <c r="K159"/>
  <c r="K158"/>
  <c r="K157"/>
  <c r="K156"/>
  <c r="K155"/>
  <c r="K154"/>
  <c r="K153"/>
  <c r="K152"/>
  <c r="K151"/>
  <c r="K150"/>
  <c r="K149"/>
  <c r="K146"/>
  <c r="K145"/>
  <c r="K144"/>
  <c r="K143"/>
  <c r="K142"/>
  <c r="K141"/>
  <c r="K140"/>
  <c r="K139"/>
  <c r="K138"/>
  <c r="K137"/>
  <c r="K136"/>
  <c r="K135"/>
  <c r="K134"/>
  <c r="K133"/>
  <c r="K132"/>
  <c r="K131"/>
  <c r="K129"/>
  <c r="K128"/>
  <c r="K127"/>
  <c r="K126"/>
  <c r="K125"/>
  <c r="K124"/>
  <c r="K123"/>
  <c r="K122"/>
  <c r="K121"/>
  <c r="K120"/>
  <c r="K119"/>
  <c r="K118"/>
  <c r="K117"/>
  <c r="K116"/>
  <c r="K115"/>
  <c r="K113"/>
  <c r="K112"/>
  <c r="K111"/>
  <c r="K110"/>
  <c r="K109"/>
  <c r="K108"/>
  <c r="K107"/>
  <c r="K106"/>
  <c r="K105"/>
  <c r="K104"/>
  <c r="K103"/>
  <c r="K102"/>
  <c r="K101"/>
  <c r="K100"/>
  <c r="K99"/>
  <c r="K97"/>
  <c r="K96"/>
  <c r="K95"/>
  <c r="K94"/>
  <c r="K93"/>
  <c r="K92"/>
  <c r="K91"/>
  <c r="K90"/>
  <c r="K89"/>
  <c r="K88"/>
  <c r="K87"/>
  <c r="K86"/>
  <c r="K85"/>
  <c r="K84"/>
  <c r="K83"/>
  <c r="K71"/>
  <c r="K70"/>
  <c r="K69"/>
  <c r="K68"/>
  <c r="K67"/>
  <c r="K66"/>
  <c r="K65"/>
  <c r="K56"/>
  <c r="K55"/>
  <c r="K54"/>
  <c r="K53"/>
  <c r="K52"/>
  <c r="K51"/>
  <c r="K49"/>
  <c r="K48"/>
  <c r="K47"/>
  <c r="K46"/>
  <c r="K45"/>
  <c r="K44"/>
  <c r="K41"/>
  <c r="K40"/>
  <c r="K39"/>
  <c r="K38"/>
  <c r="K37"/>
  <c r="K36"/>
  <c r="K34"/>
  <c r="K33"/>
  <c r="K32"/>
  <c r="K31"/>
  <c r="K30"/>
  <c r="K29"/>
  <c r="K25"/>
  <c r="K17"/>
  <c r="K16"/>
  <c r="K15"/>
  <c r="K13"/>
  <c r="K10"/>
  <c r="J252"/>
  <c r="J251"/>
  <c r="J250"/>
  <c r="J249"/>
  <c r="J248"/>
  <c r="J247"/>
  <c r="J246"/>
  <c r="J244"/>
  <c r="J243"/>
  <c r="J242"/>
  <c r="J241"/>
  <c r="J228"/>
  <c r="J215"/>
  <c r="J212"/>
  <c r="J211"/>
  <c r="J210"/>
  <c r="J209"/>
  <c r="J208"/>
  <c r="J207"/>
  <c r="J206"/>
  <c r="J205"/>
  <c r="J204"/>
  <c r="J203"/>
  <c r="J202"/>
  <c r="J201"/>
  <c r="J200"/>
  <c r="J199"/>
  <c r="J198"/>
  <c r="J197"/>
  <c r="J195"/>
  <c r="J194"/>
  <c r="J193"/>
  <c r="J192"/>
  <c r="J191"/>
  <c r="J190"/>
  <c r="J189"/>
  <c r="J188"/>
  <c r="J187"/>
  <c r="J186"/>
  <c r="J185"/>
  <c r="J184"/>
  <c r="J183"/>
  <c r="J182"/>
  <c r="J181"/>
  <c r="J179"/>
  <c r="J178"/>
  <c r="J177"/>
  <c r="J176"/>
  <c r="J175"/>
  <c r="J174"/>
  <c r="J173"/>
  <c r="J172"/>
  <c r="J171"/>
  <c r="J170"/>
  <c r="J169"/>
  <c r="J168"/>
  <c r="J167"/>
  <c r="J166"/>
  <c r="J165"/>
  <c r="J163"/>
  <c r="J162"/>
  <c r="J161"/>
  <c r="J160"/>
  <c r="J159"/>
  <c r="J158"/>
  <c r="J157"/>
  <c r="J156"/>
  <c r="J155"/>
  <c r="J154"/>
  <c r="J153"/>
  <c r="J152"/>
  <c r="J151"/>
  <c r="J150"/>
  <c r="J149"/>
  <c r="J146"/>
  <c r="J145"/>
  <c r="J144"/>
  <c r="J143"/>
  <c r="J142"/>
  <c r="J141"/>
  <c r="J140"/>
  <c r="J139"/>
  <c r="J138"/>
  <c r="J137"/>
  <c r="J136"/>
  <c r="J135"/>
  <c r="J134"/>
  <c r="J133"/>
  <c r="J132"/>
  <c r="J131"/>
  <c r="J129"/>
  <c r="J128"/>
  <c r="J127"/>
  <c r="J126"/>
  <c r="J125"/>
  <c r="J124"/>
  <c r="J123"/>
  <c r="J122"/>
  <c r="J121"/>
  <c r="J120"/>
  <c r="J119"/>
  <c r="J118"/>
  <c r="J117"/>
  <c r="J116"/>
  <c r="J115"/>
  <c r="J113"/>
  <c r="J112"/>
  <c r="J111"/>
  <c r="J110"/>
  <c r="J109"/>
  <c r="J108"/>
  <c r="J107"/>
  <c r="J106"/>
  <c r="J105"/>
  <c r="J104"/>
  <c r="J103"/>
  <c r="J102"/>
  <c r="J101"/>
  <c r="J100"/>
  <c r="J99"/>
  <c r="J97"/>
  <c r="J96"/>
  <c r="J95"/>
  <c r="J94"/>
  <c r="J93"/>
  <c r="J92"/>
  <c r="J91"/>
  <c r="J90"/>
  <c r="J89"/>
  <c r="J88"/>
  <c r="J87"/>
  <c r="J86"/>
  <c r="J85"/>
  <c r="J84"/>
  <c r="J83"/>
  <c r="J80"/>
  <c r="J78"/>
  <c r="J77"/>
  <c r="J75"/>
  <c r="J74"/>
  <c r="J71"/>
  <c r="J70"/>
  <c r="J69"/>
  <c r="J68"/>
  <c r="J67"/>
  <c r="J66"/>
  <c r="J65"/>
  <c r="J56"/>
  <c r="J55"/>
  <c r="J54"/>
  <c r="J53"/>
  <c r="J52"/>
  <c r="J51"/>
  <c r="J49"/>
  <c r="J48"/>
  <c r="J47"/>
  <c r="J46"/>
  <c r="J45"/>
  <c r="J44"/>
  <c r="J41"/>
  <c r="J40"/>
  <c r="J39"/>
  <c r="J38"/>
  <c r="J37"/>
  <c r="J36"/>
  <c r="J34"/>
  <c r="J33"/>
  <c r="J32"/>
  <c r="J31"/>
  <c r="J30"/>
  <c r="J29"/>
  <c r="J25"/>
  <c r="J17"/>
  <c r="J16"/>
  <c r="J15"/>
  <c r="J13"/>
  <c r="J10"/>
  <c r="I252"/>
  <c r="I251"/>
  <c r="I250"/>
  <c r="I249"/>
  <c r="I248"/>
  <c r="I247"/>
  <c r="I246"/>
  <c r="I244"/>
  <c r="I243"/>
  <c r="I242"/>
  <c r="I241"/>
  <c r="I228"/>
  <c r="I215"/>
  <c r="I212"/>
  <c r="I211"/>
  <c r="I210"/>
  <c r="I209"/>
  <c r="I208"/>
  <c r="I207"/>
  <c r="I206"/>
  <c r="I205"/>
  <c r="I204"/>
  <c r="I203"/>
  <c r="I202"/>
  <c r="I201"/>
  <c r="I200"/>
  <c r="I199"/>
  <c r="I198"/>
  <c r="I197"/>
  <c r="I195"/>
  <c r="I194"/>
  <c r="I193"/>
  <c r="I192"/>
  <c r="I191"/>
  <c r="I190"/>
  <c r="I189"/>
  <c r="I188"/>
  <c r="I187"/>
  <c r="I186"/>
  <c r="I185"/>
  <c r="I184"/>
  <c r="I183"/>
  <c r="I182"/>
  <c r="I181"/>
  <c r="I179"/>
  <c r="I178"/>
  <c r="I177"/>
  <c r="I176"/>
  <c r="I175"/>
  <c r="I174"/>
  <c r="I173"/>
  <c r="I172"/>
  <c r="I171"/>
  <c r="I170"/>
  <c r="I169"/>
  <c r="I168"/>
  <c r="I167"/>
  <c r="I166"/>
  <c r="I165"/>
  <c r="I163"/>
  <c r="I162"/>
  <c r="I161"/>
  <c r="I160"/>
  <c r="I159"/>
  <c r="I158"/>
  <c r="I157"/>
  <c r="I156"/>
  <c r="I155"/>
  <c r="I154"/>
  <c r="I153"/>
  <c r="I152"/>
  <c r="I151"/>
  <c r="I150"/>
  <c r="I149"/>
  <c r="I146"/>
  <c r="I145"/>
  <c r="I144"/>
  <c r="I143"/>
  <c r="I142"/>
  <c r="I141"/>
  <c r="I140"/>
  <c r="I139"/>
  <c r="I138"/>
  <c r="I137"/>
  <c r="I136"/>
  <c r="I135"/>
  <c r="I134"/>
  <c r="I133"/>
  <c r="I132"/>
  <c r="I131"/>
  <c r="I129"/>
  <c r="I128"/>
  <c r="I127"/>
  <c r="I126"/>
  <c r="I125"/>
  <c r="I124"/>
  <c r="I123"/>
  <c r="I122"/>
  <c r="I121"/>
  <c r="I120"/>
  <c r="I119"/>
  <c r="I118"/>
  <c r="I117"/>
  <c r="I116"/>
  <c r="I115"/>
  <c r="I113"/>
  <c r="I112"/>
  <c r="I111"/>
  <c r="I110"/>
  <c r="I109"/>
  <c r="I108"/>
  <c r="I107"/>
  <c r="I106"/>
  <c r="I105"/>
  <c r="I104"/>
  <c r="I103"/>
  <c r="I102"/>
  <c r="I101"/>
  <c r="I100"/>
  <c r="I99"/>
  <c r="I97"/>
  <c r="I96"/>
  <c r="I95"/>
  <c r="I94"/>
  <c r="I93"/>
  <c r="I92"/>
  <c r="I91"/>
  <c r="I90"/>
  <c r="I89"/>
  <c r="I88"/>
  <c r="I87"/>
  <c r="I86"/>
  <c r="I85"/>
  <c r="I84"/>
  <c r="I83"/>
  <c r="I80"/>
  <c r="I78"/>
  <c r="I77"/>
  <c r="I75"/>
  <c r="I74"/>
  <c r="I71"/>
  <c r="I70"/>
  <c r="I69"/>
  <c r="I68"/>
  <c r="I67"/>
  <c r="I66"/>
  <c r="I65"/>
  <c r="I56"/>
  <c r="I55"/>
  <c r="I54"/>
  <c r="I53"/>
  <c r="I52"/>
  <c r="I51"/>
  <c r="I49"/>
  <c r="I48"/>
  <c r="I47"/>
  <c r="I46"/>
  <c r="I45"/>
  <c r="I44"/>
  <c r="I41"/>
  <c r="I40"/>
  <c r="I39"/>
  <c r="I38"/>
  <c r="I37"/>
  <c r="I36"/>
  <c r="I34"/>
  <c r="I33"/>
  <c r="I32"/>
  <c r="I31"/>
  <c r="I30"/>
  <c r="I29"/>
  <c r="I25"/>
  <c r="I17"/>
  <c r="I16"/>
  <c r="I15"/>
  <c r="I13"/>
  <c r="I10"/>
  <c r="H252"/>
  <c r="H251"/>
  <c r="H250"/>
  <c r="H249"/>
  <c r="H248"/>
  <c r="H247"/>
  <c r="H246"/>
  <c r="H244"/>
  <c r="H243"/>
  <c r="H242"/>
  <c r="H241"/>
  <c r="H228"/>
  <c r="H215"/>
  <c r="H212"/>
  <c r="H211"/>
  <c r="H210"/>
  <c r="H209"/>
  <c r="H208"/>
  <c r="H207"/>
  <c r="H206"/>
  <c r="H205"/>
  <c r="H204"/>
  <c r="H203"/>
  <c r="H202"/>
  <c r="H201"/>
  <c r="H200"/>
  <c r="H199"/>
  <c r="H198"/>
  <c r="H197"/>
  <c r="H195"/>
  <c r="H194"/>
  <c r="H193"/>
  <c r="H192"/>
  <c r="H191"/>
  <c r="H190"/>
  <c r="H189"/>
  <c r="H188"/>
  <c r="H187"/>
  <c r="H186"/>
  <c r="H185"/>
  <c r="H184"/>
  <c r="H183"/>
  <c r="H182"/>
  <c r="H181"/>
  <c r="H179"/>
  <c r="H178"/>
  <c r="H177"/>
  <c r="H176"/>
  <c r="H175"/>
  <c r="H174"/>
  <c r="H173"/>
  <c r="H172"/>
  <c r="H171"/>
  <c r="H170"/>
  <c r="H169"/>
  <c r="H168"/>
  <c r="H167"/>
  <c r="H166"/>
  <c r="H165"/>
  <c r="H163"/>
  <c r="H162"/>
  <c r="H161"/>
  <c r="H160"/>
  <c r="H159"/>
  <c r="H158"/>
  <c r="H157"/>
  <c r="H156"/>
  <c r="H155"/>
  <c r="H154"/>
  <c r="H153"/>
  <c r="H152"/>
  <c r="H151"/>
  <c r="H150"/>
  <c r="H149"/>
  <c r="H146"/>
  <c r="H145"/>
  <c r="H144"/>
  <c r="H143"/>
  <c r="H142"/>
  <c r="H141"/>
  <c r="H140"/>
  <c r="H139"/>
  <c r="H138"/>
  <c r="H137"/>
  <c r="H136"/>
  <c r="H135"/>
  <c r="H134"/>
  <c r="H133"/>
  <c r="H132"/>
  <c r="H131"/>
  <c r="H129"/>
  <c r="H128"/>
  <c r="H127"/>
  <c r="H126"/>
  <c r="H125"/>
  <c r="H124"/>
  <c r="H123"/>
  <c r="H122"/>
  <c r="H121"/>
  <c r="H120"/>
  <c r="H119"/>
  <c r="H118"/>
  <c r="H117"/>
  <c r="H116"/>
  <c r="H115"/>
  <c r="H113"/>
  <c r="H112"/>
  <c r="H111"/>
  <c r="H110"/>
  <c r="H109"/>
  <c r="H108"/>
  <c r="H107"/>
  <c r="H106"/>
  <c r="H105"/>
  <c r="H104"/>
  <c r="H103"/>
  <c r="H102"/>
  <c r="H101"/>
  <c r="H100"/>
  <c r="H99"/>
  <c r="H97"/>
  <c r="H96"/>
  <c r="H95"/>
  <c r="H94"/>
  <c r="H93"/>
  <c r="H92"/>
  <c r="H91"/>
  <c r="H90"/>
  <c r="H89"/>
  <c r="H88"/>
  <c r="H87"/>
  <c r="H86"/>
  <c r="H85"/>
  <c r="H84"/>
  <c r="H83"/>
  <c r="H80"/>
  <c r="H78"/>
  <c r="H77"/>
  <c r="H75"/>
  <c r="H74"/>
  <c r="H71"/>
  <c r="H70"/>
  <c r="H69"/>
  <c r="H68"/>
  <c r="H67"/>
  <c r="H66"/>
  <c r="H65"/>
  <c r="H56"/>
  <c r="H55"/>
  <c r="H54"/>
  <c r="H53"/>
  <c r="H52"/>
  <c r="H51"/>
  <c r="H49"/>
  <c r="H48"/>
  <c r="H47"/>
  <c r="H46"/>
  <c r="H45"/>
  <c r="H44"/>
  <c r="H41"/>
  <c r="H40"/>
  <c r="H39"/>
  <c r="H38"/>
  <c r="H37"/>
  <c r="H36"/>
  <c r="H34"/>
  <c r="H33"/>
  <c r="H32"/>
  <c r="H31"/>
  <c r="H30"/>
  <c r="H29"/>
  <c r="H25"/>
  <c r="H17"/>
  <c r="H16"/>
  <c r="H15"/>
  <c r="H13"/>
  <c r="H10"/>
  <c r="G252"/>
  <c r="G251"/>
  <c r="G250"/>
  <c r="G249"/>
  <c r="G248"/>
  <c r="G247"/>
  <c r="G246"/>
  <c r="G244"/>
  <c r="G243"/>
  <c r="G242"/>
  <c r="G241"/>
  <c r="G228"/>
  <c r="G215"/>
  <c r="G212"/>
  <c r="G211"/>
  <c r="G210"/>
  <c r="G209"/>
  <c r="G208"/>
  <c r="G207"/>
  <c r="G206"/>
  <c r="G205"/>
  <c r="G204"/>
  <c r="G203"/>
  <c r="G202"/>
  <c r="G201"/>
  <c r="G200"/>
  <c r="G199"/>
  <c r="G198"/>
  <c r="G197"/>
  <c r="G195"/>
  <c r="G194"/>
  <c r="G193"/>
  <c r="G192"/>
  <c r="G191"/>
  <c r="G190"/>
  <c r="G189"/>
  <c r="G188"/>
  <c r="G187"/>
  <c r="G186"/>
  <c r="G185"/>
  <c r="G184"/>
  <c r="G183"/>
  <c r="G182"/>
  <c r="G181"/>
  <c r="G179"/>
  <c r="G178"/>
  <c r="G177"/>
  <c r="G176"/>
  <c r="G175"/>
  <c r="G174"/>
  <c r="G173"/>
  <c r="G172"/>
  <c r="G171"/>
  <c r="G170"/>
  <c r="G169"/>
  <c r="G168"/>
  <c r="G167"/>
  <c r="G166"/>
  <c r="G165"/>
  <c r="G163"/>
  <c r="G162"/>
  <c r="G161"/>
  <c r="G160"/>
  <c r="G159"/>
  <c r="G158"/>
  <c r="G157"/>
  <c r="G156"/>
  <c r="G155"/>
  <c r="G154"/>
  <c r="G153"/>
  <c r="G152"/>
  <c r="G151"/>
  <c r="G150"/>
  <c r="G149"/>
  <c r="G146"/>
  <c r="G145"/>
  <c r="G144"/>
  <c r="G143"/>
  <c r="G142"/>
  <c r="G141"/>
  <c r="G140"/>
  <c r="G139"/>
  <c r="G138"/>
  <c r="G137"/>
  <c r="G136"/>
  <c r="G135"/>
  <c r="G134"/>
  <c r="G133"/>
  <c r="G132"/>
  <c r="G131"/>
  <c r="G129"/>
  <c r="G128"/>
  <c r="G127"/>
  <c r="G126"/>
  <c r="G125"/>
  <c r="G124"/>
  <c r="G123"/>
  <c r="G122"/>
  <c r="G121"/>
  <c r="G120"/>
  <c r="G119"/>
  <c r="G118"/>
  <c r="G117"/>
  <c r="G116"/>
  <c r="G115"/>
  <c r="G113"/>
  <c r="G112"/>
  <c r="G111"/>
  <c r="G110"/>
  <c r="G109"/>
  <c r="G108"/>
  <c r="G107"/>
  <c r="G106"/>
  <c r="G105"/>
  <c r="G104"/>
  <c r="G103"/>
  <c r="G102"/>
  <c r="G101"/>
  <c r="G100"/>
  <c r="G99"/>
  <c r="G97"/>
  <c r="G96"/>
  <c r="G95"/>
  <c r="G94"/>
  <c r="G93"/>
  <c r="G92"/>
  <c r="G91"/>
  <c r="G90"/>
  <c r="G89"/>
  <c r="G88"/>
  <c r="G87"/>
  <c r="G86"/>
  <c r="G85"/>
  <c r="G84"/>
  <c r="G83"/>
  <c r="G80"/>
  <c r="G78"/>
  <c r="G77"/>
  <c r="G75"/>
  <c r="G74"/>
  <c r="G71"/>
  <c r="G70"/>
  <c r="G69"/>
  <c r="G68"/>
  <c r="G67"/>
  <c r="G66"/>
  <c r="G65"/>
  <c r="G56"/>
  <c r="G55"/>
  <c r="G54"/>
  <c r="G53"/>
  <c r="G52"/>
  <c r="G51"/>
  <c r="G49"/>
  <c r="G48"/>
  <c r="G47"/>
  <c r="G46"/>
  <c r="G45"/>
  <c r="G44"/>
  <c r="G41"/>
  <c r="G40"/>
  <c r="G39"/>
  <c r="G38"/>
  <c r="G37"/>
  <c r="G36"/>
  <c r="G34"/>
  <c r="G33"/>
  <c r="G32"/>
  <c r="G31"/>
  <c r="G30"/>
  <c r="G29"/>
  <c r="G25"/>
  <c r="G17"/>
  <c r="G16"/>
  <c r="G15"/>
  <c r="G13"/>
  <c r="G10"/>
  <c r="F252"/>
  <c r="F251"/>
  <c r="F250"/>
  <c r="F249"/>
  <c r="F248"/>
  <c r="F247"/>
  <c r="F246"/>
  <c r="F244"/>
  <c r="F243"/>
  <c r="F242"/>
  <c r="F241"/>
  <c r="F228"/>
  <c r="F215"/>
  <c r="F212"/>
  <c r="F211"/>
  <c r="F210"/>
  <c r="F209"/>
  <c r="F208"/>
  <c r="F207"/>
  <c r="F206"/>
  <c r="F205"/>
  <c r="F204"/>
  <c r="F203"/>
  <c r="F202"/>
  <c r="F201"/>
  <c r="F200"/>
  <c r="F199"/>
  <c r="F198"/>
  <c r="F197"/>
  <c r="F195"/>
  <c r="F194"/>
  <c r="F193"/>
  <c r="F192"/>
  <c r="F191"/>
  <c r="F190"/>
  <c r="F189"/>
  <c r="F188"/>
  <c r="F187"/>
  <c r="F186"/>
  <c r="F185"/>
  <c r="F184"/>
  <c r="F183"/>
  <c r="F182"/>
  <c r="F181"/>
  <c r="F179"/>
  <c r="F178"/>
  <c r="F177"/>
  <c r="F176"/>
  <c r="F175"/>
  <c r="F174"/>
  <c r="F173"/>
  <c r="F172"/>
  <c r="F171"/>
  <c r="F170"/>
  <c r="F169"/>
  <c r="F168"/>
  <c r="F167"/>
  <c r="F166"/>
  <c r="F165"/>
  <c r="F163"/>
  <c r="F162"/>
  <c r="F161"/>
  <c r="F160"/>
  <c r="F159"/>
  <c r="F158"/>
  <c r="F157"/>
  <c r="F156"/>
  <c r="F155"/>
  <c r="F154"/>
  <c r="F153"/>
  <c r="F152"/>
  <c r="F151"/>
  <c r="F150"/>
  <c r="F149"/>
  <c r="F146"/>
  <c r="F145"/>
  <c r="F144"/>
  <c r="F143"/>
  <c r="F142"/>
  <c r="F141"/>
  <c r="F140"/>
  <c r="F139"/>
  <c r="F138"/>
  <c r="F137"/>
  <c r="F136"/>
  <c r="F135"/>
  <c r="F134"/>
  <c r="F133"/>
  <c r="F132"/>
  <c r="F131"/>
  <c r="F129"/>
  <c r="F128"/>
  <c r="F127"/>
  <c r="F126"/>
  <c r="F125"/>
  <c r="F124"/>
  <c r="F123"/>
  <c r="F122"/>
  <c r="F121"/>
  <c r="F120"/>
  <c r="F119"/>
  <c r="F118"/>
  <c r="F117"/>
  <c r="F116"/>
  <c r="F115"/>
  <c r="F113"/>
  <c r="F112"/>
  <c r="F111"/>
  <c r="F110"/>
  <c r="F109"/>
  <c r="F108"/>
  <c r="F107"/>
  <c r="F106"/>
  <c r="F105"/>
  <c r="F104"/>
  <c r="F103"/>
  <c r="F102"/>
  <c r="F101"/>
  <c r="F100"/>
  <c r="F99"/>
  <c r="F97"/>
  <c r="F96"/>
  <c r="F95"/>
  <c r="F94"/>
  <c r="F93"/>
  <c r="F92"/>
  <c r="F91"/>
  <c r="F90"/>
  <c r="F89"/>
  <c r="F88"/>
  <c r="F87"/>
  <c r="F86"/>
  <c r="F85"/>
  <c r="F84"/>
  <c r="F83"/>
  <c r="F80"/>
  <c r="F78"/>
  <c r="F77"/>
  <c r="F75"/>
  <c r="F74"/>
  <c r="F71"/>
  <c r="F70"/>
  <c r="F69"/>
  <c r="F68"/>
  <c r="F67"/>
  <c r="F66"/>
  <c r="F65"/>
  <c r="F56"/>
  <c r="F55"/>
  <c r="F54"/>
  <c r="F53"/>
  <c r="F52"/>
  <c r="F51"/>
  <c r="F49"/>
  <c r="F48"/>
  <c r="F47"/>
  <c r="F46"/>
  <c r="F45"/>
  <c r="F44"/>
  <c r="F41"/>
  <c r="F40"/>
  <c r="F39"/>
  <c r="F38"/>
  <c r="F37"/>
  <c r="F36"/>
  <c r="F34"/>
  <c r="F33"/>
  <c r="F32"/>
  <c r="F31"/>
  <c r="F30"/>
  <c r="F29"/>
  <c r="F25"/>
  <c r="F17"/>
  <c r="F16"/>
  <c r="F15"/>
  <c r="F13"/>
  <c r="F10"/>
  <c r="E244"/>
  <c r="E243"/>
  <c r="E242"/>
  <c r="E241"/>
  <c r="E212"/>
  <c r="E211"/>
  <c r="E210"/>
  <c r="E209"/>
  <c r="E208"/>
  <c r="E207"/>
  <c r="E206"/>
  <c r="E205"/>
  <c r="E204"/>
  <c r="E203"/>
  <c r="E202"/>
  <c r="E201"/>
  <c r="E200"/>
  <c r="E199"/>
  <c r="E198"/>
  <c r="E197"/>
  <c r="E195"/>
  <c r="E194"/>
  <c r="E193"/>
  <c r="E192"/>
  <c r="E191"/>
  <c r="E190"/>
  <c r="E189"/>
  <c r="E188"/>
  <c r="E187"/>
  <c r="E186"/>
  <c r="E185"/>
  <c r="E184"/>
  <c r="E183"/>
  <c r="E182"/>
  <c r="E181"/>
  <c r="E179"/>
  <c r="E178"/>
  <c r="E177"/>
  <c r="E176"/>
  <c r="E175"/>
  <c r="E174"/>
  <c r="E173"/>
  <c r="E172"/>
  <c r="E171"/>
  <c r="E170"/>
  <c r="E169"/>
  <c r="E168"/>
  <c r="E167"/>
  <c r="E166"/>
  <c r="E165"/>
  <c r="E163"/>
  <c r="E162"/>
  <c r="E161"/>
  <c r="E160"/>
  <c r="E159"/>
  <c r="E158"/>
  <c r="E157"/>
  <c r="E156"/>
  <c r="E155"/>
  <c r="E154"/>
  <c r="E153"/>
  <c r="E152"/>
  <c r="E151"/>
  <c r="E150"/>
  <c r="E149"/>
  <c r="E146"/>
  <c r="E145"/>
  <c r="E144"/>
  <c r="E143"/>
  <c r="E142"/>
  <c r="E141"/>
  <c r="E140"/>
  <c r="E139"/>
  <c r="E138"/>
  <c r="E137"/>
  <c r="E136"/>
  <c r="E135"/>
  <c r="E134"/>
  <c r="E133"/>
  <c r="E132"/>
  <c r="E131"/>
  <c r="E129"/>
  <c r="E128"/>
  <c r="E127"/>
  <c r="E126"/>
  <c r="E125"/>
  <c r="E124"/>
  <c r="E123"/>
  <c r="E122"/>
  <c r="E121"/>
  <c r="E120"/>
  <c r="E119"/>
  <c r="E118"/>
  <c r="E117"/>
  <c r="E116"/>
  <c r="E115"/>
  <c r="E113"/>
  <c r="E112"/>
  <c r="E111"/>
  <c r="E110"/>
  <c r="E109"/>
  <c r="E108"/>
  <c r="E107"/>
  <c r="E106"/>
  <c r="E105"/>
  <c r="E104"/>
  <c r="E103"/>
  <c r="E102"/>
  <c r="E101"/>
  <c r="E100"/>
  <c r="E99"/>
  <c r="E97"/>
  <c r="E96"/>
  <c r="E95"/>
  <c r="E94"/>
  <c r="E93"/>
  <c r="E92"/>
  <c r="E91"/>
  <c r="E90"/>
  <c r="E89"/>
  <c r="E88"/>
  <c r="E87"/>
  <c r="E86"/>
  <c r="E85"/>
  <c r="E84"/>
  <c r="E83"/>
  <c r="E71"/>
  <c r="E70"/>
  <c r="E69"/>
  <c r="E68"/>
  <c r="E67"/>
  <c r="E66"/>
  <c r="E65"/>
  <c r="E56"/>
  <c r="E55"/>
  <c r="E54"/>
  <c r="E53"/>
  <c r="E52"/>
  <c r="E51"/>
  <c r="E49"/>
  <c r="E48"/>
  <c r="E47"/>
  <c r="E46"/>
  <c r="E45"/>
  <c r="E44"/>
  <c r="E41"/>
  <c r="E40"/>
  <c r="E39"/>
  <c r="E38"/>
  <c r="E37"/>
  <c r="E36"/>
  <c r="E34"/>
  <c r="E33"/>
  <c r="E32"/>
  <c r="E31"/>
  <c r="E30"/>
  <c r="E29"/>
  <c r="E25"/>
  <c r="E17"/>
  <c r="E16"/>
  <c r="E15"/>
  <c r="E13"/>
  <c r="E10"/>
  <c r="D244"/>
  <c r="D243"/>
  <c r="D242"/>
  <c r="D241"/>
  <c r="D212"/>
  <c r="D211"/>
  <c r="D210"/>
  <c r="D209"/>
  <c r="D208"/>
  <c r="D207"/>
  <c r="D206"/>
  <c r="D205"/>
  <c r="D204"/>
  <c r="D203"/>
  <c r="D202"/>
  <c r="D201"/>
  <c r="D200"/>
  <c r="D199"/>
  <c r="D198"/>
  <c r="D197"/>
  <c r="D195"/>
  <c r="D194"/>
  <c r="D193"/>
  <c r="D192"/>
  <c r="D191"/>
  <c r="D190"/>
  <c r="D189"/>
  <c r="D188"/>
  <c r="D187"/>
  <c r="D186"/>
  <c r="D185"/>
  <c r="D184"/>
  <c r="D183"/>
  <c r="D182"/>
  <c r="D181"/>
  <c r="D179"/>
  <c r="D178"/>
  <c r="D177"/>
  <c r="D176"/>
  <c r="D175"/>
  <c r="D174"/>
  <c r="D173"/>
  <c r="D172"/>
  <c r="D171"/>
  <c r="D170"/>
  <c r="D169"/>
  <c r="D168"/>
  <c r="D167"/>
  <c r="D166"/>
  <c r="D165"/>
  <c r="D163"/>
  <c r="D162"/>
  <c r="D161"/>
  <c r="D160"/>
  <c r="D159"/>
  <c r="D158"/>
  <c r="D157"/>
  <c r="D156"/>
  <c r="D155"/>
  <c r="D154"/>
  <c r="D153"/>
  <c r="D152"/>
  <c r="D151"/>
  <c r="D150"/>
  <c r="D149"/>
  <c r="D146"/>
  <c r="D145"/>
  <c r="D144"/>
  <c r="D143"/>
  <c r="D142"/>
  <c r="D141"/>
  <c r="D140"/>
  <c r="D139"/>
  <c r="D138"/>
  <c r="D137"/>
  <c r="D136"/>
  <c r="D135"/>
  <c r="D134"/>
  <c r="D133"/>
  <c r="D132"/>
  <c r="D131"/>
  <c r="D129"/>
  <c r="D128"/>
  <c r="D127"/>
  <c r="D126"/>
  <c r="D125"/>
  <c r="D124"/>
  <c r="D123"/>
  <c r="D122"/>
  <c r="D121"/>
  <c r="D120"/>
  <c r="D119"/>
  <c r="D118"/>
  <c r="D117"/>
  <c r="D116"/>
  <c r="D115"/>
  <c r="D113"/>
  <c r="D112"/>
  <c r="D111"/>
  <c r="D110"/>
  <c r="D109"/>
  <c r="D108"/>
  <c r="D107"/>
  <c r="D106"/>
  <c r="D105"/>
  <c r="D104"/>
  <c r="D103"/>
  <c r="D102"/>
  <c r="D101"/>
  <c r="D100"/>
  <c r="D99"/>
  <c r="D97"/>
  <c r="D96"/>
  <c r="D95"/>
  <c r="D94"/>
  <c r="D93"/>
  <c r="D92"/>
  <c r="D91"/>
  <c r="D90"/>
  <c r="D89"/>
  <c r="D88"/>
  <c r="D87"/>
  <c r="D86"/>
  <c r="D85"/>
  <c r="D84"/>
  <c r="D83"/>
  <c r="D71"/>
  <c r="D70"/>
  <c r="D69"/>
  <c r="D68"/>
  <c r="D67"/>
  <c r="D66"/>
  <c r="D65"/>
  <c r="D56"/>
  <c r="D55"/>
  <c r="D54"/>
  <c r="D53"/>
  <c r="D52"/>
  <c r="D51"/>
  <c r="D49"/>
  <c r="D48"/>
  <c r="D47"/>
  <c r="D46"/>
  <c r="D45"/>
  <c r="D44"/>
  <c r="D41"/>
  <c r="D40"/>
  <c r="D39"/>
  <c r="D38"/>
  <c r="D37"/>
  <c r="D36"/>
  <c r="D34"/>
  <c r="D33"/>
  <c r="D32"/>
  <c r="D31"/>
  <c r="D30"/>
  <c r="D29"/>
  <c r="D25"/>
  <c r="D17"/>
  <c r="D16"/>
  <c r="D15"/>
  <c r="D13"/>
  <c r="D10"/>
  <c r="C246"/>
  <c r="C252"/>
  <c r="C251"/>
  <c r="C250"/>
  <c r="C249"/>
  <c r="C248"/>
  <c r="C247"/>
  <c r="C228"/>
  <c r="C215"/>
  <c r="C244"/>
  <c r="C243"/>
  <c r="C242"/>
  <c r="C241"/>
  <c r="C212"/>
  <c r="C211"/>
  <c r="C210"/>
  <c r="C209"/>
  <c r="C208"/>
  <c r="C207"/>
  <c r="C206"/>
  <c r="C205"/>
  <c r="C204"/>
  <c r="C203"/>
  <c r="C202"/>
  <c r="C201"/>
  <c r="C200"/>
  <c r="C199"/>
  <c r="C198"/>
  <c r="C197"/>
  <c r="C195"/>
  <c r="C194"/>
  <c r="C193"/>
  <c r="C192"/>
  <c r="C191"/>
  <c r="C190"/>
  <c r="C189"/>
  <c r="C188"/>
  <c r="C187"/>
  <c r="C186"/>
  <c r="C185"/>
  <c r="C184"/>
  <c r="C183"/>
  <c r="C182"/>
  <c r="C181"/>
  <c r="C179"/>
  <c r="C178"/>
  <c r="C177"/>
  <c r="C176"/>
  <c r="C175"/>
  <c r="C174"/>
  <c r="C173"/>
  <c r="C172"/>
  <c r="C171"/>
  <c r="C170"/>
  <c r="C169"/>
  <c r="C168"/>
  <c r="C167"/>
  <c r="C166"/>
  <c r="C165"/>
  <c r="C163"/>
  <c r="C162"/>
  <c r="C161"/>
  <c r="C160"/>
  <c r="C159"/>
  <c r="C158"/>
  <c r="C157"/>
  <c r="C156"/>
  <c r="C155"/>
  <c r="C154"/>
  <c r="C153"/>
  <c r="C152"/>
  <c r="C151"/>
  <c r="C150"/>
  <c r="C149"/>
  <c r="C146"/>
  <c r="C145"/>
  <c r="C144"/>
  <c r="C143"/>
  <c r="C142"/>
  <c r="C141"/>
  <c r="C140"/>
  <c r="C139"/>
  <c r="C138"/>
  <c r="C137"/>
  <c r="C136"/>
  <c r="C135"/>
  <c r="C134"/>
  <c r="C133"/>
  <c r="C132"/>
  <c r="C131"/>
  <c r="C129"/>
  <c r="C128"/>
  <c r="C127"/>
  <c r="C126"/>
  <c r="C125"/>
  <c r="C124"/>
  <c r="C123"/>
  <c r="C122"/>
  <c r="C121"/>
  <c r="C120"/>
  <c r="C119"/>
  <c r="C118"/>
  <c r="C117"/>
  <c r="C116"/>
  <c r="C115"/>
  <c r="C113"/>
  <c r="C112"/>
  <c r="C111"/>
  <c r="C110"/>
  <c r="C109"/>
  <c r="C108"/>
  <c r="C107"/>
  <c r="C106"/>
  <c r="C105"/>
  <c r="C104"/>
  <c r="C103"/>
  <c r="C102"/>
  <c r="C101"/>
  <c r="C100"/>
  <c r="C99"/>
  <c r="C97"/>
  <c r="C96"/>
  <c r="C95"/>
  <c r="C94"/>
  <c r="C93"/>
  <c r="C92"/>
  <c r="C91"/>
  <c r="C90"/>
  <c r="C89"/>
  <c r="C88"/>
  <c r="C87"/>
  <c r="C86"/>
  <c r="C85"/>
  <c r="C84"/>
  <c r="C83"/>
  <c r="C80"/>
  <c r="C78"/>
  <c r="C75"/>
  <c r="C77"/>
  <c r="C74"/>
  <c r="C66"/>
  <c r="C67"/>
  <c r="C68"/>
  <c r="C69"/>
  <c r="C70"/>
  <c r="C71"/>
  <c r="C65"/>
  <c r="C52"/>
  <c r="C53"/>
  <c r="C54"/>
  <c r="C55"/>
  <c r="C56"/>
  <c r="C51"/>
  <c r="C45"/>
  <c r="C46"/>
  <c r="C47"/>
  <c r="C48"/>
  <c r="C49"/>
  <c r="C44"/>
  <c r="C37"/>
  <c r="C38"/>
  <c r="C39"/>
  <c r="C40"/>
  <c r="C41"/>
  <c r="C36"/>
  <c r="C30"/>
  <c r="C31"/>
  <c r="C32"/>
  <c r="C33"/>
  <c r="C34"/>
  <c r="C29"/>
  <c r="B66"/>
  <c r="B67"/>
  <c r="B68"/>
  <c r="B69"/>
  <c r="B70"/>
  <c r="B71"/>
  <c r="B65"/>
  <c r="B52"/>
  <c r="B53"/>
  <c r="B54"/>
  <c r="B55"/>
  <c r="B56"/>
  <c r="B51"/>
  <c r="B45"/>
  <c r="B46"/>
  <c r="B47"/>
  <c r="B48"/>
  <c r="B49"/>
  <c r="B44"/>
  <c r="B37"/>
  <c r="B38"/>
  <c r="B39"/>
  <c r="B40"/>
  <c r="B41"/>
  <c r="B36"/>
  <c r="B30"/>
  <c r="B31"/>
  <c r="B32"/>
  <c r="B33"/>
  <c r="B34"/>
  <c r="B29"/>
  <c r="C17"/>
  <c r="C16"/>
  <c r="C15"/>
  <c r="C25"/>
  <c r="C13"/>
  <c r="C10"/>
  <c r="D23"/>
  <c r="E23"/>
  <c r="F23"/>
  <c r="G23"/>
  <c r="H23"/>
  <c r="I23"/>
  <c r="J23"/>
  <c r="K23"/>
  <c r="L23"/>
  <c r="M23"/>
  <c r="N23"/>
  <c r="O23"/>
  <c r="P23"/>
  <c r="Q23"/>
  <c r="R23"/>
  <c r="D24"/>
  <c r="E24"/>
  <c r="F24"/>
  <c r="G24"/>
  <c r="H24"/>
  <c r="I24"/>
  <c r="J24"/>
  <c r="K24"/>
  <c r="L24"/>
  <c r="M24"/>
  <c r="N24"/>
  <c r="O24"/>
  <c r="P24"/>
  <c r="Q24"/>
  <c r="R24"/>
  <c r="C24"/>
  <c r="C23"/>
  <c r="D9"/>
  <c r="E9"/>
  <c r="F9"/>
  <c r="G9"/>
  <c r="H9"/>
  <c r="I9"/>
  <c r="J9"/>
  <c r="K9"/>
  <c r="L9"/>
  <c r="M9"/>
  <c r="N9"/>
  <c r="O9"/>
  <c r="P9"/>
  <c r="Q9"/>
  <c r="R9"/>
  <c r="C9"/>
  <c r="R9" i="10"/>
  <c r="Q9"/>
  <c r="J9"/>
  <c r="H9"/>
  <c r="G9"/>
  <c r="E9"/>
  <c r="D9"/>
</calcChain>
</file>

<file path=xl/connections.xml><?xml version="1.0" encoding="utf-8"?>
<connections xmlns="http://schemas.openxmlformats.org/spreadsheetml/2006/main">
  <connection id="1" name="Connection" type="4" refreshedVersion="3" background="1" saveData="1">
    <webPr sourceData="1" parsePre="1" consecutive="1" xl2000="1" url="file:///C:/Projects/Benchmarks/branches/v1.1_3.1/SMarket/nrel/new/1A_USA_FL_MIAMI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7"/>
        <x v="77"/>
        <x v="113"/>
      </tables>
    </webPr>
  </connection>
  <connection id="2" name="Connection1" type="4" refreshedVersion="3" background="1" saveData="1">
    <webPr sourceData="1" parsePre="1" consecutive="1" xl2000="1" url="file:///C:/Projects/Benchmarks/branches/v1.1_3.1/SMarket/nrel/new/2A_USA_TX_HOUSTON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7"/>
        <x v="77"/>
        <x v="113"/>
      </tables>
    </webPr>
  </connection>
  <connection id="3" name="Connection10" type="4" refreshedVersion="3" background="1" saveData="1">
    <webPr sourceData="1" parsePre="1" consecutive="1" xl2000="1" url="file:///C:/Projects/Benchmarks/branches/v1.1_3.1/SMarket/nrel/new/5A_USA_IL_CHICAGO-OHARE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7"/>
        <x v="77"/>
        <x v="113"/>
      </tables>
    </webPr>
  </connection>
  <connection id="4" name="Connection11" type="4" refreshedVersion="3" background="1" saveData="1">
    <webPr sourceData="1" parsePre="1" consecutive="1" xl2000="1" url="file:///C:/Projects/Benchmarks/branches/v1.1_3.1/SMarket/nrel/new/5B_USA_CO_BOULDER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7"/>
        <x v="77"/>
        <x v="113"/>
      </tables>
    </webPr>
  </connection>
  <connection id="5" name="Connection12" type="4" refreshedVersion="3" background="1" saveData="1">
    <webPr sourceData="1" parsePre="1" consecutive="1" xl2000="1" url="file:///C:/Projects/Benchmarks/branches/v1.1_3.1/SMarket/nrel/new/6A_USA_MN_MINNEAPOLI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7"/>
        <x v="77"/>
        <x v="113"/>
      </tables>
    </webPr>
  </connection>
  <connection id="6" name="Connection13" type="4" refreshedVersion="3" background="1" saveData="1">
    <webPr sourceData="1" parsePre="1" consecutive="1" xl2000="1" url="file:///C:/Projects/Benchmarks/branches/v1.1_3.1/SMarket/nrel/new/6B_USA_MT_HELENA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7"/>
        <x v="77"/>
        <x v="113"/>
      </tables>
    </webPr>
  </connection>
  <connection id="7" name="Connection14" type="4" refreshedVersion="3" background="1" saveData="1">
    <webPr sourceData="1" parsePre="1" consecutive="1" xl2000="1" url="file:///C:/Projects/Benchmarks/branches/v1.1_3.1/SMarket/nrel/new/7A_USA_MN_DULUTH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7"/>
        <x v="77"/>
        <x v="113"/>
      </tables>
    </webPr>
  </connection>
  <connection id="8" name="Connection15" type="4" refreshedVersion="3" background="1" saveData="1">
    <webPr sourceData="1" parsePre="1" consecutive="1" xl2000="1" url="file:///C:/Projects/Benchmarks/branches/v1.1_3.1/SMarket/nrel/new/8A_USA_AK_FAIRBANK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7"/>
        <x v="77"/>
        <x v="113"/>
      </tables>
    </webPr>
  </connection>
  <connection id="9" name="Connection2" type="4" refreshedVersion="3" background="1" saveData="1">
    <webPr sourceData="1" parsePre="1" consecutive="1" xl2000="1" url="file:///C:/Projects/Benchmarks/branches/v1.1_3.1/SMarket/nrel/new/2B_USA_AZ_PHOENIX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7"/>
        <x v="77"/>
        <x v="113"/>
      </tables>
    </webPr>
  </connection>
  <connection id="10" name="Connection3" type="4" refreshedVersion="3" background="1" saveData="1">
    <webPr sourceData="1" parsePre="1" consecutive="1" xl2000="1" url="file:///C:/Projects/Benchmarks/branches/v1.1_3.1/SMarket/nrel/new/3A_USA_GA_ATLANTA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7"/>
        <x v="77"/>
        <x v="113"/>
      </tables>
    </webPr>
  </connection>
  <connection id="11" name="Connection4" type="4" refreshedVersion="3" background="1" saveData="1">
    <webPr sourceData="1" parsePre="1" consecutive="1" xl2000="1" url="file:///C:/Projects/Benchmarks/branches/v1.1_3.1/SMarket/nrel/new/3B_USA_CA_LOS_ANGELE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7"/>
        <x v="77"/>
        <x v="113"/>
      </tables>
    </webPr>
  </connection>
  <connection id="12" name="Connection5" type="4" refreshedVersion="3" background="1" saveData="1">
    <webPr sourceData="1" parsePre="1" consecutive="1" xl2000="1" url="file:///C:/Projects/Benchmarks/branches/v1.1_3.1/SMarket/nrel/new/3B_USA_NV_LAS_VEGA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7"/>
        <x v="77"/>
        <x v="113"/>
      </tables>
    </webPr>
  </connection>
  <connection id="13" name="Connection6" type="4" refreshedVersion="3" background="1" saveData="1">
    <webPr sourceData="1" parsePre="1" consecutive="1" xl2000="1" url="file:///C:/Projects/Benchmarks/branches/v1.1_3.1/SMarket/nrel/new/3C_USA_CA_SAN_FRANCISCO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7"/>
        <x v="77"/>
        <x v="113"/>
      </tables>
    </webPr>
  </connection>
  <connection id="14" name="Connection7" type="4" refreshedVersion="3" background="1" saveData="1">
    <webPr sourceData="1" parsePre="1" consecutive="1" xl2000="1" url="file:///C:/Projects/Benchmarks/branches/v1.1_3.1/SMarket/nrel/new/4A_USA_MD_BALTIMORE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7"/>
        <x v="77"/>
        <x v="113"/>
      </tables>
    </webPr>
  </connection>
  <connection id="15" name="Connection8" type="4" refreshedVersion="3" background="1" saveData="1">
    <webPr sourceData="1" parsePre="1" consecutive="1" xl2000="1" url="file:///C:/Projects/Benchmarks/branches/v1.1_3.1/SMarket/nrel/new/4B_USA_NM_ALBUQUERQUE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7"/>
        <x v="77"/>
        <x v="113"/>
      </tables>
    </webPr>
  </connection>
  <connection id="16" name="Connection9" type="4" refreshedVersion="3" background="1" saveData="1">
    <webPr sourceData="1" parsePre="1" consecutive="1" xl2000="1" url="file:///C:/Projects/Benchmarks/branches/v1.1_3.1/SMarket/nrel/new/4C_USA_WA_SEATTLE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57"/>
        <x v="77"/>
        <x v="113"/>
      </tables>
    </webPr>
  </connection>
</connections>
</file>

<file path=xl/sharedStrings.xml><?xml version="1.0" encoding="utf-8"?>
<sst xmlns="http://schemas.openxmlformats.org/spreadsheetml/2006/main" count="5660" uniqueCount="690">
  <si>
    <t>DOE Commercial Building Benchmark - Super Market</t>
  </si>
  <si>
    <t>Rectangle</t>
  </si>
  <si>
    <t>Value</t>
  </si>
  <si>
    <r>
      <t>Total Floor Area (ft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</si>
  <si>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Gross Dimensions - Total Area (ft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</si>
  <si>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Net Dimensions - Total Area (ft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</si>
  <si>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Dimensions - Total Area (ft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</si>
  <si>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Thermal Properties (lb/ft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 xml:space="preserve"> )</t>
    </r>
  </si>
  <si>
    <r>
      <t>Operable area (ft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</si>
  <si>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t>Conditioned (Y/N)</t>
  </si>
  <si>
    <t>Yes</t>
  </si>
  <si>
    <t>Zone Name</t>
  </si>
  <si>
    <t>Zone Summary</t>
  </si>
  <si>
    <t>People</t>
  </si>
  <si>
    <t>Program</t>
  </si>
  <si>
    <t>Building Name</t>
  </si>
  <si>
    <t>ASHRAE 90.1-2004 Climate Zone</t>
  </si>
  <si>
    <t>1A</t>
  </si>
  <si>
    <t>2A</t>
  </si>
  <si>
    <t>2B</t>
  </si>
  <si>
    <t>3A</t>
  </si>
  <si>
    <t>3B</t>
  </si>
  <si>
    <t>3C</t>
  </si>
  <si>
    <t>4A</t>
  </si>
  <si>
    <t>4B</t>
  </si>
  <si>
    <t>4C</t>
  </si>
  <si>
    <t>5A</t>
  </si>
  <si>
    <t>5B</t>
  </si>
  <si>
    <t>6A</t>
  </si>
  <si>
    <t>6B</t>
  </si>
  <si>
    <t>7A</t>
  </si>
  <si>
    <t>8A</t>
  </si>
  <si>
    <t>Available Fuel Types</t>
  </si>
  <si>
    <t>gas, electricity</t>
  </si>
  <si>
    <t>Principal Building Activity</t>
  </si>
  <si>
    <t>Weighting Factor</t>
  </si>
  <si>
    <t>Form</t>
  </si>
  <si>
    <t>Building Shape</t>
  </si>
  <si>
    <t>Aspect Ratio</t>
  </si>
  <si>
    <t>Number of Floors</t>
  </si>
  <si>
    <t>Window Fraction (Window to Wall Ratio)</t>
  </si>
  <si>
    <t>Skylight/TDD Percentage</t>
  </si>
  <si>
    <t>Shading Geometry</t>
  </si>
  <si>
    <t>None</t>
  </si>
  <si>
    <t>Azimuth</t>
  </si>
  <si>
    <t>Thermal Zoning</t>
  </si>
  <si>
    <t>Fabric</t>
  </si>
  <si>
    <t>Exterior walls</t>
  </si>
  <si>
    <t>Construction Type</t>
  </si>
  <si>
    <t>Wall to Skin Ratio</t>
  </si>
  <si>
    <t>Roof</t>
  </si>
  <si>
    <t>Roof to Skin Ratio</t>
  </si>
  <si>
    <t>Window</t>
  </si>
  <si>
    <t>SHGC</t>
  </si>
  <si>
    <t>Visible transmittance</t>
  </si>
  <si>
    <t>Skylights/TDD</t>
  </si>
  <si>
    <t>Foundation</t>
  </si>
  <si>
    <t>Foundation Type</t>
  </si>
  <si>
    <t>Mass Floor</t>
  </si>
  <si>
    <t>Construction</t>
  </si>
  <si>
    <t>Interior Partitions</t>
  </si>
  <si>
    <t>2x4 steel-frame with gypsum board</t>
  </si>
  <si>
    <t>Internal Mass</t>
  </si>
  <si>
    <t>6 inch wood</t>
  </si>
  <si>
    <t>Air Barrier System</t>
  </si>
  <si>
    <t>Infiltration (ACH)</t>
  </si>
  <si>
    <t>HVAC</t>
  </si>
  <si>
    <t>System Type</t>
  </si>
  <si>
    <t>Heating Type</t>
  </si>
  <si>
    <t>Cooling Type</t>
  </si>
  <si>
    <t>Fan Control</t>
  </si>
  <si>
    <t>HVAC Sizing</t>
  </si>
  <si>
    <t>HVAC Efficiency</t>
  </si>
  <si>
    <t>Air Conditioning (COP)</t>
  </si>
  <si>
    <t>Heating Efficiency (%)</t>
  </si>
  <si>
    <t>N/A</t>
  </si>
  <si>
    <t>Heat Recovery</t>
  </si>
  <si>
    <t>Service Water Heating</t>
  </si>
  <si>
    <t>SWH Type</t>
  </si>
  <si>
    <t>Fuel</t>
  </si>
  <si>
    <t>Thermal Efficiency (%)</t>
  </si>
  <si>
    <t>Heating</t>
  </si>
  <si>
    <t>Cooling</t>
  </si>
  <si>
    <t>Schedule</t>
  </si>
  <si>
    <t>Utility Costs</t>
  </si>
  <si>
    <t>Electric Utility Rates</t>
  </si>
  <si>
    <t>Gas Utility Rates</t>
  </si>
  <si>
    <t>Total Utility Costs</t>
  </si>
  <si>
    <t>Energy - End Uses</t>
  </si>
  <si>
    <t>Electricity (kWh)</t>
  </si>
  <si>
    <t>Interior Lighting</t>
  </si>
  <si>
    <t>Exterior Lighting</t>
  </si>
  <si>
    <t>Interior Equipment</t>
  </si>
  <si>
    <t>Exterior Equipment</t>
  </si>
  <si>
    <t>Fans</t>
  </si>
  <si>
    <t>Pumps</t>
  </si>
  <si>
    <t>Heat Rejection</t>
  </si>
  <si>
    <t>Humidification</t>
  </si>
  <si>
    <t>Water Systems</t>
  </si>
  <si>
    <t>Refrigeration</t>
  </si>
  <si>
    <t>Generators</t>
  </si>
  <si>
    <t>Total End Uses</t>
  </si>
  <si>
    <t>Energy - End Use Intensities</t>
  </si>
  <si>
    <t>Multiplier</t>
  </si>
  <si>
    <t>BLDG_LIGHT_SCH</t>
  </si>
  <si>
    <t>BLDG_OCC_SCH</t>
  </si>
  <si>
    <t>BLDG_EQUIP_SCH</t>
  </si>
  <si>
    <t>HTGSETP_SCH</t>
  </si>
  <si>
    <t>CLGSETP_SCH</t>
  </si>
  <si>
    <t>Miami</t>
  </si>
  <si>
    <t>Houston</t>
  </si>
  <si>
    <t>Phoenix</t>
  </si>
  <si>
    <t>Atlanta</t>
  </si>
  <si>
    <t>Los Angeles</t>
  </si>
  <si>
    <t>Las Vegas</t>
  </si>
  <si>
    <t>San Francisco</t>
  </si>
  <si>
    <t>Baltimore</t>
  </si>
  <si>
    <t>Albuquerque</t>
  </si>
  <si>
    <t>Seattle</t>
  </si>
  <si>
    <t>Boulder</t>
  </si>
  <si>
    <t>Minneapolis</t>
  </si>
  <si>
    <t>Helena</t>
  </si>
  <si>
    <t>Duluth</t>
  </si>
  <si>
    <t>Fairbanks</t>
  </si>
  <si>
    <t>INFIL_SCH</t>
  </si>
  <si>
    <t>BLDG_SWH_SCH</t>
  </si>
  <si>
    <t>Type</t>
  </si>
  <si>
    <t>Through</t>
  </si>
  <si>
    <t>Day of Week</t>
  </si>
  <si>
    <t>Fraction</t>
  </si>
  <si>
    <t>Through 12/31</t>
  </si>
  <si>
    <t>All</t>
  </si>
  <si>
    <t>Temperature</t>
  </si>
  <si>
    <t>ALWAYS_ON</t>
  </si>
  <si>
    <t>On/Off</t>
  </si>
  <si>
    <t>ALWAYS_OFF</t>
  </si>
  <si>
    <t>WORK_EFF_SCH</t>
  </si>
  <si>
    <t>AIR_VELO_SCH</t>
  </si>
  <si>
    <t>Any Number</t>
  </si>
  <si>
    <t>CLOTHING_SCH</t>
  </si>
  <si>
    <t>Through 04/30</t>
  </si>
  <si>
    <t>Through 09/30</t>
  </si>
  <si>
    <t>PlantOnSched</t>
  </si>
  <si>
    <t>FAN_SCH</t>
  </si>
  <si>
    <t>Dual Zone Control Type Sched</t>
  </si>
  <si>
    <t>Control Type</t>
  </si>
  <si>
    <t>Hours_of_operation</t>
  </si>
  <si>
    <t>WD, SummerDesign</t>
  </si>
  <si>
    <t>HVACOperationSchd</t>
  </si>
  <si>
    <t>SummerDesign</t>
  </si>
  <si>
    <t>WinterDesign</t>
  </si>
  <si>
    <t>WD</t>
  </si>
  <si>
    <t>MinOA_Sched</t>
  </si>
  <si>
    <t>MinOA_MotorizedDamper_Sched</t>
  </si>
  <si>
    <t>ACTIVITY_SCH</t>
  </si>
  <si>
    <t>Sat, WinterDesign</t>
  </si>
  <si>
    <t>Sun, Hol, Other</t>
  </si>
  <si>
    <t>0.00%</t>
  </si>
  <si>
    <t>INFIL_HALF_ON_SCH</t>
  </si>
  <si>
    <t>Sat</t>
  </si>
  <si>
    <t>Floor to Ceiling Height (ft)</t>
  </si>
  <si>
    <t>Roof type</t>
  </si>
  <si>
    <t>Temperature Setpoint (ºF )</t>
  </si>
  <si>
    <t>Water Consumption (gal )</t>
  </si>
  <si>
    <t>PSZ-AC</t>
  </si>
  <si>
    <t>Gas furnace</t>
  </si>
  <si>
    <t>Unitary DX</t>
  </si>
  <si>
    <t>Constant volume</t>
  </si>
  <si>
    <t>Data Source</t>
  </si>
  <si>
    <t>Location Summary</t>
  </si>
  <si>
    <t>2003 CBECS</t>
  </si>
  <si>
    <t>See Benchmark Technical Report</t>
  </si>
  <si>
    <t>Sources</t>
  </si>
  <si>
    <t>Hours Per Day</t>
  </si>
  <si>
    <t>Hours Per Week</t>
  </si>
  <si>
    <t>Hours Per Year</t>
  </si>
  <si>
    <t>Total Conditioned Zones</t>
  </si>
  <si>
    <t>[1] ASHRAE Standard 62.1-2004 Table 6-1, Atlanta, GA:  American Society of Heating, Refrigerating and Air-Conditioning Engineers.</t>
  </si>
  <si>
    <t>[2] ASHRAE Standard 90.1-2004 Tables 9.5.1 &amp; 9.6.1, Atlanta, GA:  American Society of Heating, Refrigerating and Air-Conditioning Engineers.</t>
  </si>
  <si>
    <t>Heating (gas)</t>
  </si>
  <si>
    <t>Cooling (elec)</t>
  </si>
  <si>
    <t>Heating (elec)</t>
  </si>
  <si>
    <t>Interior Lighting (elec)</t>
  </si>
  <si>
    <t>Interior Equipment (elec)</t>
  </si>
  <si>
    <t>Fans (elec)</t>
  </si>
  <si>
    <t>Refrigeration (elec)</t>
  </si>
  <si>
    <t>Interior Equipment (gas)</t>
  </si>
  <si>
    <t>Water Systems (gas)</t>
  </si>
  <si>
    <t>Exterior Lighting (elec)</t>
  </si>
  <si>
    <t>Exterior Equipment (elec)</t>
  </si>
  <si>
    <t>Pumps (elec)</t>
  </si>
  <si>
    <t>Heat Rejection (elec)</t>
  </si>
  <si>
    <t>Humidification (elec)</t>
  </si>
  <si>
    <t>Heat Recovery (elec)</t>
  </si>
  <si>
    <t>Water Systems (elec)</t>
  </si>
  <si>
    <t>Generators (elec)</t>
  </si>
  <si>
    <t>Cooling (gas)</t>
  </si>
  <si>
    <t>Interior Lighting (gas)</t>
  </si>
  <si>
    <t>Exterior Lighting (gas)</t>
  </si>
  <si>
    <t>Exterior Equipment (gas)</t>
  </si>
  <si>
    <t>Fans (gas)</t>
  </si>
  <si>
    <t>Pumps (gas)</t>
  </si>
  <si>
    <t>Heat Rejection (gas)</t>
  </si>
  <si>
    <t>Humidification (gas)</t>
  </si>
  <si>
    <t>Heat Recovery (gas)</t>
  </si>
  <si>
    <t>Refrigeration (gas)</t>
  </si>
  <si>
    <t>Generators (gas)</t>
  </si>
  <si>
    <t>[3] ASHRAE Standard 62-1999 Table 6-1, Atlanta, GA:  American Society of Heating, Refrigerating and Air-Conditioning Engineers.</t>
  </si>
  <si>
    <t>[4] DOE Benchmark Report</t>
  </si>
  <si>
    <t>Insulation entirely above deck</t>
  </si>
  <si>
    <t>BLDG_ELEVATORS</t>
  </si>
  <si>
    <t>ReheatCoilAvailSched</t>
  </si>
  <si>
    <t>CoolingCoilAvailSched</t>
  </si>
  <si>
    <t>WD, WinterDesign</t>
  </si>
  <si>
    <t>Humidity Setpoint Schedule</t>
  </si>
  <si>
    <t>Humidity</t>
  </si>
  <si>
    <t>Seasonal-Reset-Supply-Air-Temp-Sch</t>
  </si>
  <si>
    <t>Through 3/31</t>
  </si>
  <si>
    <t>Through 9/30</t>
  </si>
  <si>
    <t>CW-Loop-Temp-Schedule</t>
  </si>
  <si>
    <t>HW-Loop-Temp-Schedule</t>
  </si>
  <si>
    <t>Heating-Supply-Air-Temp-Sch</t>
  </si>
  <si>
    <t>SHADING_SCH</t>
  </si>
  <si>
    <t>4 in slab-on-grade</t>
  </si>
  <si>
    <t>Mass wall</t>
  </si>
  <si>
    <t>Benchmark Super Market</t>
  </si>
  <si>
    <t>Food Sales</t>
  </si>
  <si>
    <t>South: 0.362
East: 0.00
North: 0.00
West: 0.00
Total: 0.109</t>
  </si>
  <si>
    <t>Office, DryStorage, Deli, Sales, Produce, Bakery</t>
  </si>
  <si>
    <t>South: 1,880.5
East: 0.00 
North: 0.00 
West: 0.00 
Total: 1,880.5</t>
  </si>
  <si>
    <t>Office</t>
  </si>
  <si>
    <t>Bakery</t>
  </si>
  <si>
    <t>Deli</t>
  </si>
  <si>
    <t>Produce</t>
  </si>
  <si>
    <t>DryStorage</t>
  </si>
  <si>
    <t>Sales</t>
  </si>
  <si>
    <t>n/a</t>
  </si>
  <si>
    <r>
      <t>R-value (m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·K / W)</t>
    </r>
  </si>
  <si>
    <r>
      <t>U-Factor (W / 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·K)</t>
    </r>
  </si>
  <si>
    <t>Air Conditioning (kW)</t>
  </si>
  <si>
    <t>Heating (kW)</t>
  </si>
  <si>
    <r>
      <t>Fan Max Flow Rate (m</t>
    </r>
    <r>
      <rPr>
        <b/>
        <vertAlign val="superscript"/>
        <sz val="8"/>
        <color indexed="8"/>
        <rFont val="Arial"/>
        <family val="2"/>
      </rPr>
      <t>3</t>
    </r>
    <r>
      <rPr>
        <b/>
        <sz val="8"/>
        <color indexed="8"/>
        <rFont val="Arial"/>
        <family val="2"/>
      </rPr>
      <t>/s )</t>
    </r>
  </si>
  <si>
    <t>Average Annual Rate ($/kWh)</t>
  </si>
  <si>
    <r>
      <t>Total Cost ($/m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)</t>
    </r>
  </si>
  <si>
    <t>Average Annual Rate ($/MJ)</t>
  </si>
  <si>
    <r>
      <t>Cost Intensity ($/m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)</t>
    </r>
  </si>
  <si>
    <t>Gas (MJ)</t>
  </si>
  <si>
    <t>Purchased Cooling (MJ)</t>
  </si>
  <si>
    <t>Purchased Heating (MJ)</t>
  </si>
  <si>
    <t>Total Building (MJ)</t>
  </si>
  <si>
    <r>
      <t>Gas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</si>
  <si>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Purchased Cooling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</si>
  <si>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Purchased Heating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</si>
  <si>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Total Building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</si>
  <si>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t>Other</t>
  </si>
  <si>
    <r>
      <t>Electricity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</si>
  <si>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t>Deli Water Equipment Latent fract sched</t>
  </si>
  <si>
    <t>Deli Water Equipment Sensible fract sched</t>
  </si>
  <si>
    <t>Deli Water Equipment Temp Sched</t>
  </si>
  <si>
    <t>Deli Water Equipment Hot Supply Temp Sched</t>
  </si>
  <si>
    <t>Deli_Case:1_ MULTIDECKDIARYANDDELICASE_CaseDefrost2aDaySched</t>
  </si>
  <si>
    <t>Deli_Case:1_ MULTIDECKDIARYANDDELICASE_CaseDripDown2aDaySched</t>
  </si>
  <si>
    <t>Deli_Case:1_ MULTIDECKDIARYANDDELICASE_CaseStockingSched</t>
  </si>
  <si>
    <t>Deli_Case:1_ MULTIDECKDIARYANDDELICASE_CaseCreditReduxSched</t>
  </si>
  <si>
    <t>Deli_Case:2_WALKINFREEZER_CaseDefrost2aDaySched</t>
  </si>
  <si>
    <t>Deli_Case:2_WALKINFREEZER_CaseDripDown2aDaySched</t>
  </si>
  <si>
    <t>Deli_Case:2_WALKINFREEZER_WalkInStockingSched</t>
  </si>
  <si>
    <t>Tue, Fri</t>
  </si>
  <si>
    <t>Deli_Case:2_WALKINFREEZER_CaseCreditReduxSched</t>
  </si>
  <si>
    <t>Sales_Case:1_MEATDISPLAYCASE_CaseDefrost2aDaySched</t>
  </si>
  <si>
    <t>Sales_Case:1_MEATDISPLAYCASE_CaseDripDown2aDaySched</t>
  </si>
  <si>
    <t>Sales_Case:1_MEATDISPLAYCASE_CaseStockingSched</t>
  </si>
  <si>
    <t>Sales_Case:2_ MULTIDECKDIARYANDDELICASE_CaseDefrost2aDaySched</t>
  </si>
  <si>
    <t>Sales_Case:2_ MULTIDECKDIARYANDDELICASE_CaseDripDown2aDaySched</t>
  </si>
  <si>
    <t>Sales_Case:2_ MULTIDECKDIARYANDDELICASE_CaseStockingSched</t>
  </si>
  <si>
    <t>Sales_Case:2_ MULTIDECKDIARYANDDELICASE_CaseCreditReduxSched</t>
  </si>
  <si>
    <t>Sales_Case:3_GLASSDOORFROZENFOOD_CaseDefrost2aDaySched</t>
  </si>
  <si>
    <t>Sales_Case:3_GLASSDOORFROZENFOOD_CaseDripDown2aDaySched</t>
  </si>
  <si>
    <t>Sales_Case:3_GLASSDOORFROZENFOOD_CaseStockingSched</t>
  </si>
  <si>
    <t>Sales_Case:3_GLASSDOORFROZENFOOD_CaseCreditReduxSched</t>
  </si>
  <si>
    <t>Sales_Case:4_OPENWELLICECREAMDISPLAYCASE_CaseDefrost2aDaySched</t>
  </si>
  <si>
    <t>Sales_Case:4_OPENWELLICECREAMDISPLAYCASE_CaseDripDown2aDaySched</t>
  </si>
  <si>
    <t>Sales_Case:4_OPENWELLICECREAMDISPLAYCASE_CaseStockingSched</t>
  </si>
  <si>
    <t>Sales_Case:4_OPENWELLICECREAMDISPLAYCASE_CaseCreditReduxSched</t>
  </si>
  <si>
    <t>Sales_Case:5_WALKINFREEZER_CaseDefrost2aDaySched</t>
  </si>
  <si>
    <t>Sales_Case:5_WALKINFREEZER_CaseDripDown2aDaySched</t>
  </si>
  <si>
    <t>Sales_Case:5_WALKINFREEZER_WalkInStockingSched</t>
  </si>
  <si>
    <t>Sales_Case:5_WALKINFREEZER_CaseCreditReduxSched</t>
  </si>
  <si>
    <t>Sales_Case:6_WALKINFREEZER_CaseDefrost2aDaySched</t>
  </si>
  <si>
    <t>Sales_Case:6_WALKINFREEZER_CaseDripDown2aDaySched</t>
  </si>
  <si>
    <t>Sales_Case:6_WALKINFREEZER_WalkInStockingSched</t>
  </si>
  <si>
    <t>Sales_Case:6_WALKINFREEZER_CaseCreditReduxSched</t>
  </si>
  <si>
    <t>Sales_Case:7_WALKINFREEZER_CaseDefrost2aDaySched</t>
  </si>
  <si>
    <t>Sales_Case:7_WALKINFREEZER_CaseDripDown2aDaySched</t>
  </si>
  <si>
    <t>Sales_Case:7_WALKINFREEZER_WalkInStockingSched</t>
  </si>
  <si>
    <t>Sales_Case:7_WALKINFREEZER_CaseCreditReduxSched</t>
  </si>
  <si>
    <t>Produce_Case:1_ MULTIDECKDIARYANDDELICASE_CaseDefrost2aDaySched</t>
  </si>
  <si>
    <t>Produce_Case:1_ MULTIDECKDIARYANDDELICASE_CaseDripDown2aDaySched</t>
  </si>
  <si>
    <t>Produce_Case:1_ MULTIDECKDIARYANDDELICASE_CaseStockingSched</t>
  </si>
  <si>
    <t>Produce_Case:1_ MULTIDECKDIARYANDDELICASE_CaseCreditReduxSched</t>
  </si>
  <si>
    <t>Bakery Water Equipment Latent fract sched</t>
  </si>
  <si>
    <t>Bakery Water Equipment Sensible fract sched</t>
  </si>
  <si>
    <t>Bakery Water Equipment Temp Sched</t>
  </si>
  <si>
    <t>Bakery Water Equipment Hot Supply Temp Sched</t>
  </si>
  <si>
    <t>Bakery_Case:1_WALKINFREEZER_CaseDefrost2aDaySched</t>
  </si>
  <si>
    <t>Bakery_Case:1_WALKINFREEZER_CaseDripDown2aDaySched</t>
  </si>
  <si>
    <t>Bakery_Case:1_WALKINFREEZER_WalkInStockingSched</t>
  </si>
  <si>
    <t>Bakery_Case:1_WALKINFREEZER_CaseCreditReduxSched</t>
  </si>
  <si>
    <t>May</t>
  </si>
  <si>
    <t>Hg (kg)</t>
  </si>
  <si>
    <t>PM (kg)</t>
  </si>
  <si>
    <r>
      <t>SO</t>
    </r>
    <r>
      <rPr>
        <vertAlign val="subscript"/>
        <sz val="8"/>
        <color indexed="8"/>
        <rFont val="Arial"/>
        <family val="2"/>
      </rPr>
      <t xml:space="preserve">2 </t>
    </r>
    <r>
      <rPr>
        <sz val="8"/>
        <color indexed="8"/>
        <rFont val="Arial"/>
        <family val="2"/>
      </rPr>
      <t>(kg)</t>
    </r>
  </si>
  <si>
    <r>
      <t>NO</t>
    </r>
    <r>
      <rPr>
        <vertAlign val="subscript"/>
        <sz val="8"/>
        <color indexed="8"/>
        <rFont val="Arial"/>
        <family val="2"/>
      </rPr>
      <t xml:space="preserve">X </t>
    </r>
    <r>
      <rPr>
        <sz val="8"/>
        <color indexed="8"/>
        <rFont val="Arial"/>
        <family val="2"/>
      </rPr>
      <t>(kg)</t>
    </r>
  </si>
  <si>
    <r>
      <t>CO</t>
    </r>
    <r>
      <rPr>
        <vertAlign val="subscript"/>
        <sz val="8"/>
        <color indexed="8"/>
        <rFont val="Arial"/>
        <family val="2"/>
      </rPr>
      <t xml:space="preserve">2 </t>
    </r>
    <r>
      <rPr>
        <sz val="8"/>
        <color indexed="8"/>
        <rFont val="Arial"/>
        <family val="2"/>
      </rPr>
      <t>(kg)</t>
    </r>
  </si>
  <si>
    <t>Carbon Equivalent (kg)</t>
  </si>
  <si>
    <t>Emissions</t>
  </si>
  <si>
    <t>Total Building</t>
  </si>
  <si>
    <r>
      <t>Water Consumption (m</t>
    </r>
    <r>
      <rPr>
        <b/>
        <vertAlign val="superscript"/>
        <sz val="8"/>
        <color indexed="8"/>
        <rFont val="Arial"/>
        <family val="2"/>
      </rPr>
      <t>3</t>
    </r>
    <r>
      <rPr>
        <b/>
        <sz val="8"/>
        <color indexed="8"/>
        <rFont val="Arial"/>
        <family val="2"/>
      </rPr>
      <t>)</t>
    </r>
  </si>
  <si>
    <t>Dec</t>
  </si>
  <si>
    <t>Nov</t>
  </si>
  <si>
    <t>Oct</t>
  </si>
  <si>
    <t>Sep</t>
  </si>
  <si>
    <t>Aug</t>
  </si>
  <si>
    <t>Jul</t>
  </si>
  <si>
    <t>Jun</t>
  </si>
  <si>
    <t>Apr</t>
  </si>
  <si>
    <t>Mar</t>
  </si>
  <si>
    <t>Feb</t>
  </si>
  <si>
    <t>Jan</t>
  </si>
  <si>
    <t>Time of Peak Electrical Demand</t>
  </si>
  <si>
    <t>Electricity Peak Demand (kW)</t>
  </si>
  <si>
    <t>Peak Energy Demand</t>
  </si>
  <si>
    <t>Total Site Energy</t>
  </si>
  <si>
    <t>Net Site Energy</t>
  </si>
  <si>
    <t>Total Source Energy</t>
  </si>
  <si>
    <t>Net Source Energy</t>
  </si>
  <si>
    <t>Total Building Area</t>
  </si>
  <si>
    <t>Net Conditioned Building Area</t>
  </si>
  <si>
    <t>Reflectance</t>
  </si>
  <si>
    <t>Cardinal Direction</t>
  </si>
  <si>
    <t>OFFICE_WALL_NORTH</t>
  </si>
  <si>
    <t>EXT-WALLS</t>
  </si>
  <si>
    <t>N</t>
  </si>
  <si>
    <t>OFFICE_WALL_EAST</t>
  </si>
  <si>
    <t>E</t>
  </si>
  <si>
    <t>OFFICE_FLOOR</t>
  </si>
  <si>
    <t>EXT-SLAB</t>
  </si>
  <si>
    <t>OFFICE_CEILING</t>
  </si>
  <si>
    <t>ROOFS</t>
  </si>
  <si>
    <t>DRYSTORAGE_WALL_NORTH</t>
  </si>
  <si>
    <t>DRYSTORAGE_WALL_WEST</t>
  </si>
  <si>
    <t>W</t>
  </si>
  <si>
    <t>DRYSTORAGE_FLOOR</t>
  </si>
  <si>
    <t>DRYSTORAGE_CEILING</t>
  </si>
  <si>
    <t>DELI_WALL_EAST</t>
  </si>
  <si>
    <t>DELI_FLOOR</t>
  </si>
  <si>
    <t>DELI_CEILING</t>
  </si>
  <si>
    <t>SALES_WALL_SOUTH</t>
  </si>
  <si>
    <t>S</t>
  </si>
  <si>
    <t>SALES_FLOOR</t>
  </si>
  <si>
    <t>SALES_CEILING</t>
  </si>
  <si>
    <t>PRODUCE_WALL_WEST</t>
  </si>
  <si>
    <t>PRODUCE_WALL_SOUTH</t>
  </si>
  <si>
    <t>PRODUCE_FLOOR</t>
  </si>
  <si>
    <t>PRODUCE_CEILING</t>
  </si>
  <si>
    <t>BAKERY_WALL_SOUTH</t>
  </si>
  <si>
    <t>BAKERY_WALL__2</t>
  </si>
  <si>
    <t>BAKERY_FLOOR</t>
  </si>
  <si>
    <t>BAKERY_CEILING</t>
  </si>
  <si>
    <t>PSZ-AC:1_COOLC DXCOIL</t>
  </si>
  <si>
    <t>Coil:Cooling:DX:SingleSpeed</t>
  </si>
  <si>
    <t>PSZ-AC:2_COOLC DXCOIL</t>
  </si>
  <si>
    <t>PSZ-AC:3_COOLC DXCOIL</t>
  </si>
  <si>
    <t>PSZ-AC:4_COOLC DXCOIL</t>
  </si>
  <si>
    <t>PSZ-AC:5_COOLC DXCOIL</t>
  </si>
  <si>
    <t>PSZ-AC:6_COOLC DXCOIL</t>
  </si>
  <si>
    <t>Nominal Capacity [W]</t>
  </si>
  <si>
    <t>Total</t>
  </si>
  <si>
    <t>Total Energy [GJ]</t>
  </si>
  <si>
    <t>Energy Per Total Building Area [MJ/m2]</t>
  </si>
  <si>
    <t>Energy Per Conditioned Building Area [MJ/m2]</t>
  </si>
  <si>
    <t>Area [m2]</t>
  </si>
  <si>
    <t>Unconditioned Building Area</t>
  </si>
  <si>
    <t>U-Factor with Film [W/m2-K]</t>
  </si>
  <si>
    <t>U-Factor no Film [W/m2-K]</t>
  </si>
  <si>
    <t>Gross Area [m2]</t>
  </si>
  <si>
    <t>Azimuth [deg]</t>
  </si>
  <si>
    <t>Tilt [deg]</t>
  </si>
  <si>
    <t>Nominal Efficiency [W/W]</t>
  </si>
  <si>
    <t>Nominal Total Capacity [W]</t>
  </si>
  <si>
    <t>Nominal Sensible Capacity [W]</t>
  </si>
  <si>
    <t>Nominal Latent Capacity [W]</t>
  </si>
  <si>
    <t>Nominal Sensible Heat Ratio</t>
  </si>
  <si>
    <t>Chicago</t>
  </si>
  <si>
    <t>IEAD</t>
  </si>
  <si>
    <t>Electricity [GJ]</t>
  </si>
  <si>
    <t>Natural Gas [GJ]</t>
  </si>
  <si>
    <t>Other Fuel [GJ]</t>
  </si>
  <si>
    <t>District Cooling [GJ]</t>
  </si>
  <si>
    <t>District Heating [GJ]</t>
  </si>
  <si>
    <t>Water [m3]</t>
  </si>
  <si>
    <t>Volume [m3]</t>
  </si>
  <si>
    <t>Multipliers</t>
  </si>
  <si>
    <t>Gross Wall Area [m2]</t>
  </si>
  <si>
    <t>Window Glass Area [m2]</t>
  </si>
  <si>
    <t>Lighting [W/m2]</t>
  </si>
  <si>
    <t>People [m2] per person</t>
  </si>
  <si>
    <t>Plug and Process [W/m2]</t>
  </si>
  <si>
    <t>OFFICE</t>
  </si>
  <si>
    <t>DRYSTORAGE</t>
  </si>
  <si>
    <t>DELI</t>
  </si>
  <si>
    <t>SALES</t>
  </si>
  <si>
    <t>PRODUCE</t>
  </si>
  <si>
    <t>BAKERY</t>
  </si>
  <si>
    <t>Conditioned Total</t>
  </si>
  <si>
    <t>Unconditioned Total</t>
  </si>
  <si>
    <t>Area of One Opening [m2]</t>
  </si>
  <si>
    <t>Area of Openings [m2]</t>
  </si>
  <si>
    <t>U-Factor [W/m2-K]</t>
  </si>
  <si>
    <t>Visible Transmittance</t>
  </si>
  <si>
    <t>Shade Control</t>
  </si>
  <si>
    <t>Parent Surface</t>
  </si>
  <si>
    <t>SALES_WALL_SOUTH_WINDOW</t>
  </si>
  <si>
    <t>WINDOW_SOUTH</t>
  </si>
  <si>
    <t>No</t>
  </si>
  <si>
    <t>Total or Average</t>
  </si>
  <si>
    <t>North Total or Average</t>
  </si>
  <si>
    <t>-</t>
  </si>
  <si>
    <t>Non-North Total or Average</t>
  </si>
  <si>
    <t>PSZ-AC:1_HEATC</t>
  </si>
  <si>
    <t>Coil:Heating:Gas</t>
  </si>
  <si>
    <t>PSZ-AC:2_HEATC</t>
  </si>
  <si>
    <t>PSZ-AC:3_HEATC</t>
  </si>
  <si>
    <t>PSZ-AC:4_HEATC</t>
  </si>
  <si>
    <t>PSZ-AC:5_HEATC</t>
  </si>
  <si>
    <t>PSZ-AC:6_HEATC</t>
  </si>
  <si>
    <t>Total Efficiency [W/W]</t>
  </si>
  <si>
    <t>Delta Pressure [pa]</t>
  </si>
  <si>
    <t>Max Flow Rate [m3/s]</t>
  </si>
  <si>
    <t>Rated Power [W]</t>
  </si>
  <si>
    <t>Motor Heat In Air Fraction</t>
  </si>
  <si>
    <t>End Use</t>
  </si>
  <si>
    <t>BAKERY EXHAUST FAN</t>
  </si>
  <si>
    <t>Fan:ZoneExhaust</t>
  </si>
  <si>
    <t>Zone Exhaust Fans</t>
  </si>
  <si>
    <t>PSZ-AC:1_FAN</t>
  </si>
  <si>
    <t>Fan:ConstantVolume</t>
  </si>
  <si>
    <t>Fan Energy</t>
  </si>
  <si>
    <t>PSZ-AC:2_FAN</t>
  </si>
  <si>
    <t>PSZ-AC:3_FAN</t>
  </si>
  <si>
    <t>PSZ-AC:4_FAN</t>
  </si>
  <si>
    <t>PSZ-AC:5_FAN</t>
  </si>
  <si>
    <t>PSZ-AC:6_FAN</t>
  </si>
  <si>
    <t>Control</t>
  </si>
  <si>
    <t>Head [pa]</t>
  </si>
  <si>
    <t>Power [W]</t>
  </si>
  <si>
    <t>Motor Efficiency [W/W]</t>
  </si>
  <si>
    <t>SWHSYS1 PUMP</t>
  </si>
  <si>
    <t>Pump:VariableSpeed</t>
  </si>
  <si>
    <t>INTERMITTENT</t>
  </si>
  <si>
    <t>Storage Volume [m3]</t>
  </si>
  <si>
    <t>Input [W]</t>
  </si>
  <si>
    <t>Thermal Efficiency [W/W]</t>
  </si>
  <si>
    <t>Recovery Efficiency [W/W]</t>
  </si>
  <si>
    <t>Energy Factor</t>
  </si>
  <si>
    <t>SWHSYS1 WATER HEATER</t>
  </si>
  <si>
    <t>WaterHeater:Mixed</t>
  </si>
  <si>
    <t>CO2:FACILITY [kg]</t>
  </si>
  <si>
    <t>NOX:FACILITY [kg]</t>
  </si>
  <si>
    <t>SO2:FACILITY [kg]</t>
  </si>
  <si>
    <t>PM:FACILITY [kg]</t>
  </si>
  <si>
    <t>HG:FACILITY [kg]</t>
  </si>
  <si>
    <t>WATERENVIRONMENTALFACTORS:FACILITY [L]</t>
  </si>
  <si>
    <t>CARBON EQUIVALENT:FACILITY [kg]</t>
  </si>
  <si>
    <t>January</t>
  </si>
  <si>
    <t>February</t>
  </si>
  <si>
    <t>March</t>
  </si>
  <si>
    <t>April</t>
  </si>
  <si>
    <t>June</t>
  </si>
  <si>
    <t>July</t>
  </si>
  <si>
    <t>August</t>
  </si>
  <si>
    <t>September</t>
  </si>
  <si>
    <t>October</t>
  </si>
  <si>
    <t>November</t>
  </si>
  <si>
    <t>December</t>
  </si>
  <si>
    <t>Annual Sum or Average</t>
  </si>
  <si>
    <t>Minimum of Months</t>
  </si>
  <si>
    <t>Maximum of Months</t>
  </si>
  <si>
    <t>ELECTRICITY:FACILITY [J]</t>
  </si>
  <si>
    <t>ELECTRICITY:FACILITY {Maximum}[W]</t>
  </si>
  <si>
    <t>ELECTRICITY:FACILITY {TIMESTAMP}</t>
  </si>
  <si>
    <t>INTERIORLIGHTS:ELECTRICITY {AT MAX/MIN} [W]</t>
  </si>
  <si>
    <t>INTERIOREQUIPMENT:ELECTRICITY {AT MAX/MIN} [W]</t>
  </si>
  <si>
    <t>FANS:ELECTRICITY {AT MAX/MIN} [W]</t>
  </si>
  <si>
    <t>HEATING:ELECTRICITY {AT MAX/MIN} [W]</t>
  </si>
  <si>
    <t>COOLING:ELECTRICITY {AT MAX/MIN} [W]</t>
  </si>
  <si>
    <t>EXTERIORLIGHTS:ELECTRICITY {AT MAX/MIN} [W]</t>
  </si>
  <si>
    <t>PUMPS:ELECTRICITY {AT MAX/MIN} [W]</t>
  </si>
  <si>
    <t>HEATREJECTION:ELECTRICITY [Invalid/Undefined]</t>
  </si>
  <si>
    <t>EXTERIOREQUIPMENT:ELECTRICITY [Invalid/Undefined]</t>
  </si>
  <si>
    <t>HUMIDIFICATION:ELECTRICITY [Invalid/Undefined]</t>
  </si>
  <si>
    <t>HEATRECOVERY:ELECTRICITY [Invalid/Undefined]</t>
  </si>
  <si>
    <t>WATERSYSTEMS:ELECTRICITY [Invalid/Undefined]</t>
  </si>
  <si>
    <t>REFRIGERATION:ELECTRICITY {AT MAX/MIN} [W]</t>
  </si>
  <si>
    <t>GENERATORS:ELECTRICITY [Invalid/Undefined]</t>
  </si>
  <si>
    <t>ELECTRICITYPRODUCED:FACILITY [Invalid/Undefined]</t>
  </si>
  <si>
    <t>23-JAN-18:10</t>
  </si>
  <si>
    <t>23-FEB-11:00</t>
  </si>
  <si>
    <t>13-MAR-17:10</t>
  </si>
  <si>
    <t>03-APR-17:10</t>
  </si>
  <si>
    <t>15-MAY-17:10</t>
  </si>
  <si>
    <t>27-JUN-17:10</t>
  </si>
  <si>
    <t>13-JUL-17:10</t>
  </si>
  <si>
    <t>21-AUG-17:10</t>
  </si>
  <si>
    <t>13-SEP-17:10</t>
  </si>
  <si>
    <t>06-OCT-17:10</t>
  </si>
  <si>
    <t>01-NOV-18:10</t>
  </si>
  <si>
    <t>15-DEC-18:10</t>
  </si>
  <si>
    <t>Electric</t>
  </si>
  <si>
    <t>Gas</t>
  </si>
  <si>
    <t>Cost ($)</t>
  </si>
  <si>
    <t>Cost per Total Building Area ($/m2)</t>
  </si>
  <si>
    <t>Cost per Net Conditioned Building Area ($/m2)</t>
  </si>
  <si>
    <t>20-JAN-18:10</t>
  </si>
  <si>
    <t>15-FEB-18:10</t>
  </si>
  <si>
    <t>28-MAR-17:10</t>
  </si>
  <si>
    <t>29-APR-17:10</t>
  </si>
  <si>
    <t>26-MAY-17:10</t>
  </si>
  <si>
    <t>13-JUN-17:10</t>
  </si>
  <si>
    <t>05-JUL-17:10</t>
  </si>
  <si>
    <t>31-AUG-17:10</t>
  </si>
  <si>
    <t>15-SEP-17:10</t>
  </si>
  <si>
    <t>27-NOV-18:10</t>
  </si>
  <si>
    <t>02-DEC-11:00</t>
  </si>
  <si>
    <t>27-JAN-18:10</t>
  </si>
  <si>
    <t>28-FEB-18:10</t>
  </si>
  <si>
    <t>17-MAR-17:10</t>
  </si>
  <si>
    <t>25-APR-17:10</t>
  </si>
  <si>
    <t>30-MAY-17:10</t>
  </si>
  <si>
    <t>28-JUN-17:10</t>
  </si>
  <si>
    <t>11-JUL-17:10</t>
  </si>
  <si>
    <t>01-AUG-17:10</t>
  </si>
  <si>
    <t>08-SEP-17:10</t>
  </si>
  <si>
    <t>13-OCT-17:10</t>
  </si>
  <si>
    <t>13-NOV-18:10</t>
  </si>
  <si>
    <t>13-DEC-18:10</t>
  </si>
  <si>
    <t>24-JAN-18:10</t>
  </si>
  <si>
    <t>21-FEB-18:10</t>
  </si>
  <si>
    <t>29-MAR-17:10</t>
  </si>
  <si>
    <t>14-APR-17:10</t>
  </si>
  <si>
    <t>31-MAY-17:10</t>
  </si>
  <si>
    <t>19-JUN-17:10</t>
  </si>
  <si>
    <t>03-JUL-17:10</t>
  </si>
  <si>
    <t>14-AUG-17:10</t>
  </si>
  <si>
    <t>06-SEP-17:10</t>
  </si>
  <si>
    <t>20-OCT-17:10</t>
  </si>
  <si>
    <t>28-NOV-18:10</t>
  </si>
  <si>
    <t>04-DEC-18:10</t>
  </si>
  <si>
    <t>10-JAN-18:10</t>
  </si>
  <si>
    <t>13-FEB-11:39</t>
  </si>
  <si>
    <t>04-MAR-11:39</t>
  </si>
  <si>
    <t>10-APR-10:50</t>
  </si>
  <si>
    <t>30-MAY-10:50</t>
  </si>
  <si>
    <t>29-JUL-10:50</t>
  </si>
  <si>
    <t>08-AUG-17:10</t>
  </si>
  <si>
    <t>09-SEP-10:50</t>
  </si>
  <si>
    <t>05-OCT-10:50</t>
  </si>
  <si>
    <t>20-NOV-11:39</t>
  </si>
  <si>
    <t>10-FEB-18:10</t>
  </si>
  <si>
    <t>31-MAR-17:10</t>
  </si>
  <si>
    <t>21-APR-17:10</t>
  </si>
  <si>
    <t>25-JUL-17:10</t>
  </si>
  <si>
    <t>05-AUG-10:50</t>
  </si>
  <si>
    <t>01-SEP-17:10</t>
  </si>
  <si>
    <t>06-OCT-10:50</t>
  </si>
  <si>
    <t>21-NOV-18:10</t>
  </si>
  <si>
    <t>05-DEC-18:10</t>
  </si>
  <si>
    <t>05-JAN-18:10</t>
  </si>
  <si>
    <t>27-MAR-17:10</t>
  </si>
  <si>
    <t>29-APR-10:39</t>
  </si>
  <si>
    <t>24-MAY-17:10</t>
  </si>
  <si>
    <t>16-JUN-10:39</t>
  </si>
  <si>
    <t>03-JUL-10:50</t>
  </si>
  <si>
    <t>15-AUG-10:50</t>
  </si>
  <si>
    <t>29-SEP-10:50</t>
  </si>
  <si>
    <t>16-OCT-17:10</t>
  </si>
  <si>
    <t>16-NOV-18:10</t>
  </si>
  <si>
    <t>14-DEC-18:10</t>
  </si>
  <si>
    <t>09-JAN-11:20</t>
  </si>
  <si>
    <t>13-FEB-11:20</t>
  </si>
  <si>
    <t>09-MAR-18:10</t>
  </si>
  <si>
    <t>04-APR-17:10</t>
  </si>
  <si>
    <t>30-JUN-17:10</t>
  </si>
  <si>
    <t>25-JUL-10:00</t>
  </si>
  <si>
    <t>17-AUG-17:10</t>
  </si>
  <si>
    <t>04-NOV-11:50</t>
  </si>
  <si>
    <t>23-DEC-11:20</t>
  </si>
  <si>
    <t>02-JAN-11:20</t>
  </si>
  <si>
    <t>14-FEB-18:10</t>
  </si>
  <si>
    <t>08-MAR-18:10</t>
  </si>
  <si>
    <t>29-JUN-17:10</t>
  </si>
  <si>
    <t>20-JUL-17:10</t>
  </si>
  <si>
    <t>11-OCT-17:10</t>
  </si>
  <si>
    <t>10-NOV-11:20</t>
  </si>
  <si>
    <t>22-DEC-11:20</t>
  </si>
  <si>
    <t>14-JAN-11:20</t>
  </si>
  <si>
    <t>24-FEB-18:10</t>
  </si>
  <si>
    <t>30-MAR-17:10</t>
  </si>
  <si>
    <t>05-MAY-17:10</t>
  </si>
  <si>
    <t>28-JUN-10:39</t>
  </si>
  <si>
    <t>31-JUL-17:10</t>
  </si>
  <si>
    <t>18-AUG-17:10</t>
  </si>
  <si>
    <t>02-SEP-17:10</t>
  </si>
  <si>
    <t>05-OCT-17:10</t>
  </si>
  <si>
    <t>03-NOV-18:10</t>
  </si>
  <si>
    <t>05-DEC-11:20</t>
  </si>
  <si>
    <t>17-JAN-18:10</t>
  </si>
  <si>
    <t>28-FEB-11:20</t>
  </si>
  <si>
    <t>14-MAR-17:10</t>
  </si>
  <si>
    <t>10-APR-10:09</t>
  </si>
  <si>
    <t>20-JUN-17:10</t>
  </si>
  <si>
    <t>14-JUL-10:00</t>
  </si>
  <si>
    <t>04-AUG-17:10</t>
  </si>
  <si>
    <t>06-SEP-10:50</t>
  </si>
  <si>
    <t>31-OCT-18:10</t>
  </si>
  <si>
    <t>02-NOV-18:10</t>
  </si>
  <si>
    <t>12-DEC-18:10</t>
  </si>
  <si>
    <t>23-JAN-11:20</t>
  </si>
  <si>
    <t>11-FEB-11:20</t>
  </si>
  <si>
    <t>24-MAY-10:39</t>
  </si>
  <si>
    <t>30-JUN-10:50</t>
  </si>
  <si>
    <t>19-JUL-10:50</t>
  </si>
  <si>
    <t>30-AUG-10:50</t>
  </si>
  <si>
    <t>16-NOV-11:20</t>
  </si>
  <si>
    <t>30-DEC-11:20</t>
  </si>
  <si>
    <t>30-JAN-11:20</t>
  </si>
  <si>
    <t>21-FEB-11:20</t>
  </si>
  <si>
    <t>23-MAR-17:10</t>
  </si>
  <si>
    <t>01-APR-17:10</t>
  </si>
  <si>
    <t>27-MAY-17:10</t>
  </si>
  <si>
    <t>25-AUG-17:10</t>
  </si>
  <si>
    <t>14-SEP-17:10</t>
  </si>
  <si>
    <t>14-OCT-10:20</t>
  </si>
  <si>
    <t>02-DEC-11:20</t>
  </si>
  <si>
    <t>02-FEB-18:10</t>
  </si>
  <si>
    <t>24-APR-10:20</t>
  </si>
  <si>
    <t>25-MAY-17:10</t>
  </si>
  <si>
    <t>21-JUL-17:10</t>
  </si>
  <si>
    <t>11-AUG-17:10</t>
  </si>
  <si>
    <t>07-NOV-18:10</t>
  </si>
  <si>
    <t>29-DEC-18:10</t>
  </si>
  <si>
    <t>13-JAN-11:20</t>
  </si>
  <si>
    <t>30-MAR-10:20</t>
  </si>
  <si>
    <t>14-APR-10:20</t>
  </si>
  <si>
    <t>14-JUN-17:10</t>
  </si>
  <si>
    <t>06-JUL-17:10</t>
  </si>
  <si>
    <t>07-OCT-17:10</t>
  </si>
  <si>
    <t>09-NOV-11:20</t>
  </si>
  <si>
    <t>03-JAN-11:09</t>
  </si>
  <si>
    <t>27-FEB-11:20</t>
  </si>
  <si>
    <t>09-MAR-11:20</t>
  </si>
  <si>
    <t>21-JUN-17:10</t>
  </si>
  <si>
    <t>15-AUG-17:10</t>
  </si>
  <si>
    <t>02-OCT-10:20</t>
  </si>
  <si>
    <t>14-NOV-18:10</t>
  </si>
  <si>
    <t>18-DEC-11:09</t>
  </si>
  <si>
    <t>HVAC Control - Economizer</t>
  </si>
  <si>
    <t>NoEconomizer</t>
  </si>
  <si>
    <t>DifferentialDryBulb</t>
  </si>
  <si>
    <t>Building Summary Super Market new construction version 1.1_3.1</t>
  </si>
  <si>
    <r>
      <t>Area (m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</si>
  <si>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Volume (m</t>
    </r>
    <r>
      <rPr>
        <b/>
        <vertAlign val="superscript"/>
        <sz val="10"/>
        <rFont val="Arial"/>
        <family val="2"/>
      </rPr>
      <t>3</t>
    </r>
    <r>
      <rPr>
        <b/>
        <sz val="10"/>
        <rFont val="Arial"/>
        <family val="2"/>
      </rPr>
      <t>)</t>
    </r>
  </si>
  <si>
    <t>Floor-to-Ceiling Height (m)</t>
  </si>
  <si>
    <r>
      <t>Gross Wall Area  (m</t>
    </r>
    <r>
      <rPr>
        <b/>
        <vertAlign val="superscript"/>
        <sz val="10"/>
        <color indexed="8"/>
        <rFont val="Arial"/>
        <family val="2"/>
      </rPr>
      <t>2</t>
    </r>
    <r>
      <rPr>
        <b/>
        <sz val="10"/>
        <color indexed="8"/>
        <rFont val="Arial"/>
        <family val="2"/>
      </rPr>
      <t>)</t>
    </r>
  </si>
  <si>
    <r>
      <t>Window Glass Area (m</t>
    </r>
    <r>
      <rPr>
        <b/>
        <vertAlign val="superscript"/>
        <sz val="10"/>
        <color indexed="8"/>
        <rFont val="Arial"/>
        <family val="2"/>
      </rPr>
      <t>2</t>
    </r>
    <r>
      <rPr>
        <b/>
        <sz val="10"/>
        <color indexed="8"/>
        <rFont val="Arial"/>
        <family val="2"/>
      </rPr>
      <t>)</t>
    </r>
  </si>
  <si>
    <r>
      <t>People (m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/per)</t>
    </r>
  </si>
  <si>
    <r>
      <t>Lights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</si>
  <si>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Elec Plug and Process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</si>
  <si>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Gas Plug and Process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</si>
  <si>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t>SWH (L/h)</t>
  </si>
  <si>
    <t>Ventilation (L/s/Person)</t>
  </si>
  <si>
    <r>
      <t>Ventilation (L/s/m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</si>
  <si>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t>Ventilation Total (L/s)</t>
  </si>
  <si>
    <t>Exhaust (L/s)</t>
  </si>
  <si>
    <t>MinRelHumSetSch</t>
  </si>
  <si>
    <t>MaxRelHumSetSch</t>
  </si>
  <si>
    <t>SWHSys1-Loop-Temp-Schedule</t>
  </si>
  <si>
    <t>SWHSys1 Water Heater Setpoint Temperature Schedule Name</t>
  </si>
  <si>
    <t>SWHSys1 Water Heater Ambient Temperature Schedule Name</t>
  </si>
  <si>
    <r>
      <t>Water for Electricity (m</t>
    </r>
    <r>
      <rPr>
        <vertAlign val="superscript"/>
        <sz val="8"/>
        <color indexed="8"/>
        <rFont val="Arial"/>
        <family val="2"/>
      </rPr>
      <t>3</t>
    </r>
    <r>
      <rPr>
        <sz val="8"/>
        <color indexed="8"/>
        <rFont val="Arial"/>
        <family val="2"/>
      </rPr>
      <t>)</t>
    </r>
  </si>
</sst>
</file>

<file path=xl/styles.xml><?xml version="1.0" encoding="utf-8"?>
<styleSheet xmlns="http://schemas.openxmlformats.org/spreadsheetml/2006/main">
  <numFmts count="4">
    <numFmt numFmtId="164" formatCode="0.0"/>
    <numFmt numFmtId="165" formatCode="#,##0.0"/>
    <numFmt numFmtId="166" formatCode="#,##0.0000"/>
    <numFmt numFmtId="167" formatCode="0.00000"/>
  </numFmts>
  <fonts count="25">
    <font>
      <sz val="8"/>
      <color indexed="8"/>
      <name val="MS Sans Serif"/>
      <charset val="1"/>
    </font>
    <font>
      <sz val="8"/>
      <color indexed="8"/>
      <name val="MS Sans Serif"/>
      <family val="2"/>
    </font>
    <font>
      <sz val="10"/>
      <name val="Arial"/>
      <family val="2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b/>
      <sz val="8"/>
      <color indexed="8"/>
      <name val="MS Sans Serif"/>
      <family val="2"/>
    </font>
    <font>
      <sz val="12"/>
      <color indexed="8"/>
      <name val="MS Sans Serif"/>
      <family val="2"/>
    </font>
    <font>
      <b/>
      <sz val="8"/>
      <color indexed="8"/>
      <name val="Arial"/>
      <family val="2"/>
    </font>
    <font>
      <sz val="10"/>
      <color indexed="8"/>
      <name val="Arial"/>
      <family val="2"/>
    </font>
    <font>
      <b/>
      <sz val="16"/>
      <color indexed="8"/>
      <name val="Arial"/>
      <family val="2"/>
    </font>
    <font>
      <vertAlign val="superscript"/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b/>
      <vertAlign val="superscript"/>
      <sz val="10"/>
      <name val="Arial"/>
      <family val="2"/>
    </font>
    <font>
      <b/>
      <vertAlign val="superscript"/>
      <sz val="10"/>
      <color indexed="8"/>
      <name val="Arial"/>
      <family val="2"/>
    </font>
    <font>
      <b/>
      <sz val="14"/>
      <color indexed="8"/>
      <name val="Arial"/>
      <family val="2"/>
    </font>
    <font>
      <sz val="8"/>
      <name val="MS Sans Serif"/>
      <family val="2"/>
    </font>
    <font>
      <b/>
      <sz val="10"/>
      <name val="Times New Roman"/>
      <family val="1"/>
    </font>
    <font>
      <sz val="10"/>
      <color indexed="8"/>
      <name val="Arial"/>
      <family val="2"/>
    </font>
    <font>
      <sz val="10"/>
      <name val="Times New Roman"/>
      <family val="1"/>
    </font>
    <font>
      <sz val="8"/>
      <color indexed="8"/>
      <name val="Arial"/>
      <family val="2"/>
    </font>
    <font>
      <vertAlign val="superscript"/>
      <sz val="8"/>
      <color indexed="8"/>
      <name val="Arial"/>
      <family val="2"/>
    </font>
    <font>
      <b/>
      <vertAlign val="superscript"/>
      <sz val="8"/>
      <color indexed="8"/>
      <name val="Arial"/>
      <family val="2"/>
    </font>
    <font>
      <vertAlign val="subscript"/>
      <sz val="8"/>
      <color indexed="8"/>
      <name val="Arial"/>
      <family val="2"/>
    </font>
    <font>
      <sz val="8"/>
      <color indexed="8"/>
      <name val="MS Sans Serif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3"/>
        <bgColor indexed="9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5">
    <xf numFmtId="0" fontId="0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</cellStyleXfs>
  <cellXfs count="89">
    <xf numFmtId="0" fontId="0" fillId="0" borderId="0" xfId="0" applyAlignment="1">
      <alignment vertical="top" wrapText="1"/>
    </xf>
    <xf numFmtId="0" fontId="3" fillId="0" borderId="0" xfId="0" applyFont="1" applyAlignment="1">
      <alignment horizontal="center" vertical="top" wrapText="1"/>
    </xf>
    <xf numFmtId="1" fontId="3" fillId="0" borderId="0" xfId="0" applyNumberFormat="1" applyFont="1" applyAlignment="1">
      <alignment horizontal="center" vertical="top" wrapText="1"/>
    </xf>
    <xf numFmtId="0" fontId="3" fillId="0" borderId="0" xfId="0" applyFont="1" applyAlignment="1">
      <alignment horizontal="center" vertical="top"/>
    </xf>
    <xf numFmtId="2" fontId="3" fillId="0" borderId="0" xfId="0" applyNumberFormat="1" applyFont="1" applyAlignment="1">
      <alignment horizontal="center" vertical="top" wrapText="1"/>
    </xf>
    <xf numFmtId="2" fontId="3" fillId="0" borderId="0" xfId="0" applyNumberFormat="1" applyFont="1" applyAlignment="1">
      <alignment horizontal="center" vertical="top"/>
    </xf>
    <xf numFmtId="1" fontId="3" fillId="0" borderId="0" xfId="0" applyNumberFormat="1" applyFont="1" applyAlignment="1">
      <alignment horizontal="center" vertical="top"/>
    </xf>
    <xf numFmtId="0" fontId="1" fillId="0" borderId="0" xfId="0" applyFont="1" applyAlignment="1">
      <alignment vertical="top" wrapText="1"/>
    </xf>
    <xf numFmtId="0" fontId="8" fillId="0" borderId="0" xfId="0" applyFont="1" applyAlignment="1">
      <alignment vertical="top" wrapText="1"/>
    </xf>
    <xf numFmtId="0" fontId="2" fillId="0" borderId="0" xfId="4"/>
    <xf numFmtId="3" fontId="2" fillId="0" borderId="0" xfId="4" applyNumberFormat="1"/>
    <xf numFmtId="2" fontId="2" fillId="0" borderId="0" xfId="4" applyNumberFormat="1"/>
    <xf numFmtId="164" fontId="2" fillId="0" borderId="0" xfId="4" applyNumberFormat="1"/>
    <xf numFmtId="0" fontId="11" fillId="0" borderId="0" xfId="0" applyFont="1" applyAlignment="1">
      <alignment horizontal="center" vertical="top" wrapText="1"/>
    </xf>
    <xf numFmtId="0" fontId="8" fillId="0" borderId="0" xfId="0" applyFont="1" applyAlignment="1">
      <alignment horizontal="center" vertical="top" wrapText="1"/>
    </xf>
    <xf numFmtId="4" fontId="8" fillId="0" borderId="0" xfId="0" applyNumberFormat="1" applyFont="1" applyAlignment="1">
      <alignment vertical="top" wrapText="1"/>
    </xf>
    <xf numFmtId="1" fontId="8" fillId="0" borderId="0" xfId="0" applyNumberFormat="1" applyFont="1" applyAlignment="1">
      <alignment horizontal="center" vertical="top" wrapText="1"/>
    </xf>
    <xf numFmtId="2" fontId="8" fillId="0" borderId="0" xfId="0" applyNumberFormat="1" applyFont="1" applyAlignment="1">
      <alignment horizontal="center" vertical="top" wrapText="1"/>
    </xf>
    <xf numFmtId="0" fontId="11" fillId="2" borderId="0" xfId="0" applyFont="1" applyFill="1" applyAlignment="1">
      <alignment vertical="top" wrapText="1"/>
    </xf>
    <xf numFmtId="0" fontId="11" fillId="2" borderId="0" xfId="1" applyFont="1" applyFill="1" applyBorder="1" applyAlignment="1">
      <alignment horizontal="center" vertical="center" wrapText="1"/>
    </xf>
    <xf numFmtId="0" fontId="12" fillId="2" borderId="0" xfId="4" applyFont="1" applyFill="1" applyBorder="1" applyAlignment="1">
      <alignment wrapText="1"/>
    </xf>
    <xf numFmtId="2" fontId="12" fillId="2" borderId="0" xfId="4" applyNumberFormat="1" applyFont="1" applyFill="1" applyBorder="1" applyAlignment="1">
      <alignment horizontal="center" wrapText="1"/>
    </xf>
    <xf numFmtId="0" fontId="1" fillId="2" borderId="0" xfId="0" applyFont="1" applyFill="1" applyAlignment="1">
      <alignment vertical="top" wrapText="1"/>
    </xf>
    <xf numFmtId="0" fontId="7" fillId="3" borderId="0" xfId="0" applyFont="1" applyFill="1" applyAlignment="1">
      <alignment horizontal="center" vertical="top" wrapText="1"/>
    </xf>
    <xf numFmtId="0" fontId="15" fillId="3" borderId="0" xfId="0" applyFont="1" applyFill="1" applyAlignment="1">
      <alignment horizontal="left" vertical="top"/>
    </xf>
    <xf numFmtId="0" fontId="8" fillId="2" borderId="0" xfId="0" applyFont="1" applyFill="1" applyAlignment="1">
      <alignment vertical="top" wrapText="1"/>
    </xf>
    <xf numFmtId="0" fontId="11" fillId="3" borderId="0" xfId="0" applyFont="1" applyFill="1" applyAlignment="1">
      <alignment horizontal="left" vertical="top"/>
    </xf>
    <xf numFmtId="0" fontId="8" fillId="3" borderId="0" xfId="0" applyFont="1" applyFill="1" applyAlignment="1">
      <alignment horizontal="left" vertical="top" wrapText="1"/>
    </xf>
    <xf numFmtId="0" fontId="8" fillId="3" borderId="0" xfId="0" applyFont="1" applyFill="1" applyAlignment="1">
      <alignment horizontal="left" vertical="top"/>
    </xf>
    <xf numFmtId="0" fontId="11" fillId="3" borderId="0" xfId="0" applyFont="1" applyFill="1" applyAlignment="1">
      <alignment horizontal="center" vertical="top" wrapText="1"/>
    </xf>
    <xf numFmtId="0" fontId="11" fillId="2" borderId="0" xfId="0" applyFont="1" applyFill="1" applyAlignment="1">
      <alignment horizontal="center" vertical="top" wrapText="1"/>
    </xf>
    <xf numFmtId="0" fontId="6" fillId="0" borderId="0" xfId="0" applyFont="1" applyAlignment="1">
      <alignment vertical="top"/>
    </xf>
    <xf numFmtId="3" fontId="8" fillId="0" borderId="0" xfId="0" applyNumberFormat="1" applyFont="1" applyAlignment="1">
      <alignment vertical="top" wrapText="1"/>
    </xf>
    <xf numFmtId="0" fontId="9" fillId="2" borderId="0" xfId="0" applyFont="1" applyFill="1" applyAlignment="1">
      <alignment vertical="top"/>
    </xf>
    <xf numFmtId="0" fontId="1" fillId="0" borderId="0" xfId="0" applyFont="1" applyFill="1" applyAlignment="1">
      <alignment vertical="top" wrapText="1"/>
    </xf>
    <xf numFmtId="0" fontId="11" fillId="0" borderId="0" xfId="0" applyFont="1" applyAlignment="1">
      <alignment vertical="top" wrapText="1"/>
    </xf>
    <xf numFmtId="164" fontId="11" fillId="0" borderId="0" xfId="0" applyNumberFormat="1" applyFont="1" applyAlignment="1">
      <alignment vertical="top" wrapText="1"/>
    </xf>
    <xf numFmtId="0" fontId="8" fillId="0" borderId="0" xfId="0" applyFont="1" applyAlignment="1">
      <alignment vertical="top"/>
    </xf>
    <xf numFmtId="0" fontId="17" fillId="2" borderId="1" xfId="3" applyFont="1" applyFill="1" applyBorder="1"/>
    <xf numFmtId="0" fontId="17" fillId="2" borderId="1" xfId="3" applyFont="1" applyFill="1" applyBorder="1" applyAlignment="1">
      <alignment wrapText="1"/>
    </xf>
    <xf numFmtId="0" fontId="17" fillId="0" borderId="0" xfId="3" applyFont="1"/>
    <xf numFmtId="1" fontId="2" fillId="0" borderId="0" xfId="4" applyNumberFormat="1"/>
    <xf numFmtId="3" fontId="11" fillId="0" borderId="0" xfId="0" applyNumberFormat="1" applyFont="1" applyAlignment="1">
      <alignment vertical="top" wrapText="1"/>
    </xf>
    <xf numFmtId="3" fontId="11" fillId="3" borderId="0" xfId="0" applyNumberFormat="1" applyFont="1" applyFill="1" applyAlignment="1">
      <alignment vertical="top" wrapText="1"/>
    </xf>
    <xf numFmtId="3" fontId="11" fillId="3" borderId="0" xfId="0" applyNumberFormat="1" applyFont="1" applyFill="1" applyAlignment="1">
      <alignment horizontal="center" vertical="top" wrapText="1"/>
    </xf>
    <xf numFmtId="3" fontId="18" fillId="0" borderId="0" xfId="0" applyNumberFormat="1" applyFont="1" applyAlignment="1">
      <alignment horizontal="left" vertical="top" wrapText="1"/>
    </xf>
    <xf numFmtId="3" fontId="8" fillId="0" borderId="0" xfId="0" applyNumberFormat="1" applyFont="1" applyFill="1" applyAlignment="1">
      <alignment vertical="top" wrapText="1"/>
    </xf>
    <xf numFmtId="3" fontId="8" fillId="0" borderId="0" xfId="0" applyNumberFormat="1" applyFont="1" applyAlignment="1">
      <alignment vertical="top"/>
    </xf>
    <xf numFmtId="0" fontId="19" fillId="0" borderId="0" xfId="3" applyFont="1"/>
    <xf numFmtId="0" fontId="19" fillId="0" borderId="0" xfId="2" applyFont="1"/>
    <xf numFmtId="1" fontId="19" fillId="0" borderId="0" xfId="3" applyNumberFormat="1" applyFont="1"/>
    <xf numFmtId="3" fontId="18" fillId="0" borderId="0" xfId="0" applyNumberFormat="1" applyFont="1" applyAlignment="1">
      <alignment vertical="top" wrapText="1"/>
    </xf>
    <xf numFmtId="4" fontId="18" fillId="0" borderId="0" xfId="0" applyNumberFormat="1" applyFont="1" applyAlignment="1">
      <alignment vertical="top" wrapText="1"/>
    </xf>
    <xf numFmtId="165" fontId="8" fillId="0" borderId="0" xfId="0" applyNumberFormat="1" applyFont="1" applyAlignment="1">
      <alignment vertical="top" wrapText="1"/>
    </xf>
    <xf numFmtId="0" fontId="5" fillId="0" borderId="0" xfId="0" applyFont="1" applyFill="1" applyAlignment="1">
      <alignment vertical="top" wrapText="1"/>
    </xf>
    <xf numFmtId="0" fontId="3" fillId="0" borderId="0" xfId="0" applyFont="1" applyFill="1" applyAlignment="1">
      <alignment horizontal="left" vertical="top"/>
    </xf>
    <xf numFmtId="0" fontId="4" fillId="0" borderId="0" xfId="0" applyFont="1" applyFill="1" applyAlignment="1">
      <alignment horizontal="left" vertical="top"/>
    </xf>
    <xf numFmtId="4" fontId="7" fillId="3" borderId="0" xfId="0" applyNumberFormat="1" applyFont="1" applyFill="1" applyAlignment="1">
      <alignment horizontal="left" vertical="top"/>
    </xf>
    <xf numFmtId="4" fontId="20" fillId="2" borderId="0" xfId="0" applyNumberFormat="1" applyFont="1" applyFill="1" applyAlignment="1">
      <alignment vertical="top"/>
    </xf>
    <xf numFmtId="4" fontId="7" fillId="2" borderId="0" xfId="0" applyNumberFormat="1" applyFont="1" applyFill="1" applyAlignment="1">
      <alignment vertical="top" wrapText="1"/>
    </xf>
    <xf numFmtId="4" fontId="20" fillId="3" borderId="0" xfId="0" applyNumberFormat="1" applyFont="1" applyFill="1" applyAlignment="1">
      <alignment horizontal="left" vertical="top"/>
    </xf>
    <xf numFmtId="4" fontId="20" fillId="3" borderId="0" xfId="0" applyNumberFormat="1" applyFont="1" applyFill="1" applyAlignment="1">
      <alignment horizontal="left" vertical="center"/>
    </xf>
    <xf numFmtId="4" fontId="7" fillId="2" borderId="0" xfId="0" applyNumberFormat="1" applyFont="1" applyFill="1" applyAlignment="1">
      <alignment horizontal="center" vertical="top" wrapText="1"/>
    </xf>
    <xf numFmtId="4" fontId="3" fillId="0" borderId="0" xfId="0" applyNumberFormat="1" applyFont="1" applyAlignment="1">
      <alignment horizontal="center" vertical="top" wrapText="1"/>
    </xf>
    <xf numFmtId="4" fontId="20" fillId="0" borderId="0" xfId="0" applyNumberFormat="1" applyFont="1" applyAlignment="1">
      <alignment horizontal="center" vertical="top" wrapText="1"/>
    </xf>
    <xf numFmtId="4" fontId="20" fillId="3" borderId="0" xfId="0" applyNumberFormat="1" applyFont="1" applyFill="1" applyAlignment="1">
      <alignment horizontal="left" vertical="top" wrapText="1"/>
    </xf>
    <xf numFmtId="166" fontId="20" fillId="0" borderId="0" xfId="0" applyNumberFormat="1" applyFont="1" applyAlignment="1">
      <alignment horizontal="center" vertical="top" wrapText="1"/>
    </xf>
    <xf numFmtId="0" fontId="24" fillId="0" borderId="0" xfId="0" applyFont="1" applyAlignment="1">
      <alignment vertical="top"/>
    </xf>
    <xf numFmtId="4" fontId="20" fillId="2" borderId="0" xfId="0" applyNumberFormat="1" applyFont="1" applyFill="1" applyAlignment="1">
      <alignment horizontal="left" vertical="top"/>
    </xf>
    <xf numFmtId="4" fontId="7" fillId="2" borderId="0" xfId="0" applyNumberFormat="1" applyFont="1" applyFill="1" applyAlignment="1">
      <alignment vertical="top"/>
    </xf>
    <xf numFmtId="4" fontId="7" fillId="2" borderId="0" xfId="0" applyNumberFormat="1" applyFont="1" applyFill="1" applyAlignment="1">
      <alignment horizontal="left" vertical="top"/>
    </xf>
    <xf numFmtId="4" fontId="20" fillId="0" borderId="0" xfId="0" applyNumberFormat="1" applyFont="1" applyAlignment="1">
      <alignment vertical="top" wrapText="1"/>
    </xf>
    <xf numFmtId="4" fontId="20" fillId="0" borderId="0" xfId="0" applyNumberFormat="1" applyFont="1" applyAlignment="1">
      <alignment horizontal="center" vertical="top"/>
    </xf>
    <xf numFmtId="4" fontId="20" fillId="0" borderId="0" xfId="0" applyNumberFormat="1" applyFont="1" applyAlignment="1">
      <alignment horizontal="left" vertical="top" wrapText="1"/>
    </xf>
    <xf numFmtId="167" fontId="3" fillId="0" borderId="0" xfId="0" applyNumberFormat="1" applyFont="1" applyAlignment="1">
      <alignment horizontal="center" vertical="top" wrapText="1"/>
    </xf>
    <xf numFmtId="3" fontId="3" fillId="0" borderId="0" xfId="0" applyNumberFormat="1" applyFont="1" applyAlignment="1">
      <alignment horizontal="center" vertical="top" wrapText="1"/>
    </xf>
    <xf numFmtId="1" fontId="20" fillId="0" borderId="0" xfId="0" applyNumberFormat="1" applyFont="1" applyFill="1" applyAlignment="1">
      <alignment horizontal="center" vertical="top" wrapText="1"/>
    </xf>
    <xf numFmtId="0" fontId="3" fillId="0" borderId="0" xfId="0" applyFont="1" applyFill="1" applyAlignment="1">
      <alignment horizontal="center" vertical="top" wrapText="1"/>
    </xf>
    <xf numFmtId="0" fontId="0" fillId="0" borderId="2" xfId="0" applyBorder="1" applyAlignment="1">
      <alignment vertical="top" wrapText="1"/>
    </xf>
    <xf numFmtId="0" fontId="4" fillId="3" borderId="0" xfId="0" applyFont="1" applyFill="1" applyAlignment="1">
      <alignment horizontal="center" vertical="top" wrapText="1"/>
    </xf>
    <xf numFmtId="2" fontId="20" fillId="0" borderId="0" xfId="0" applyNumberFormat="1" applyFont="1" applyFill="1" applyAlignment="1">
      <alignment horizontal="center" vertical="top" wrapText="1"/>
    </xf>
    <xf numFmtId="0" fontId="3" fillId="0" borderId="0" xfId="0" applyFont="1" applyAlignment="1">
      <alignment vertical="top" wrapText="1"/>
    </xf>
    <xf numFmtId="0" fontId="0" fillId="0" borderId="2" xfId="0" applyBorder="1" applyAlignment="1">
      <alignment horizontal="right" vertical="top" wrapText="1"/>
    </xf>
    <xf numFmtId="11" fontId="0" fillId="0" borderId="2" xfId="0" applyNumberFormat="1" applyBorder="1" applyAlignment="1">
      <alignment horizontal="right" vertical="top" wrapText="1"/>
    </xf>
    <xf numFmtId="4" fontId="4" fillId="3" borderId="0" xfId="0" applyNumberFormat="1" applyFont="1" applyFill="1" applyAlignment="1">
      <alignment horizontal="left" vertical="top"/>
    </xf>
    <xf numFmtId="2" fontId="12" fillId="2" borderId="0" xfId="4" applyNumberFormat="1" applyFont="1" applyFill="1" applyAlignment="1">
      <alignment horizontal="center" wrapText="1"/>
    </xf>
    <xf numFmtId="0" fontId="5" fillId="2" borderId="0" xfId="0" applyFont="1" applyFill="1" applyAlignment="1">
      <alignment horizontal="center" vertical="top" wrapText="1"/>
    </xf>
    <xf numFmtId="0" fontId="6" fillId="0" borderId="0" xfId="0" applyFont="1" applyAlignment="1">
      <alignment horizontal="center" vertical="top"/>
    </xf>
    <xf numFmtId="4" fontId="3" fillId="3" borderId="0" xfId="0" applyNumberFormat="1" applyFont="1" applyFill="1" applyAlignment="1">
      <alignment horizontal="left" vertical="top" wrapText="1"/>
    </xf>
  </cellXfs>
  <cellStyles count="5">
    <cellStyle name="Normal" xfId="0" builtinId="0"/>
    <cellStyle name="Normal_Loads-IP_New_SC" xfId="1"/>
    <cellStyle name="Normal_Schedules" xfId="2"/>
    <cellStyle name="Normal_Schedules_Trans" xfId="3"/>
    <cellStyle name="Normal_ZoneSummary" xfId="4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1.xml"/><Relationship Id="rId3" Type="http://schemas.openxmlformats.org/officeDocument/2006/relationships/worksheet" Target="worksheets/sheet3.xml"/><Relationship Id="rId21" Type="http://schemas.openxmlformats.org/officeDocument/2006/relationships/chartsheet" Target="chartsheets/sheet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hartsheet" Target="chartsheets/sheet5.xml"/><Relationship Id="rId33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hartsheet" Target="chartsheets/sheet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hartsheet" Target="chartsheets/sheet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hartsheet" Target="chartsheets/sheet3.xml"/><Relationship Id="rId28" Type="http://schemas.openxmlformats.org/officeDocument/2006/relationships/chartsheet" Target="chartsheets/sheet7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hartsheet" Target="chart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hartsheet" Target="chartsheets/sheet2.xml"/><Relationship Id="rId27" Type="http://schemas.openxmlformats.org/officeDocument/2006/relationships/chartsheet" Target="chartsheets/sheet6.xml"/><Relationship Id="rId30" Type="http://schemas.openxmlformats.org/officeDocument/2006/relationships/chartsheet" Target="chartsheets/sheet9.xml"/><Relationship Id="rId3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120976692563819"/>
          <c:y val="8.6460032626427402E-2"/>
          <c:w val="0.8612652608213095"/>
          <c:h val="0.70799347471451968"/>
        </c:manualLayout>
      </c:layout>
      <c:barChart>
        <c:barDir val="col"/>
        <c:grouping val="stacked"/>
        <c:ser>
          <c:idx val="2"/>
          <c:order val="0"/>
          <c:tx>
            <c:strRef>
              <c:f>LocationSummary!$B$83</c:f>
              <c:strCache>
                <c:ptCount val="1"/>
                <c:pt idx="0">
                  <c:v>Heating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LocationSummary!$C$83:$R$83</c:f>
              <c:numCache>
                <c:formatCode>#,##0.00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4"/>
          <c:order val="1"/>
          <c:tx>
            <c:strRef>
              <c:f>LocationSummary!$B$84</c:f>
              <c:strCache>
                <c:ptCount val="1"/>
                <c:pt idx="0">
                  <c:v>Cooling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LocationSummary!$C$84:$R$84</c:f>
              <c:numCache>
                <c:formatCode>#,##0.00</c:formatCode>
                <c:ptCount val="16"/>
                <c:pt idx="0">
                  <c:v>162113.88888888888</c:v>
                </c:pt>
                <c:pt idx="1">
                  <c:v>125694.44444444444</c:v>
                </c:pt>
                <c:pt idx="2">
                  <c:v>122658.33333333333</c:v>
                </c:pt>
                <c:pt idx="3">
                  <c:v>61922.222222222219</c:v>
                </c:pt>
                <c:pt idx="4">
                  <c:v>13380.555555555555</c:v>
                </c:pt>
                <c:pt idx="5">
                  <c:v>72613.888888888891</c:v>
                </c:pt>
                <c:pt idx="6">
                  <c:v>4011.1111111111113</c:v>
                </c:pt>
                <c:pt idx="7">
                  <c:v>49122.222222222219</c:v>
                </c:pt>
                <c:pt idx="8">
                  <c:v>31861.111111111109</c:v>
                </c:pt>
                <c:pt idx="9">
                  <c:v>5636.1111111111113</c:v>
                </c:pt>
                <c:pt idx="10">
                  <c:v>30077.777777777777</c:v>
                </c:pt>
                <c:pt idx="11">
                  <c:v>18933.333333333332</c:v>
                </c:pt>
                <c:pt idx="12">
                  <c:v>29947.222222222223</c:v>
                </c:pt>
                <c:pt idx="13">
                  <c:v>11508.333333333334</c:v>
                </c:pt>
                <c:pt idx="14">
                  <c:v>10911.111111111111</c:v>
                </c:pt>
                <c:pt idx="15">
                  <c:v>4727.7777777777774</c:v>
                </c:pt>
              </c:numCache>
            </c:numRef>
          </c:val>
        </c:ser>
        <c:ser>
          <c:idx val="6"/>
          <c:order val="2"/>
          <c:tx>
            <c:strRef>
              <c:f>LocationSummary!$B$85</c:f>
              <c:strCache>
                <c:ptCount val="1"/>
                <c:pt idx="0">
                  <c:v>Interior Lighting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LocationSummary!$C$85:$R$85</c:f>
              <c:numCache>
                <c:formatCode>#,##0.00</c:formatCode>
                <c:ptCount val="16"/>
                <c:pt idx="0">
                  <c:v>259377.77777777778</c:v>
                </c:pt>
                <c:pt idx="1">
                  <c:v>259377.77777777778</c:v>
                </c:pt>
                <c:pt idx="2">
                  <c:v>259377.77777777778</c:v>
                </c:pt>
                <c:pt idx="3">
                  <c:v>259377.77777777778</c:v>
                </c:pt>
                <c:pt idx="4">
                  <c:v>259377.77777777778</c:v>
                </c:pt>
                <c:pt idx="5">
                  <c:v>259377.77777777778</c:v>
                </c:pt>
                <c:pt idx="6">
                  <c:v>259377.77777777778</c:v>
                </c:pt>
                <c:pt idx="7">
                  <c:v>259377.77777777778</c:v>
                </c:pt>
                <c:pt idx="8">
                  <c:v>259377.77777777778</c:v>
                </c:pt>
                <c:pt idx="9">
                  <c:v>259377.77777777778</c:v>
                </c:pt>
                <c:pt idx="10">
                  <c:v>259377.77777777778</c:v>
                </c:pt>
                <c:pt idx="11">
                  <c:v>259377.77777777778</c:v>
                </c:pt>
                <c:pt idx="12">
                  <c:v>259377.77777777778</c:v>
                </c:pt>
                <c:pt idx="13">
                  <c:v>259377.77777777778</c:v>
                </c:pt>
                <c:pt idx="14">
                  <c:v>259377.77777777778</c:v>
                </c:pt>
                <c:pt idx="15">
                  <c:v>259377.77777777778</c:v>
                </c:pt>
              </c:numCache>
            </c:numRef>
          </c:val>
        </c:ser>
        <c:ser>
          <c:idx val="7"/>
          <c:order val="3"/>
          <c:tx>
            <c:strRef>
              <c:f>LocationSummary!$B$86</c:f>
              <c:strCache>
                <c:ptCount val="1"/>
                <c:pt idx="0">
                  <c:v>Exterior Lighting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LocationSummary!$C$86:$R$86</c:f>
              <c:numCache>
                <c:formatCode>#,##0.00</c:formatCode>
                <c:ptCount val="16"/>
                <c:pt idx="0">
                  <c:v>18927.777777777777</c:v>
                </c:pt>
                <c:pt idx="1">
                  <c:v>18919.444444444445</c:v>
                </c:pt>
                <c:pt idx="2">
                  <c:v>18916.666666666668</c:v>
                </c:pt>
                <c:pt idx="3">
                  <c:v>18913.888888888891</c:v>
                </c:pt>
                <c:pt idx="4">
                  <c:v>18900</c:v>
                </c:pt>
                <c:pt idx="5">
                  <c:v>18894.444444444445</c:v>
                </c:pt>
                <c:pt idx="6">
                  <c:v>18905.555555555555</c:v>
                </c:pt>
                <c:pt idx="7">
                  <c:v>18894.444444444445</c:v>
                </c:pt>
                <c:pt idx="8">
                  <c:v>18900</c:v>
                </c:pt>
                <c:pt idx="9">
                  <c:v>18863.888888888891</c:v>
                </c:pt>
                <c:pt idx="10">
                  <c:v>18897.222222222223</c:v>
                </c:pt>
                <c:pt idx="11">
                  <c:v>18886.111111111109</c:v>
                </c:pt>
                <c:pt idx="12">
                  <c:v>18883.333333333332</c:v>
                </c:pt>
                <c:pt idx="13">
                  <c:v>18880.555555555555</c:v>
                </c:pt>
                <c:pt idx="14">
                  <c:v>18869.444444444445</c:v>
                </c:pt>
                <c:pt idx="15">
                  <c:v>18752.777777777777</c:v>
                </c:pt>
              </c:numCache>
            </c:numRef>
          </c:val>
        </c:ser>
        <c:ser>
          <c:idx val="3"/>
          <c:order val="4"/>
          <c:tx>
            <c:strRef>
              <c:f>LocationSummary!$B$87</c:f>
              <c:strCache>
                <c:ptCount val="1"/>
                <c:pt idx="0">
                  <c:v>Interior Equipment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LocationSummary!$C$87:$R$87</c:f>
              <c:numCache>
                <c:formatCode>#,##0.00</c:formatCode>
                <c:ptCount val="16"/>
                <c:pt idx="0">
                  <c:v>188483.33333333334</c:v>
                </c:pt>
                <c:pt idx="1">
                  <c:v>188483.33333333334</c:v>
                </c:pt>
                <c:pt idx="2">
                  <c:v>188483.33333333334</c:v>
                </c:pt>
                <c:pt idx="3">
                  <c:v>188483.33333333334</c:v>
                </c:pt>
                <c:pt idx="4">
                  <c:v>188483.33333333334</c:v>
                </c:pt>
                <c:pt idx="5">
                  <c:v>188483.33333333334</c:v>
                </c:pt>
                <c:pt idx="6">
                  <c:v>188483.33333333334</c:v>
                </c:pt>
                <c:pt idx="7">
                  <c:v>188483.33333333334</c:v>
                </c:pt>
                <c:pt idx="8">
                  <c:v>188483.33333333334</c:v>
                </c:pt>
                <c:pt idx="9">
                  <c:v>188483.33333333334</c:v>
                </c:pt>
                <c:pt idx="10">
                  <c:v>188483.33333333334</c:v>
                </c:pt>
                <c:pt idx="11">
                  <c:v>188483.33333333334</c:v>
                </c:pt>
                <c:pt idx="12">
                  <c:v>188483.33333333334</c:v>
                </c:pt>
                <c:pt idx="13">
                  <c:v>188483.33333333334</c:v>
                </c:pt>
                <c:pt idx="14">
                  <c:v>188483.33333333334</c:v>
                </c:pt>
                <c:pt idx="15">
                  <c:v>188483.33333333334</c:v>
                </c:pt>
              </c:numCache>
            </c:numRef>
          </c:val>
        </c:ser>
        <c:ser>
          <c:idx val="0"/>
          <c:order val="5"/>
          <c:tx>
            <c:strRef>
              <c:f>LocationSummary!$B$89</c:f>
              <c:strCache>
                <c:ptCount val="1"/>
                <c:pt idx="0">
                  <c:v>Fans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LocationSummary!$C$89:$R$89</c:f>
              <c:numCache>
                <c:formatCode>#,##0.00</c:formatCode>
                <c:ptCount val="16"/>
                <c:pt idx="0">
                  <c:v>134525</c:v>
                </c:pt>
                <c:pt idx="1">
                  <c:v>166033.33333333334</c:v>
                </c:pt>
                <c:pt idx="2">
                  <c:v>172177.77777777778</c:v>
                </c:pt>
                <c:pt idx="3">
                  <c:v>169219.44444444444</c:v>
                </c:pt>
                <c:pt idx="4">
                  <c:v>136961.11111111112</c:v>
                </c:pt>
                <c:pt idx="5">
                  <c:v>168677.77777777778</c:v>
                </c:pt>
                <c:pt idx="6">
                  <c:v>139777.77777777778</c:v>
                </c:pt>
                <c:pt idx="7">
                  <c:v>176763.88888888888</c:v>
                </c:pt>
                <c:pt idx="8">
                  <c:v>187980.55555555556</c:v>
                </c:pt>
                <c:pt idx="9">
                  <c:v>152358.33333333334</c:v>
                </c:pt>
                <c:pt idx="10">
                  <c:v>189930.55555555556</c:v>
                </c:pt>
                <c:pt idx="11">
                  <c:v>240452.77777777778</c:v>
                </c:pt>
                <c:pt idx="12">
                  <c:v>242472.22222222222</c:v>
                </c:pt>
                <c:pt idx="13">
                  <c:v>258233.33333333334</c:v>
                </c:pt>
                <c:pt idx="14">
                  <c:v>251105.55555555556</c:v>
                </c:pt>
                <c:pt idx="15">
                  <c:v>288444.4444444445</c:v>
                </c:pt>
              </c:numCache>
            </c:numRef>
          </c:val>
        </c:ser>
        <c:ser>
          <c:idx val="1"/>
          <c:order val="6"/>
          <c:tx>
            <c:strRef>
              <c:f>LocationSummary!$B$95</c:f>
              <c:strCache>
                <c:ptCount val="1"/>
                <c:pt idx="0">
                  <c:v>Refrigeration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LocationSummary!$C$95:$R$95</c:f>
              <c:numCache>
                <c:formatCode>#,##0.00</c:formatCode>
                <c:ptCount val="16"/>
                <c:pt idx="0">
                  <c:v>1239316.6666666667</c:v>
                </c:pt>
                <c:pt idx="1">
                  <c:v>1136658.3333333333</c:v>
                </c:pt>
                <c:pt idx="2">
                  <c:v>1006083.3333333334</c:v>
                </c:pt>
                <c:pt idx="3">
                  <c:v>1019961.1111111111</c:v>
                </c:pt>
                <c:pt idx="4">
                  <c:v>1024094.4444444445</c:v>
                </c:pt>
                <c:pt idx="5">
                  <c:v>913294.4444444445</c:v>
                </c:pt>
                <c:pt idx="6">
                  <c:v>930822.22222222225</c:v>
                </c:pt>
                <c:pt idx="7">
                  <c:v>953505.5555555555</c:v>
                </c:pt>
                <c:pt idx="8">
                  <c:v>874472.22222222225</c:v>
                </c:pt>
                <c:pt idx="9">
                  <c:v>887038.88888888888</c:v>
                </c:pt>
                <c:pt idx="10">
                  <c:v>912769.4444444445</c:v>
                </c:pt>
                <c:pt idx="11">
                  <c:v>840613.88888888888</c:v>
                </c:pt>
                <c:pt idx="12">
                  <c:v>894441.66666666663</c:v>
                </c:pt>
                <c:pt idx="13">
                  <c:v>813833.33333333337</c:v>
                </c:pt>
                <c:pt idx="14">
                  <c:v>830263.88888888888</c:v>
                </c:pt>
                <c:pt idx="15">
                  <c:v>784536.11111111112</c:v>
                </c:pt>
              </c:numCache>
            </c:numRef>
          </c:val>
        </c:ser>
        <c:overlap val="100"/>
        <c:axId val="75802880"/>
        <c:axId val="75805056"/>
      </c:barChart>
      <c:catAx>
        <c:axId val="75802880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5805056"/>
        <c:crosses val="autoZero"/>
        <c:auto val="1"/>
        <c:lblAlgn val="ctr"/>
        <c:lblOffset val="0"/>
        <c:tickLblSkip val="1"/>
        <c:tickMarkSkip val="1"/>
      </c:catAx>
      <c:valAx>
        <c:axId val="7580505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6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Total Site Electricity (MWh)</a:t>
                </a:r>
              </a:p>
            </c:rich>
          </c:tx>
          <c:layout>
            <c:manualLayout>
              <c:xMode val="edge"/>
              <c:yMode val="edge"/>
              <c:x val="0"/>
              <c:y val="0.15008156606851528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5802880"/>
        <c:crosses val="autoZero"/>
        <c:crossBetween val="between"/>
        <c:dispUnits>
          <c:builtInUnit val="thousands"/>
        </c:dispUnits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45246022937476943"/>
          <c:y val="9.3529091897770714E-2"/>
          <c:w val="0.51239363669996307"/>
          <c:h val="0.1604132680804786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3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Cooling Set Point Schedules</a:t>
            </a:r>
          </a:p>
        </c:rich>
      </c:tx>
      <c:layout>
        <c:manualLayout>
          <c:xMode val="edge"/>
          <c:yMode val="edge"/>
          <c:x val="0.35072142064372919"/>
          <c:y val="1.9575856443719442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7680355160932463E-2"/>
          <c:y val="9.6247960848287226E-2"/>
          <c:w val="0.89900110987791237"/>
          <c:h val="0.77650897226753746"/>
        </c:manualLayout>
      </c:layout>
      <c:barChart>
        <c:barDir val="col"/>
        <c:grouping val="clustered"/>
        <c:ser>
          <c:idx val="0"/>
          <c:order val="0"/>
          <c:tx>
            <c:strRef>
              <c:f>Schedules!$D$54</c:f>
              <c:strCache>
                <c:ptCount val="1"/>
                <c:pt idx="0">
                  <c:v>WD, SummerDesign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Schedules!$E$54:$AB$54</c:f>
              <c:numCache>
                <c:formatCode>General</c:formatCode>
                <c:ptCount val="2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24</c:v>
                </c:pt>
                <c:pt idx="7">
                  <c:v>24</c:v>
                </c:pt>
                <c:pt idx="8">
                  <c:v>24</c:v>
                </c:pt>
                <c:pt idx="9">
                  <c:v>24</c:v>
                </c:pt>
                <c:pt idx="10">
                  <c:v>24</c:v>
                </c:pt>
                <c:pt idx="11">
                  <c:v>24</c:v>
                </c:pt>
                <c:pt idx="12">
                  <c:v>24</c:v>
                </c:pt>
                <c:pt idx="13">
                  <c:v>24</c:v>
                </c:pt>
                <c:pt idx="14">
                  <c:v>24</c:v>
                </c:pt>
                <c:pt idx="15">
                  <c:v>24</c:v>
                </c:pt>
                <c:pt idx="16">
                  <c:v>24</c:v>
                </c:pt>
                <c:pt idx="17">
                  <c:v>24</c:v>
                </c:pt>
                <c:pt idx="18">
                  <c:v>24</c:v>
                </c:pt>
                <c:pt idx="19">
                  <c:v>24</c:v>
                </c:pt>
                <c:pt idx="20">
                  <c:v>24</c:v>
                </c:pt>
                <c:pt idx="21">
                  <c:v>24</c:v>
                </c:pt>
                <c:pt idx="22">
                  <c:v>30</c:v>
                </c:pt>
                <c:pt idx="23">
                  <c:v>30</c:v>
                </c:pt>
              </c:numCache>
            </c:numRef>
          </c:val>
        </c:ser>
        <c:ser>
          <c:idx val="1"/>
          <c:order val="1"/>
          <c:tx>
            <c:strRef>
              <c:f>Schedules!$D$55</c:f>
              <c:strCache>
                <c:ptCount val="1"/>
                <c:pt idx="0">
                  <c:v>Sat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Schedules!$E$55:$AB$55</c:f>
              <c:numCache>
                <c:formatCode>General</c:formatCode>
                <c:ptCount val="2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24</c:v>
                </c:pt>
                <c:pt idx="7">
                  <c:v>24</c:v>
                </c:pt>
                <c:pt idx="8">
                  <c:v>24</c:v>
                </c:pt>
                <c:pt idx="9">
                  <c:v>24</c:v>
                </c:pt>
                <c:pt idx="10">
                  <c:v>24</c:v>
                </c:pt>
                <c:pt idx="11">
                  <c:v>24</c:v>
                </c:pt>
                <c:pt idx="12">
                  <c:v>24</c:v>
                </c:pt>
                <c:pt idx="13">
                  <c:v>24</c:v>
                </c:pt>
                <c:pt idx="14">
                  <c:v>24</c:v>
                </c:pt>
                <c:pt idx="15">
                  <c:v>24</c:v>
                </c:pt>
                <c:pt idx="16">
                  <c:v>24</c:v>
                </c:pt>
                <c:pt idx="17">
                  <c:v>24</c:v>
                </c:pt>
                <c:pt idx="18">
                  <c:v>24</c:v>
                </c:pt>
                <c:pt idx="19">
                  <c:v>24</c:v>
                </c:pt>
                <c:pt idx="20">
                  <c:v>24</c:v>
                </c:pt>
                <c:pt idx="21">
                  <c:v>24</c:v>
                </c:pt>
                <c:pt idx="22">
                  <c:v>30</c:v>
                </c:pt>
                <c:pt idx="23">
                  <c:v>30</c:v>
                </c:pt>
              </c:numCache>
            </c:numRef>
          </c:val>
        </c:ser>
        <c:ser>
          <c:idx val="3"/>
          <c:order val="2"/>
          <c:tx>
            <c:strRef>
              <c:f>Schedules!$D$57</c:f>
              <c:strCache>
                <c:ptCount val="1"/>
                <c:pt idx="0">
                  <c:v>Sun, Hol, Other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Schedules!$E$57:$AB$57</c:f>
              <c:numCache>
                <c:formatCode>General</c:formatCode>
                <c:ptCount val="2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24</c:v>
                </c:pt>
                <c:pt idx="7">
                  <c:v>24</c:v>
                </c:pt>
                <c:pt idx="8">
                  <c:v>24</c:v>
                </c:pt>
                <c:pt idx="9">
                  <c:v>24</c:v>
                </c:pt>
                <c:pt idx="10">
                  <c:v>24</c:v>
                </c:pt>
                <c:pt idx="11">
                  <c:v>24</c:v>
                </c:pt>
                <c:pt idx="12">
                  <c:v>24</c:v>
                </c:pt>
                <c:pt idx="13">
                  <c:v>24</c:v>
                </c:pt>
                <c:pt idx="14">
                  <c:v>24</c:v>
                </c:pt>
                <c:pt idx="15">
                  <c:v>24</c:v>
                </c:pt>
                <c:pt idx="16">
                  <c:v>24</c:v>
                </c:pt>
                <c:pt idx="17">
                  <c:v>24</c:v>
                </c:pt>
                <c:pt idx="18">
                  <c:v>24</c:v>
                </c:pt>
                <c:pt idx="19">
                  <c:v>24</c:v>
                </c:pt>
                <c:pt idx="20">
                  <c:v>24</c:v>
                </c:pt>
                <c:pt idx="21">
                  <c:v>24</c:v>
                </c:pt>
                <c:pt idx="22">
                  <c:v>30</c:v>
                </c:pt>
                <c:pt idx="23">
                  <c:v>30</c:v>
                </c:pt>
              </c:numCache>
            </c:numRef>
          </c:val>
        </c:ser>
        <c:axId val="79586048"/>
        <c:axId val="79587968"/>
      </c:barChart>
      <c:catAx>
        <c:axId val="7958604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94339622641505"/>
              <c:y val="0.944535073409461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9587968"/>
        <c:crosses val="autoZero"/>
        <c:auto val="1"/>
        <c:lblAlgn val="ctr"/>
        <c:lblOffset val="100"/>
        <c:tickLblSkip val="1"/>
        <c:tickMarkSkip val="1"/>
      </c:catAx>
      <c:valAx>
        <c:axId val="79587968"/>
        <c:scaling>
          <c:orientation val="minMax"/>
          <c:min val="2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Temperature (</a:t>
                </a:r>
                <a:r>
                  <a:rPr lang="en-US" sz="1400" b="1" i="0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o</a:t>
                </a:r>
                <a:r>
                  <a:rPr lang="en-US" sz="140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C)</a:t>
                </a:r>
              </a:p>
            </c:rich>
          </c:tx>
          <c:layout>
            <c:manualLayout>
              <c:xMode val="edge"/>
              <c:yMode val="edge"/>
              <c:x val="3.3296337402885716E-3"/>
              <c:y val="0.35073409461663929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9586048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47391786903440708"/>
          <c:y val="0.11582381729200643"/>
          <c:w val="0.22752497225305135"/>
          <c:h val="0.15171288743882558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120976692563819"/>
          <c:y val="4.2414355628058717E-2"/>
          <c:w val="0.83018867924528361"/>
          <c:h val="0.74714518760195769"/>
        </c:manualLayout>
      </c:layout>
      <c:barChart>
        <c:barDir val="col"/>
        <c:grouping val="stacked"/>
        <c:ser>
          <c:idx val="2"/>
          <c:order val="0"/>
          <c:tx>
            <c:strRef>
              <c:f>LocationSummary!$B$99</c:f>
              <c:strCache>
                <c:ptCount val="1"/>
                <c:pt idx="0">
                  <c:v>Heating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LocationSummary!$C$99:$R$99</c:f>
              <c:numCache>
                <c:formatCode>#,##0.00</c:formatCode>
                <c:ptCount val="16"/>
                <c:pt idx="0">
                  <c:v>101550</c:v>
                </c:pt>
                <c:pt idx="1">
                  <c:v>995150</c:v>
                </c:pt>
                <c:pt idx="2">
                  <c:v>986290</c:v>
                </c:pt>
                <c:pt idx="3">
                  <c:v>1800010</c:v>
                </c:pt>
                <c:pt idx="4">
                  <c:v>1116780</c:v>
                </c:pt>
                <c:pt idx="5">
                  <c:v>1540430</c:v>
                </c:pt>
                <c:pt idx="6">
                  <c:v>2246770</c:v>
                </c:pt>
                <c:pt idx="7">
                  <c:v>2813310</c:v>
                </c:pt>
                <c:pt idx="8">
                  <c:v>2303150</c:v>
                </c:pt>
                <c:pt idx="9">
                  <c:v>3054860</c:v>
                </c:pt>
                <c:pt idx="10">
                  <c:v>3700540</c:v>
                </c:pt>
                <c:pt idx="11">
                  <c:v>2970800</c:v>
                </c:pt>
                <c:pt idx="12">
                  <c:v>4427360</c:v>
                </c:pt>
                <c:pt idx="13">
                  <c:v>4043250</c:v>
                </c:pt>
                <c:pt idx="14">
                  <c:v>5481400</c:v>
                </c:pt>
                <c:pt idx="15">
                  <c:v>8185990</c:v>
                </c:pt>
              </c:numCache>
            </c:numRef>
          </c:val>
        </c:ser>
        <c:ser>
          <c:idx val="4"/>
          <c:order val="1"/>
          <c:tx>
            <c:strRef>
              <c:f>LocationSummary!$B$103</c:f>
              <c:strCache>
                <c:ptCount val="1"/>
                <c:pt idx="0">
                  <c:v>Interior Equipment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LocationSummary!$C$103:$R$103</c:f>
              <c:numCache>
                <c:formatCode>#,##0.00</c:formatCode>
                <c:ptCount val="16"/>
                <c:pt idx="0">
                  <c:v>294920</c:v>
                </c:pt>
                <c:pt idx="1">
                  <c:v>294920</c:v>
                </c:pt>
                <c:pt idx="2">
                  <c:v>294920</c:v>
                </c:pt>
                <c:pt idx="3">
                  <c:v>294920</c:v>
                </c:pt>
                <c:pt idx="4">
                  <c:v>294920</c:v>
                </c:pt>
                <c:pt idx="5">
                  <c:v>294920</c:v>
                </c:pt>
                <c:pt idx="6">
                  <c:v>294920</c:v>
                </c:pt>
                <c:pt idx="7">
                  <c:v>294920</c:v>
                </c:pt>
                <c:pt idx="8">
                  <c:v>294920</c:v>
                </c:pt>
                <c:pt idx="9">
                  <c:v>294920</c:v>
                </c:pt>
                <c:pt idx="10">
                  <c:v>294920</c:v>
                </c:pt>
                <c:pt idx="11">
                  <c:v>294920</c:v>
                </c:pt>
                <c:pt idx="12">
                  <c:v>294920</c:v>
                </c:pt>
                <c:pt idx="13">
                  <c:v>294920</c:v>
                </c:pt>
                <c:pt idx="14">
                  <c:v>294920</c:v>
                </c:pt>
                <c:pt idx="15">
                  <c:v>294920</c:v>
                </c:pt>
              </c:numCache>
            </c:numRef>
          </c:val>
        </c:ser>
        <c:ser>
          <c:idx val="6"/>
          <c:order val="2"/>
          <c:tx>
            <c:strRef>
              <c:f>LocationSummary!$B$110</c:f>
              <c:strCache>
                <c:ptCount val="1"/>
                <c:pt idx="0">
                  <c:v>Water Systems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LocationSummary!$C$110:$R$110</c:f>
              <c:numCache>
                <c:formatCode>#,##0.00</c:formatCode>
                <c:ptCount val="16"/>
                <c:pt idx="0">
                  <c:v>15870</c:v>
                </c:pt>
                <c:pt idx="1">
                  <c:v>17830</c:v>
                </c:pt>
                <c:pt idx="2">
                  <c:v>16700</c:v>
                </c:pt>
                <c:pt idx="3">
                  <c:v>19730</c:v>
                </c:pt>
                <c:pt idx="4">
                  <c:v>19360</c:v>
                </c:pt>
                <c:pt idx="5">
                  <c:v>18060</c:v>
                </c:pt>
                <c:pt idx="6">
                  <c:v>20980</c:v>
                </c:pt>
                <c:pt idx="7">
                  <c:v>21220</c:v>
                </c:pt>
                <c:pt idx="8">
                  <c:v>20930</c:v>
                </c:pt>
                <c:pt idx="9">
                  <c:v>21990</c:v>
                </c:pt>
                <c:pt idx="10">
                  <c:v>22520</c:v>
                </c:pt>
                <c:pt idx="11">
                  <c:v>22460</c:v>
                </c:pt>
                <c:pt idx="12">
                  <c:v>23650</c:v>
                </c:pt>
                <c:pt idx="13">
                  <c:v>23860</c:v>
                </c:pt>
                <c:pt idx="14">
                  <c:v>25520</c:v>
                </c:pt>
                <c:pt idx="15">
                  <c:v>27770</c:v>
                </c:pt>
              </c:numCache>
            </c:numRef>
          </c:val>
        </c:ser>
        <c:overlap val="100"/>
        <c:axId val="75900800"/>
        <c:axId val="75920512"/>
      </c:barChart>
      <c:catAx>
        <c:axId val="75900800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5920512"/>
        <c:crosses val="autoZero"/>
        <c:auto val="1"/>
        <c:lblAlgn val="ctr"/>
        <c:lblOffset val="50"/>
        <c:tickLblSkip val="1"/>
        <c:tickMarkSkip val="1"/>
      </c:catAx>
      <c:valAx>
        <c:axId val="7592051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Total Site Gas Use (GJ)</a:t>
                </a:r>
              </a:p>
            </c:rich>
          </c:tx>
          <c:layout>
            <c:manualLayout>
              <c:xMode val="edge"/>
              <c:yMode val="edge"/>
              <c:x val="0"/>
              <c:y val="0.15986949429037559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5900800"/>
        <c:crosses val="autoZero"/>
        <c:crossBetween val="between"/>
        <c:dispUnits>
          <c:builtInUnit val="thousands"/>
        </c:dispUnits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1986681465038845"/>
          <c:y val="5.0570962479608475E-2"/>
          <c:w val="0.24306326304106596"/>
          <c:h val="0.20228384991843451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3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120976692563819"/>
          <c:y val="4.5133224578575312E-2"/>
          <c:w val="0.87236403995560452"/>
          <c:h val="0.74932028276237084"/>
        </c:manualLayout>
      </c:layout>
      <c:barChart>
        <c:barDir val="col"/>
        <c:grouping val="stacked"/>
        <c:ser>
          <c:idx val="8"/>
          <c:order val="0"/>
          <c:tx>
            <c:strRef>
              <c:f>LocationSummary!$B$169</c:f>
              <c:strCache>
                <c:ptCount val="1"/>
                <c:pt idx="0">
                  <c:v>Interior Equipment (gas)</c:v>
                </c:pt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LocationSummary!$C$169:$R$169</c:f>
              <c:numCache>
                <c:formatCode>0.00</c:formatCode>
                <c:ptCount val="16"/>
                <c:pt idx="0">
                  <c:v>70.541691881199483</c:v>
                </c:pt>
                <c:pt idx="1">
                  <c:v>70.541691881199483</c:v>
                </c:pt>
                <c:pt idx="2">
                  <c:v>70.541691881199483</c:v>
                </c:pt>
                <c:pt idx="3">
                  <c:v>70.541691881199483</c:v>
                </c:pt>
                <c:pt idx="4">
                  <c:v>70.541691881199483</c:v>
                </c:pt>
                <c:pt idx="5">
                  <c:v>70.541691881199483</c:v>
                </c:pt>
                <c:pt idx="6">
                  <c:v>70.541691881199483</c:v>
                </c:pt>
                <c:pt idx="7">
                  <c:v>70.541691881199483</c:v>
                </c:pt>
                <c:pt idx="8">
                  <c:v>70.541691881199483</c:v>
                </c:pt>
                <c:pt idx="9">
                  <c:v>70.541691881199483</c:v>
                </c:pt>
                <c:pt idx="10">
                  <c:v>70.541691881199483</c:v>
                </c:pt>
                <c:pt idx="11">
                  <c:v>70.541691881199483</c:v>
                </c:pt>
                <c:pt idx="12">
                  <c:v>70.541691881199483</c:v>
                </c:pt>
                <c:pt idx="13">
                  <c:v>70.541691881199483</c:v>
                </c:pt>
                <c:pt idx="14">
                  <c:v>70.541691881199483</c:v>
                </c:pt>
                <c:pt idx="15">
                  <c:v>70.541691881199483</c:v>
                </c:pt>
              </c:numCache>
            </c:numRef>
          </c:val>
        </c:ser>
        <c:ser>
          <c:idx val="3"/>
          <c:order val="1"/>
          <c:tx>
            <c:strRef>
              <c:f>LocationSummary!$B$153</c:f>
              <c:strCache>
                <c:ptCount val="1"/>
                <c:pt idx="0">
                  <c:v>Interior Equipment (elec)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LocationSummary!$C$153:$R$153</c:f>
              <c:numCache>
                <c:formatCode>0.00</c:formatCode>
                <c:ptCount val="16"/>
                <c:pt idx="0">
                  <c:v>162.29946971744576</c:v>
                </c:pt>
                <c:pt idx="1">
                  <c:v>162.29946971744576</c:v>
                </c:pt>
                <c:pt idx="2">
                  <c:v>162.29946971744576</c:v>
                </c:pt>
                <c:pt idx="3">
                  <c:v>162.29946971744576</c:v>
                </c:pt>
                <c:pt idx="4">
                  <c:v>162.29946971744576</c:v>
                </c:pt>
                <c:pt idx="5">
                  <c:v>162.29946971744576</c:v>
                </c:pt>
                <c:pt idx="6">
                  <c:v>162.29946971744576</c:v>
                </c:pt>
                <c:pt idx="7">
                  <c:v>162.29946971744576</c:v>
                </c:pt>
                <c:pt idx="8">
                  <c:v>162.29946971744576</c:v>
                </c:pt>
                <c:pt idx="9">
                  <c:v>162.29946971744576</c:v>
                </c:pt>
                <c:pt idx="10">
                  <c:v>162.29946971744576</c:v>
                </c:pt>
                <c:pt idx="11">
                  <c:v>162.29946971744576</c:v>
                </c:pt>
                <c:pt idx="12">
                  <c:v>162.29946971744576</c:v>
                </c:pt>
                <c:pt idx="13">
                  <c:v>162.29946971744576</c:v>
                </c:pt>
                <c:pt idx="14">
                  <c:v>162.29946971744576</c:v>
                </c:pt>
                <c:pt idx="15">
                  <c:v>162.29946971744576</c:v>
                </c:pt>
              </c:numCache>
            </c:numRef>
          </c:val>
        </c:ser>
        <c:ser>
          <c:idx val="1"/>
          <c:order val="2"/>
          <c:tx>
            <c:strRef>
              <c:f>LocationSummary!$B$161</c:f>
              <c:strCache>
                <c:ptCount val="1"/>
                <c:pt idx="0">
                  <c:v>Refrigeration (elec)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LocationSummary!$C$161:$R$161</c:f>
              <c:numCache>
                <c:formatCode>0.00</c:formatCode>
                <c:ptCount val="16"/>
                <c:pt idx="0">
                  <c:v>1067.1523802917629</c:v>
                </c:pt>
                <c:pt idx="1">
                  <c:v>978.75521133565667</c:v>
                </c:pt>
                <c:pt idx="2">
                  <c:v>866.31952334367429</c:v>
                </c:pt>
                <c:pt idx="3">
                  <c:v>878.26941798081225</c:v>
                </c:pt>
                <c:pt idx="4">
                  <c:v>881.8285539335867</c:v>
                </c:pt>
                <c:pt idx="5">
                  <c:v>786.42074823179348</c:v>
                </c:pt>
                <c:pt idx="6">
                  <c:v>801.51358953690567</c:v>
                </c:pt>
                <c:pt idx="7">
                  <c:v>821.04578321322049</c:v>
                </c:pt>
                <c:pt idx="8">
                  <c:v>752.99165947105689</c:v>
                </c:pt>
                <c:pt idx="9">
                  <c:v>763.8125808758632</c:v>
                </c:pt>
                <c:pt idx="10">
                  <c:v>785.9686805603726</c:v>
                </c:pt>
                <c:pt idx="11">
                  <c:v>723.83688250306761</c:v>
                </c:pt>
                <c:pt idx="12">
                  <c:v>770.18697423214269</c:v>
                </c:pt>
                <c:pt idx="13">
                  <c:v>700.77664747571635</c:v>
                </c:pt>
                <c:pt idx="14">
                  <c:v>714.92469126648314</c:v>
                </c:pt>
                <c:pt idx="15">
                  <c:v>675.54935789647413</c:v>
                </c:pt>
              </c:numCache>
            </c:numRef>
          </c:val>
        </c:ser>
        <c:ser>
          <c:idx val="7"/>
          <c:order val="3"/>
          <c:tx>
            <c:strRef>
              <c:f>LocationSummary!$B$152</c:f>
              <c:strCache>
                <c:ptCount val="1"/>
                <c:pt idx="0">
                  <c:v>Exterior Lighting (elec)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LocationSummary!$C$152:$R$152</c:f>
              <c:numCache>
                <c:formatCode>0.00</c:formatCode>
                <c:ptCount val="16"/>
                <c:pt idx="0">
                  <c:v>16.298355095568063</c:v>
                </c:pt>
                <c:pt idx="1">
                  <c:v>16.291179418243921</c:v>
                </c:pt>
                <c:pt idx="2">
                  <c:v>16.28878752580254</c:v>
                </c:pt>
                <c:pt idx="3">
                  <c:v>16.28639563336116</c:v>
                </c:pt>
                <c:pt idx="4">
                  <c:v>16.274436171154257</c:v>
                </c:pt>
                <c:pt idx="5">
                  <c:v>16.269652386271495</c:v>
                </c:pt>
                <c:pt idx="6">
                  <c:v>16.279219956037018</c:v>
                </c:pt>
                <c:pt idx="7">
                  <c:v>16.269652386271495</c:v>
                </c:pt>
                <c:pt idx="8">
                  <c:v>16.274436171154257</c:v>
                </c:pt>
                <c:pt idx="9">
                  <c:v>16.243341569416305</c:v>
                </c:pt>
                <c:pt idx="10">
                  <c:v>16.272044278712876</c:v>
                </c:pt>
                <c:pt idx="11">
                  <c:v>16.262476708947354</c:v>
                </c:pt>
                <c:pt idx="12">
                  <c:v>16.260084816505973</c:v>
                </c:pt>
                <c:pt idx="13">
                  <c:v>16.257692924064592</c:v>
                </c:pt>
                <c:pt idx="14">
                  <c:v>16.248125354299066</c:v>
                </c:pt>
                <c:pt idx="15">
                  <c:v>16.147665871761077</c:v>
                </c:pt>
              </c:numCache>
            </c:numRef>
          </c:val>
        </c:ser>
        <c:ser>
          <c:idx val="6"/>
          <c:order val="4"/>
          <c:tx>
            <c:strRef>
              <c:f>LocationSummary!$B$151</c:f>
              <c:strCache>
                <c:ptCount val="1"/>
                <c:pt idx="0">
                  <c:v>Interior Lighting (elec)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LocationSummary!$C$151:$R$151</c:f>
              <c:numCache>
                <c:formatCode>0.00</c:formatCode>
                <c:ptCount val="16"/>
                <c:pt idx="0">
                  <c:v>223.34534860636387</c:v>
                </c:pt>
                <c:pt idx="1">
                  <c:v>223.34534860636387</c:v>
                </c:pt>
                <c:pt idx="2">
                  <c:v>223.34534860636387</c:v>
                </c:pt>
                <c:pt idx="3">
                  <c:v>223.34534860636387</c:v>
                </c:pt>
                <c:pt idx="4">
                  <c:v>223.34534860636387</c:v>
                </c:pt>
                <c:pt idx="5">
                  <c:v>223.34534860636387</c:v>
                </c:pt>
                <c:pt idx="6">
                  <c:v>223.34534860636387</c:v>
                </c:pt>
                <c:pt idx="7">
                  <c:v>223.34534860636387</c:v>
                </c:pt>
                <c:pt idx="8">
                  <c:v>223.34534860636387</c:v>
                </c:pt>
                <c:pt idx="9">
                  <c:v>223.34534860636387</c:v>
                </c:pt>
                <c:pt idx="10">
                  <c:v>223.34534860636387</c:v>
                </c:pt>
                <c:pt idx="11">
                  <c:v>223.34534860636387</c:v>
                </c:pt>
                <c:pt idx="12">
                  <c:v>223.34534860636387</c:v>
                </c:pt>
                <c:pt idx="13">
                  <c:v>223.34534860636387</c:v>
                </c:pt>
                <c:pt idx="14">
                  <c:v>223.34534860636387</c:v>
                </c:pt>
                <c:pt idx="15">
                  <c:v>223.34534860636387</c:v>
                </c:pt>
              </c:numCache>
            </c:numRef>
          </c:val>
        </c:ser>
        <c:ser>
          <c:idx val="9"/>
          <c:order val="5"/>
          <c:tx>
            <c:strRef>
              <c:f>LocationSummary!$B$176</c:f>
              <c:strCache>
                <c:ptCount val="1"/>
                <c:pt idx="0">
                  <c:v>Water Systems (gas)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LocationSummary!$C$176:$R$176</c:f>
              <c:numCache>
                <c:formatCode>0.00</c:formatCode>
                <c:ptCount val="16"/>
                <c:pt idx="0">
                  <c:v>3.7959333044711645</c:v>
                </c:pt>
                <c:pt idx="1">
                  <c:v>4.2647442229817809</c:v>
                </c:pt>
                <c:pt idx="2">
                  <c:v>3.9944603771057623</c:v>
                </c:pt>
                <c:pt idx="3">
                  <c:v>4.7192037868441128</c:v>
                </c:pt>
                <c:pt idx="4">
                  <c:v>4.6307037665130277</c:v>
                </c:pt>
                <c:pt idx="5">
                  <c:v>4.3197577491335366</c:v>
                </c:pt>
                <c:pt idx="6">
                  <c:v>5.0181903420167</c:v>
                </c:pt>
                <c:pt idx="7">
                  <c:v>5.0755957606098372</c:v>
                </c:pt>
                <c:pt idx="8">
                  <c:v>5.006230879809797</c:v>
                </c:pt>
                <c:pt idx="9">
                  <c:v>5.2597714785961509</c:v>
                </c:pt>
                <c:pt idx="10">
                  <c:v>5.3865417779893274</c:v>
                </c:pt>
                <c:pt idx="11">
                  <c:v>5.3721904233410429</c:v>
                </c:pt>
                <c:pt idx="12">
                  <c:v>5.6568256238653465</c:v>
                </c:pt>
                <c:pt idx="13">
                  <c:v>5.707055365134341</c:v>
                </c:pt>
                <c:pt idx="14">
                  <c:v>6.1041095104035366</c:v>
                </c:pt>
                <c:pt idx="15">
                  <c:v>6.6422853097141932</c:v>
                </c:pt>
              </c:numCache>
            </c:numRef>
          </c:val>
        </c:ser>
        <c:ser>
          <c:idx val="0"/>
          <c:order val="6"/>
          <c:tx>
            <c:strRef>
              <c:f>LocationSummary!$B$155</c:f>
              <c:strCache>
                <c:ptCount val="1"/>
                <c:pt idx="0">
                  <c:v>Fans (elec)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LocationSummary!$C$155:$R$155</c:f>
              <c:numCache>
                <c:formatCode>0.00</c:formatCode>
                <c:ptCount val="16"/>
                <c:pt idx="0">
                  <c:v>115.83695904362573</c:v>
                </c:pt>
                <c:pt idx="1">
                  <c:v>142.96819500620697</c:v>
                </c:pt>
                <c:pt idx="2">
                  <c:v>148.25906108654107</c:v>
                </c:pt>
                <c:pt idx="3">
                  <c:v>145.71169563647061</c:v>
                </c:pt>
                <c:pt idx="4">
                  <c:v>117.9346487147166</c:v>
                </c:pt>
                <c:pt idx="5">
                  <c:v>145.24527661040139</c:v>
                </c:pt>
                <c:pt idx="6">
                  <c:v>120.36002765027662</c:v>
                </c:pt>
                <c:pt idx="7">
                  <c:v>152.20807550726059</c:v>
                </c:pt>
                <c:pt idx="8">
                  <c:v>161.86653718555584</c:v>
                </c:pt>
                <c:pt idx="9">
                  <c:v>131.19290851728979</c:v>
                </c:pt>
                <c:pt idx="10">
                  <c:v>163.54564567940508</c:v>
                </c:pt>
                <c:pt idx="11">
                  <c:v>207.04938540323718</c:v>
                </c:pt>
                <c:pt idx="12">
                  <c:v>208.78829120812097</c:v>
                </c:pt>
                <c:pt idx="13">
                  <c:v>222.35988892051503</c:v>
                </c:pt>
                <c:pt idx="14">
                  <c:v>216.22229291593217</c:v>
                </c:pt>
                <c:pt idx="15">
                  <c:v>248.37411111297149</c:v>
                </c:pt>
              </c:numCache>
            </c:numRef>
          </c:val>
        </c:ser>
        <c:ser>
          <c:idx val="5"/>
          <c:order val="7"/>
          <c:tx>
            <c:strRef>
              <c:f>LocationSummary!$B$165</c:f>
              <c:strCache>
                <c:ptCount val="1"/>
                <c:pt idx="0">
                  <c:v>Heating (gas)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LocationSummary!$C$165:$R$165</c:f>
              <c:numCache>
                <c:formatCode>0.00</c:formatCode>
                <c:ptCount val="16"/>
                <c:pt idx="0">
                  <c:v>24.289667742220967</c:v>
                </c:pt>
                <c:pt idx="1">
                  <c:v>238.02917630399998</c:v>
                </c:pt>
                <c:pt idx="2">
                  <c:v>235.90995960093667</c:v>
                </c:pt>
                <c:pt idx="3">
                  <c:v>430.54303134096665</c:v>
                </c:pt>
                <c:pt idx="4">
                  <c:v>267.12176406851336</c:v>
                </c:pt>
                <c:pt idx="5">
                  <c:v>368.45428734760657</c:v>
                </c:pt>
                <c:pt idx="6">
                  <c:v>537.40321805209066</c:v>
                </c:pt>
                <c:pt idx="7">
                  <c:v>672.91349242607259</c:v>
                </c:pt>
                <c:pt idx="8">
                  <c:v>550.88870763659497</c:v>
                </c:pt>
                <c:pt idx="9">
                  <c:v>730.68965434762333</c:v>
                </c:pt>
                <c:pt idx="10">
                  <c:v>885.12936550269205</c:v>
                </c:pt>
                <c:pt idx="11">
                  <c:v>710.58340648537717</c:v>
                </c:pt>
                <c:pt idx="12">
                  <c:v>1058.9768919271239</c:v>
                </c:pt>
                <c:pt idx="13">
                  <c:v>967.1019113612499</c:v>
                </c:pt>
                <c:pt idx="14">
                  <c:v>1311.0919228184148</c:v>
                </c:pt>
                <c:pt idx="15">
                  <c:v>1958.0007606217964</c:v>
                </c:pt>
              </c:numCache>
            </c:numRef>
          </c:val>
        </c:ser>
        <c:ser>
          <c:idx val="4"/>
          <c:order val="8"/>
          <c:tx>
            <c:strRef>
              <c:f>LocationSummary!$B$150</c:f>
              <c:strCache>
                <c:ptCount val="1"/>
                <c:pt idx="0">
                  <c:v>Cooling (elec)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LocationSummary!$C$150:$R$150</c:f>
              <c:numCache>
                <c:formatCode>0.00</c:formatCode>
                <c:ptCount val="16"/>
                <c:pt idx="0">
                  <c:v>139.59323477141879</c:v>
                </c:pt>
                <c:pt idx="1">
                  <c:v>108.2331329724765</c:v>
                </c:pt>
                <c:pt idx="2">
                  <c:v>105.6187945340474</c:v>
                </c:pt>
                <c:pt idx="3">
                  <c:v>53.320066303258479</c:v>
                </c:pt>
                <c:pt idx="4">
                  <c:v>11.521745890130813</c:v>
                </c:pt>
                <c:pt idx="5">
                  <c:v>62.526460310132784</c:v>
                </c:pt>
                <c:pt idx="6">
                  <c:v>3.4538926853537251</c:v>
                </c:pt>
                <c:pt idx="7">
                  <c:v>42.29822593337623</c:v>
                </c:pt>
                <c:pt idx="8">
                  <c:v>27.435006302636584</c:v>
                </c:pt>
                <c:pt idx="9">
                  <c:v>4.853149763561432</c:v>
                </c:pt>
                <c:pt idx="10">
                  <c:v>25.899411355270175</c:v>
                </c:pt>
                <c:pt idx="11">
                  <c:v>16.303138880450824</c:v>
                </c:pt>
                <c:pt idx="12">
                  <c:v>25.786992410525283</c:v>
                </c:pt>
                <c:pt idx="13">
                  <c:v>9.9096103846402244</c:v>
                </c:pt>
                <c:pt idx="14">
                  <c:v>9.3953535097433747</c:v>
                </c:pt>
                <c:pt idx="15">
                  <c:v>4.0710009352299448</c:v>
                </c:pt>
              </c:numCache>
            </c:numRef>
          </c:val>
        </c:ser>
        <c:overlap val="100"/>
        <c:axId val="76561408"/>
        <c:axId val="76579584"/>
      </c:barChart>
      <c:catAx>
        <c:axId val="76561408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6579584"/>
        <c:crosses val="autoZero"/>
        <c:auto val="1"/>
        <c:lblAlgn val="ctr"/>
        <c:lblOffset val="0"/>
        <c:tickLblSkip val="1"/>
        <c:tickMarkSkip val="1"/>
      </c:catAx>
      <c:valAx>
        <c:axId val="76579584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60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Annual Site Energy Use Intensity (MJ/m</a:t>
                </a:r>
                <a:r>
                  <a:rPr lang="en-US" sz="1600" b="1" i="0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2</a:t>
                </a:r>
                <a:r>
                  <a:rPr lang="en-US" sz="160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)</a:t>
                </a:r>
              </a:p>
            </c:rich>
          </c:tx>
          <c:layout>
            <c:manualLayout>
              <c:xMode val="edge"/>
              <c:yMode val="edge"/>
              <c:x val="0"/>
              <c:y val="0.10603588907014691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6561408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171661117277099"/>
          <c:y val="6.0902664491571508E-2"/>
          <c:w val="0.59489456159822418"/>
          <c:h val="0.23708537248504691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3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7129115797262301"/>
          <c:y val="4.2414355628058717E-2"/>
          <c:w val="0.77099519052904175"/>
          <c:h val="0.74714518760195769"/>
        </c:manualLayout>
      </c:layout>
      <c:barChart>
        <c:barDir val="col"/>
        <c:grouping val="stacked"/>
        <c:ser>
          <c:idx val="2"/>
          <c:order val="0"/>
          <c:tx>
            <c:strRef>
              <c:f>LocationSummary!$B$244</c:f>
              <c:strCache>
                <c:ptCount val="1"/>
                <c:pt idx="0">
                  <c:v>Total Building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LocationSummary!$C$244:$R$244</c:f>
              <c:numCache>
                <c:formatCode>#,##0.00</c:formatCode>
                <c:ptCount val="16"/>
                <c:pt idx="0">
                  <c:v>87.12</c:v>
                </c:pt>
                <c:pt idx="1">
                  <c:v>87.12</c:v>
                </c:pt>
                <c:pt idx="2">
                  <c:v>87.12</c:v>
                </c:pt>
                <c:pt idx="3">
                  <c:v>87.12</c:v>
                </c:pt>
                <c:pt idx="4">
                  <c:v>87.12</c:v>
                </c:pt>
                <c:pt idx="5">
                  <c:v>87.12</c:v>
                </c:pt>
                <c:pt idx="6">
                  <c:v>87.12</c:v>
                </c:pt>
                <c:pt idx="7">
                  <c:v>87.12</c:v>
                </c:pt>
                <c:pt idx="8">
                  <c:v>87.12</c:v>
                </c:pt>
                <c:pt idx="9">
                  <c:v>87.12</c:v>
                </c:pt>
                <c:pt idx="10">
                  <c:v>87.12</c:v>
                </c:pt>
                <c:pt idx="11">
                  <c:v>87.12</c:v>
                </c:pt>
                <c:pt idx="12">
                  <c:v>87.12</c:v>
                </c:pt>
                <c:pt idx="13">
                  <c:v>87.12</c:v>
                </c:pt>
                <c:pt idx="14">
                  <c:v>87.12</c:v>
                </c:pt>
                <c:pt idx="15">
                  <c:v>87.12</c:v>
                </c:pt>
              </c:numCache>
            </c:numRef>
          </c:val>
        </c:ser>
        <c:ser>
          <c:idx val="4"/>
          <c:order val="1"/>
          <c:tx>
            <c:strRef>
              <c:f>LocationSummary!$B$252</c:f>
              <c:strCache>
                <c:ptCount val="1"/>
                <c:pt idx="0">
                  <c:v>Water for Electricity (m3)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LocationSummary!$C$252:$R$252</c:f>
              <c:numCache>
                <c:formatCode>#,##0.00</c:formatCode>
                <c:ptCount val="16"/>
                <c:pt idx="0">
                  <c:v>1060.97</c:v>
                </c:pt>
                <c:pt idx="1">
                  <c:v>3083.66</c:v>
                </c:pt>
                <c:pt idx="2">
                  <c:v>52508.4</c:v>
                </c:pt>
                <c:pt idx="3">
                  <c:v>10725.800000000001</c:v>
                </c:pt>
                <c:pt idx="4">
                  <c:v>28815.7</c:v>
                </c:pt>
                <c:pt idx="5">
                  <c:v>44479.9</c:v>
                </c:pt>
                <c:pt idx="6">
                  <c:v>27063.200000000001</c:v>
                </c:pt>
                <c:pt idx="7">
                  <c:v>373.73707890000003</c:v>
                </c:pt>
                <c:pt idx="8">
                  <c:v>7088.53</c:v>
                </c:pt>
                <c:pt idx="9">
                  <c:v>15445.4</c:v>
                </c:pt>
                <c:pt idx="10">
                  <c:v>2481.59</c:v>
                </c:pt>
                <c:pt idx="11">
                  <c:v>7114.29</c:v>
                </c:pt>
                <c:pt idx="12">
                  <c:v>2534.4500000000003</c:v>
                </c:pt>
                <c:pt idx="13">
                  <c:v>98203.5</c:v>
                </c:pt>
                <c:pt idx="14">
                  <c:v>2418.7200000000003</c:v>
                </c:pt>
                <c:pt idx="15">
                  <c:v>1577.81</c:v>
                </c:pt>
              </c:numCache>
            </c:numRef>
          </c:val>
        </c:ser>
        <c:overlap val="100"/>
        <c:axId val="139217920"/>
        <c:axId val="139318400"/>
      </c:barChart>
      <c:catAx>
        <c:axId val="139217920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318400"/>
        <c:crosses val="autoZero"/>
        <c:auto val="1"/>
        <c:lblAlgn val="ctr"/>
        <c:lblOffset val="50"/>
        <c:tickLblSkip val="1"/>
        <c:tickMarkSkip val="1"/>
      </c:catAx>
      <c:valAx>
        <c:axId val="139318400"/>
        <c:scaling>
          <c:orientation val="minMax"/>
          <c:max val="10000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Total Water Consumption</a:t>
                </a:r>
                <a:r>
                  <a:rPr lang="en-US" baseline="0"/>
                  <a:t> </a:t>
                </a:r>
                <a:r>
                  <a:rPr lang="en-US"/>
                  <a:t>(m</a:t>
                </a:r>
                <a:r>
                  <a:rPr lang="en-US" baseline="30000"/>
                  <a:t>3</a:t>
                </a:r>
                <a:r>
                  <a:rPr lang="en-US"/>
                  <a:t>)</a:t>
                </a:r>
              </a:p>
            </c:rich>
          </c:tx>
          <c:layout>
            <c:manualLayout>
              <c:xMode val="edge"/>
              <c:yMode val="edge"/>
              <c:x val="0"/>
              <c:y val="0.15986949429037564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217920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9681834998150202"/>
          <c:y val="5.7096247960848286E-2"/>
          <c:w val="0.25194228634850169"/>
          <c:h val="0.1500815660685155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3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2689604143544211"/>
          <c:y val="4.2414355628058717E-2"/>
          <c:w val="0.84054753977062524"/>
          <c:h val="0.75802066340402396"/>
        </c:manualLayout>
      </c:layout>
      <c:barChart>
        <c:barDir val="col"/>
        <c:grouping val="stacked"/>
        <c:ser>
          <c:idx val="4"/>
          <c:order val="0"/>
          <c:tx>
            <c:strRef>
              <c:f>LocationSummary!$B$246</c:f>
              <c:strCache>
                <c:ptCount val="1"/>
                <c:pt idx="0">
                  <c:v>Carbon Equivalent (kg)</c:v>
                </c:pt>
              </c:strCache>
            </c:strRef>
          </c:tx>
          <c:spPr>
            <a:solidFill>
              <a:srgbClr val="660066"/>
            </a:solidFill>
            <a:ln w="12700">
              <a:noFill/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LocationSummary!$C$246:$R$246</c:f>
              <c:numCache>
                <c:formatCode>#,##0.00</c:formatCode>
                <c:ptCount val="16"/>
                <c:pt idx="0">
                  <c:v>556688.45860000001</c:v>
                </c:pt>
                <c:pt idx="1">
                  <c:v>655739.67139999999</c:v>
                </c:pt>
                <c:pt idx="2">
                  <c:v>557029.49690000003</c:v>
                </c:pt>
                <c:pt idx="3">
                  <c:v>567303.07449999999</c:v>
                </c:pt>
                <c:pt idx="4">
                  <c:v>217605.3548</c:v>
                </c:pt>
                <c:pt idx="5">
                  <c:v>580260.49010000005</c:v>
                </c:pt>
                <c:pt idx="6">
                  <c:v>226346.28829999999</c:v>
                </c:pt>
                <c:pt idx="7">
                  <c:v>500653.90580000001</c:v>
                </c:pt>
                <c:pt idx="8">
                  <c:v>684923.78670000006</c:v>
                </c:pt>
                <c:pt idx="9">
                  <c:v>170909.87179999999</c:v>
                </c:pt>
                <c:pt idx="10">
                  <c:v>925248.03399999999</c:v>
                </c:pt>
                <c:pt idx="11">
                  <c:v>699308.63740000001</c:v>
                </c:pt>
                <c:pt idx="12">
                  <c:v>644754.65579999995</c:v>
                </c:pt>
                <c:pt idx="13">
                  <c:v>645202.81480000005</c:v>
                </c:pt>
                <c:pt idx="14">
                  <c:v>638262.23939999996</c:v>
                </c:pt>
                <c:pt idx="15">
                  <c:v>587987.98540000001</c:v>
                </c:pt>
              </c:numCache>
            </c:numRef>
          </c:val>
        </c:ser>
        <c:overlap val="100"/>
        <c:axId val="76817152"/>
        <c:axId val="76818688"/>
      </c:barChart>
      <c:catAx>
        <c:axId val="76817152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6818688"/>
        <c:crosses val="autoZero"/>
        <c:auto val="1"/>
        <c:lblAlgn val="ctr"/>
        <c:lblOffset val="50"/>
        <c:tickLblSkip val="1"/>
        <c:tickMarkSkip val="1"/>
      </c:catAx>
      <c:valAx>
        <c:axId val="7681868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Carbon Equivalent</a:t>
                </a:r>
                <a:r>
                  <a:rPr lang="en-US" baseline="0"/>
                  <a:t> Emissions </a:t>
                </a:r>
              </a:p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(metric ton)</a:t>
                </a:r>
              </a:p>
            </c:rich>
          </c:tx>
          <c:layout>
            <c:manualLayout>
              <c:xMode val="edge"/>
              <c:yMode val="edge"/>
              <c:x val="0"/>
              <c:y val="0.15986949429037564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6817152"/>
        <c:crosses val="autoZero"/>
        <c:crossBetween val="between"/>
        <c:dispUnits>
          <c:builtInUnit val="thousands"/>
        </c:dispUnits>
      </c:valAx>
      <c:spPr>
        <a:noFill/>
        <a:ln w="12700">
          <a:solidFill>
            <a:srgbClr val="000000"/>
          </a:solidFill>
          <a:prstDash val="solid"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Lighting Schedules</a:t>
            </a:r>
          </a:p>
        </c:rich>
      </c:tx>
      <c:layout>
        <c:manualLayout>
          <c:xMode val="edge"/>
          <c:yMode val="edge"/>
          <c:x val="0.39733629300777007"/>
          <c:y val="1.9575856443719442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9.2119866814650397E-2"/>
          <c:y val="9.6247960848287226E-2"/>
          <c:w val="0.89456159822419534"/>
          <c:h val="0.78140293637846669"/>
        </c:manualLayout>
      </c:layout>
      <c:barChart>
        <c:barDir val="col"/>
        <c:grouping val="clustered"/>
        <c:ser>
          <c:idx val="0"/>
          <c:order val="0"/>
          <c:tx>
            <c:strRef>
              <c:f>Schedules!$D$10</c:f>
              <c:strCache>
                <c:ptCount val="1"/>
                <c:pt idx="0">
                  <c:v>WD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Schedules!$E$10:$AB$10</c:f>
              <c:numCache>
                <c:formatCode>General</c:formatCode>
                <c:ptCount val="24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0.2</c:v>
                </c:pt>
                <c:pt idx="7">
                  <c:v>0.2</c:v>
                </c:pt>
                <c:pt idx="8">
                  <c:v>0.5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0.9</c:v>
                </c:pt>
                <c:pt idx="18">
                  <c:v>0.6</c:v>
                </c:pt>
                <c:pt idx="19">
                  <c:v>0.6</c:v>
                </c:pt>
                <c:pt idx="20">
                  <c:v>0.5</c:v>
                </c:pt>
                <c:pt idx="21">
                  <c:v>0.2</c:v>
                </c:pt>
                <c:pt idx="22">
                  <c:v>0.05</c:v>
                </c:pt>
                <c:pt idx="23">
                  <c:v>0.05</c:v>
                </c:pt>
              </c:numCache>
            </c:numRef>
          </c:val>
        </c:ser>
        <c:ser>
          <c:idx val="1"/>
          <c:order val="1"/>
          <c:tx>
            <c:strRef>
              <c:f>Schedules!$D$11</c:f>
              <c:strCache>
                <c:ptCount val="1"/>
                <c:pt idx="0">
                  <c:v>Sat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Schedules!$E$11:$AB$11</c:f>
              <c:numCache>
                <c:formatCode>General</c:formatCode>
                <c:ptCount val="24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0.1</c:v>
                </c:pt>
                <c:pt idx="7">
                  <c:v>0.1</c:v>
                </c:pt>
                <c:pt idx="8">
                  <c:v>0.3</c:v>
                </c:pt>
                <c:pt idx="9">
                  <c:v>0.6</c:v>
                </c:pt>
                <c:pt idx="10">
                  <c:v>0.9</c:v>
                </c:pt>
                <c:pt idx="11">
                  <c:v>0.9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0.9</c:v>
                </c:pt>
                <c:pt idx="18">
                  <c:v>0.5</c:v>
                </c:pt>
                <c:pt idx="19">
                  <c:v>0.3</c:v>
                </c:pt>
                <c:pt idx="20">
                  <c:v>0.3</c:v>
                </c:pt>
                <c:pt idx="21">
                  <c:v>0.1</c:v>
                </c:pt>
                <c:pt idx="22">
                  <c:v>0.05</c:v>
                </c:pt>
                <c:pt idx="23">
                  <c:v>0.05</c:v>
                </c:pt>
              </c:numCache>
            </c:numRef>
          </c:val>
        </c:ser>
        <c:ser>
          <c:idx val="4"/>
          <c:order val="2"/>
          <c:tx>
            <c:strRef>
              <c:f>Schedules!$D$14</c:f>
              <c:strCache>
                <c:ptCount val="1"/>
                <c:pt idx="0">
                  <c:v>Sun, Hol, Other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Schedules!$E$14:$AB$14</c:f>
              <c:numCache>
                <c:formatCode>General</c:formatCode>
                <c:ptCount val="24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0.4</c:v>
                </c:pt>
                <c:pt idx="11">
                  <c:v>0.4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0.4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0.05</c:v>
                </c:pt>
                <c:pt idx="23">
                  <c:v>0.05</c:v>
                </c:pt>
              </c:numCache>
            </c:numRef>
          </c:val>
        </c:ser>
        <c:axId val="76669312"/>
        <c:axId val="76672000"/>
      </c:barChart>
      <c:catAx>
        <c:axId val="7666931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1165371809101001"/>
              <c:y val="0.94779771615008335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6672000"/>
        <c:crosses val="autoZero"/>
        <c:auto val="1"/>
        <c:lblAlgn val="ctr"/>
        <c:lblOffset val="100"/>
        <c:tickLblSkip val="1"/>
        <c:tickMarkSkip val="1"/>
      </c:catAx>
      <c:valAx>
        <c:axId val="7667200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</a:t>
                </a:r>
              </a:p>
            </c:rich>
          </c:tx>
          <c:layout>
            <c:manualLayout>
              <c:xMode val="edge"/>
              <c:yMode val="edge"/>
              <c:x val="6.6592674805771536E-3"/>
              <c:y val="0.4192495921696579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6669312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097669256381809"/>
          <c:y val="0.15497553017944557"/>
          <c:w val="0.17425083240843547"/>
          <c:h val="0.13376835236541618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Euipment Schedules</a:t>
            </a:r>
          </a:p>
        </c:rich>
      </c:tx>
      <c:layout>
        <c:manualLayout>
          <c:xMode val="edge"/>
          <c:yMode val="edge"/>
          <c:x val="0.39067702552719202"/>
          <c:y val="1.9575856443719442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7680355160932463E-2"/>
          <c:y val="9.6247960848287226E-2"/>
          <c:w val="0.89900110987791237"/>
          <c:h val="0.77650897226753746"/>
        </c:manualLayout>
      </c:layout>
      <c:barChart>
        <c:barDir val="col"/>
        <c:grouping val="clustered"/>
        <c:ser>
          <c:idx val="0"/>
          <c:order val="0"/>
          <c:tx>
            <c:strRef>
              <c:f>Schedules!$D$20</c:f>
              <c:strCache>
                <c:ptCount val="1"/>
                <c:pt idx="0">
                  <c:v>WD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Schedules!$E$20:$AB$20</c:f>
              <c:numCache>
                <c:formatCode>General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0.4</c:v>
                </c:pt>
                <c:pt idx="7">
                  <c:v>0.4</c:v>
                </c:pt>
                <c:pt idx="8">
                  <c:v>0.7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0.9</c:v>
                </c:pt>
                <c:pt idx="18">
                  <c:v>0.8</c:v>
                </c:pt>
                <c:pt idx="19">
                  <c:v>0.8</c:v>
                </c:pt>
                <c:pt idx="20">
                  <c:v>0.7</c:v>
                </c:pt>
                <c:pt idx="21">
                  <c:v>0.4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</c:ser>
        <c:ser>
          <c:idx val="1"/>
          <c:order val="1"/>
          <c:tx>
            <c:strRef>
              <c:f>Schedules!$D$21</c:f>
              <c:strCache>
                <c:ptCount val="1"/>
                <c:pt idx="0">
                  <c:v>Sat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Schedules!$E$21:$AB$21</c:f>
              <c:numCache>
                <c:formatCode>General</c:formatCode>
                <c:ptCount val="24"/>
                <c:pt idx="0">
                  <c:v>0.15</c:v>
                </c:pt>
                <c:pt idx="1">
                  <c:v>0.15</c:v>
                </c:pt>
                <c:pt idx="2">
                  <c:v>0.15</c:v>
                </c:pt>
                <c:pt idx="3">
                  <c:v>0.15</c:v>
                </c:pt>
                <c:pt idx="4">
                  <c:v>0.15</c:v>
                </c:pt>
                <c:pt idx="5">
                  <c:v>0.15</c:v>
                </c:pt>
                <c:pt idx="6">
                  <c:v>0.3</c:v>
                </c:pt>
                <c:pt idx="7">
                  <c:v>0.3</c:v>
                </c:pt>
                <c:pt idx="8">
                  <c:v>0.5</c:v>
                </c:pt>
                <c:pt idx="9">
                  <c:v>0.8</c:v>
                </c:pt>
                <c:pt idx="10">
                  <c:v>0.9</c:v>
                </c:pt>
                <c:pt idx="11">
                  <c:v>0.9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0.9</c:v>
                </c:pt>
                <c:pt idx="18">
                  <c:v>0.7</c:v>
                </c:pt>
                <c:pt idx="19">
                  <c:v>0.5</c:v>
                </c:pt>
                <c:pt idx="20">
                  <c:v>0.5</c:v>
                </c:pt>
                <c:pt idx="21">
                  <c:v>0.3</c:v>
                </c:pt>
                <c:pt idx="22">
                  <c:v>0.15</c:v>
                </c:pt>
                <c:pt idx="23">
                  <c:v>0.15</c:v>
                </c:pt>
              </c:numCache>
            </c:numRef>
          </c:val>
        </c:ser>
        <c:ser>
          <c:idx val="4"/>
          <c:order val="2"/>
          <c:tx>
            <c:strRef>
              <c:f>Schedules!$D$24</c:f>
              <c:strCache>
                <c:ptCount val="1"/>
                <c:pt idx="0">
                  <c:v>Sun, Hol, Other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Schedules!$E$24:$AB$24</c:f>
              <c:numCache>
                <c:formatCode>General</c:formatCode>
                <c:ptCount val="24"/>
                <c:pt idx="0">
                  <c:v>0.15</c:v>
                </c:pt>
                <c:pt idx="1">
                  <c:v>0.15</c:v>
                </c:pt>
                <c:pt idx="2">
                  <c:v>0.15</c:v>
                </c:pt>
                <c:pt idx="3">
                  <c:v>0.15</c:v>
                </c:pt>
                <c:pt idx="4">
                  <c:v>0.15</c:v>
                </c:pt>
                <c:pt idx="5">
                  <c:v>0.15</c:v>
                </c:pt>
                <c:pt idx="6">
                  <c:v>0.3</c:v>
                </c:pt>
                <c:pt idx="7">
                  <c:v>0.3</c:v>
                </c:pt>
                <c:pt idx="8">
                  <c:v>0.3</c:v>
                </c:pt>
                <c:pt idx="9">
                  <c:v>0.3</c:v>
                </c:pt>
                <c:pt idx="10">
                  <c:v>0.6</c:v>
                </c:pt>
                <c:pt idx="11">
                  <c:v>0.6</c:v>
                </c:pt>
                <c:pt idx="12">
                  <c:v>0.8</c:v>
                </c:pt>
                <c:pt idx="13">
                  <c:v>0.8</c:v>
                </c:pt>
                <c:pt idx="14">
                  <c:v>0.8</c:v>
                </c:pt>
                <c:pt idx="15">
                  <c:v>0.8</c:v>
                </c:pt>
                <c:pt idx="16">
                  <c:v>0.8</c:v>
                </c:pt>
                <c:pt idx="17">
                  <c:v>0.6</c:v>
                </c:pt>
                <c:pt idx="18">
                  <c:v>0.4</c:v>
                </c:pt>
                <c:pt idx="19">
                  <c:v>0.4</c:v>
                </c:pt>
                <c:pt idx="20">
                  <c:v>0.4</c:v>
                </c:pt>
                <c:pt idx="21">
                  <c:v>0.4</c:v>
                </c:pt>
                <c:pt idx="22">
                  <c:v>0.15</c:v>
                </c:pt>
                <c:pt idx="23">
                  <c:v>0.15</c:v>
                </c:pt>
              </c:numCache>
            </c:numRef>
          </c:val>
        </c:ser>
        <c:axId val="76797824"/>
        <c:axId val="76852608"/>
      </c:barChart>
      <c:catAx>
        <c:axId val="7679782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94339622641505"/>
              <c:y val="0.944535073409461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6852608"/>
        <c:crosses val="autoZero"/>
        <c:auto val="1"/>
        <c:lblAlgn val="ctr"/>
        <c:lblOffset val="100"/>
        <c:tickLblSkip val="1"/>
        <c:tickMarkSkip val="1"/>
      </c:catAx>
      <c:valAx>
        <c:axId val="7685260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</a:t>
                </a:r>
              </a:p>
            </c:rich>
          </c:tx>
          <c:layout>
            <c:manualLayout>
              <c:xMode val="edge"/>
              <c:yMode val="edge"/>
              <c:x val="2.2197558268590447E-3"/>
              <c:y val="0.41761827079934816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6797824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4317425083240862"/>
          <c:y val="0.16476345840130538"/>
          <c:w val="0.17425083240843595"/>
          <c:h val="0.13376835236541573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Occupancy Schedules</a:t>
            </a:r>
          </a:p>
        </c:rich>
      </c:tx>
      <c:layout>
        <c:manualLayout>
          <c:xMode val="edge"/>
          <c:yMode val="edge"/>
          <c:x val="0.38068812430632631"/>
          <c:y val="1.9575856443719442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7680355160932463E-2"/>
          <c:y val="9.6247960848287226E-2"/>
          <c:w val="0.89900110987791237"/>
          <c:h val="0.77650897226753746"/>
        </c:manualLayout>
      </c:layout>
      <c:barChart>
        <c:barDir val="col"/>
        <c:grouping val="clustered"/>
        <c:ser>
          <c:idx val="0"/>
          <c:order val="0"/>
          <c:tx>
            <c:strRef>
              <c:f>Schedules!$D$15</c:f>
              <c:strCache>
                <c:ptCount val="1"/>
                <c:pt idx="0">
                  <c:v>WD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Schedules!$E$15:$AB$15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</c:v>
                </c:pt>
                <c:pt idx="7">
                  <c:v>0.1</c:v>
                </c:pt>
                <c:pt idx="8">
                  <c:v>0.2</c:v>
                </c:pt>
                <c:pt idx="9">
                  <c:v>0.5</c:v>
                </c:pt>
                <c:pt idx="10">
                  <c:v>0.5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0.8</c:v>
                </c:pt>
                <c:pt idx="16">
                  <c:v>0.7</c:v>
                </c:pt>
                <c:pt idx="17">
                  <c:v>0.5</c:v>
                </c:pt>
                <c:pt idx="18">
                  <c:v>0.5</c:v>
                </c:pt>
                <c:pt idx="19">
                  <c:v>0.3</c:v>
                </c:pt>
                <c:pt idx="20">
                  <c:v>0.3</c:v>
                </c:pt>
                <c:pt idx="21">
                  <c:v>0.3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ser>
          <c:idx val="2"/>
          <c:order val="1"/>
          <c:tx>
            <c:strRef>
              <c:f>Schedules!$D$17</c:f>
              <c:strCache>
                <c:ptCount val="1"/>
                <c:pt idx="0">
                  <c:v>Sat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Schedules!$E$17:$AB$17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</c:v>
                </c:pt>
                <c:pt idx="7">
                  <c:v>0.1</c:v>
                </c:pt>
                <c:pt idx="8">
                  <c:v>0.2</c:v>
                </c:pt>
                <c:pt idx="9">
                  <c:v>0.5</c:v>
                </c:pt>
                <c:pt idx="10">
                  <c:v>0.6</c:v>
                </c:pt>
                <c:pt idx="11">
                  <c:v>0.8</c:v>
                </c:pt>
                <c:pt idx="12">
                  <c:v>0.8</c:v>
                </c:pt>
                <c:pt idx="13">
                  <c:v>0.8</c:v>
                </c:pt>
                <c:pt idx="14">
                  <c:v>0.8</c:v>
                </c:pt>
                <c:pt idx="15">
                  <c:v>0.8</c:v>
                </c:pt>
                <c:pt idx="16">
                  <c:v>0.8</c:v>
                </c:pt>
                <c:pt idx="17">
                  <c:v>0.6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0.1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ser>
          <c:idx val="4"/>
          <c:order val="2"/>
          <c:tx>
            <c:strRef>
              <c:f>Schedules!$D$19</c:f>
              <c:strCache>
                <c:ptCount val="1"/>
                <c:pt idx="0">
                  <c:v>Sun, Hol, Other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Schedules!$E$19:$AB$19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0.2</c:v>
                </c:pt>
                <c:pt idx="11">
                  <c:v>0.2</c:v>
                </c:pt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0.4</c:v>
                </c:pt>
                <c:pt idx="17">
                  <c:v>0.2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axId val="79159680"/>
        <c:axId val="79162368"/>
      </c:barChart>
      <c:catAx>
        <c:axId val="7915968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94339622641505"/>
              <c:y val="0.944535073409461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9162368"/>
        <c:crosses val="autoZero"/>
        <c:auto val="1"/>
        <c:lblAlgn val="ctr"/>
        <c:lblOffset val="100"/>
        <c:tickLblSkip val="1"/>
        <c:tickMarkSkip val="1"/>
      </c:catAx>
      <c:valAx>
        <c:axId val="7916236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</a:t>
                </a:r>
              </a:p>
            </c:rich>
          </c:tx>
          <c:layout>
            <c:manualLayout>
              <c:xMode val="edge"/>
              <c:yMode val="edge"/>
              <c:x val="2.2197558268590447E-3"/>
              <c:y val="0.41761827079934816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9159680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092119866814651"/>
          <c:y val="0.16802610114192523"/>
          <c:w val="0.17425083240843509"/>
          <c:h val="0.1337683523654158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Heating Set Point Schedules</a:t>
            </a:r>
          </a:p>
        </c:rich>
      </c:tx>
      <c:layout>
        <c:manualLayout>
          <c:xMode val="edge"/>
          <c:yMode val="edge"/>
          <c:x val="0.35183129855715872"/>
          <c:y val="1.9575856443719442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5460599334073267E-2"/>
          <c:y val="9.461663947797716E-2"/>
          <c:w val="0.90011098779134147"/>
          <c:h val="0.78466557911908663"/>
        </c:manualLayout>
      </c:layout>
      <c:barChart>
        <c:barDir val="col"/>
        <c:grouping val="clustered"/>
        <c:ser>
          <c:idx val="0"/>
          <c:order val="0"/>
          <c:tx>
            <c:strRef>
              <c:f>Schedules!$D$50</c:f>
              <c:strCache>
                <c:ptCount val="1"/>
                <c:pt idx="0">
                  <c:v>WD, WinterDesign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Schedules!$E$50:$AB$50</c:f>
              <c:numCache>
                <c:formatCode>General</c:formatCode>
                <c:ptCount val="24"/>
                <c:pt idx="0">
                  <c:v>15.6</c:v>
                </c:pt>
                <c:pt idx="1">
                  <c:v>15.6</c:v>
                </c:pt>
                <c:pt idx="2">
                  <c:v>15.6</c:v>
                </c:pt>
                <c:pt idx="3">
                  <c:v>15.6</c:v>
                </c:pt>
                <c:pt idx="4">
                  <c:v>15.6</c:v>
                </c:pt>
                <c:pt idx="5">
                  <c:v>15.6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15.6</c:v>
                </c:pt>
                <c:pt idx="23">
                  <c:v>15.6</c:v>
                </c:pt>
              </c:numCache>
            </c:numRef>
          </c:val>
        </c:ser>
        <c:ser>
          <c:idx val="2"/>
          <c:order val="1"/>
          <c:tx>
            <c:strRef>
              <c:f>Schedules!$D$52</c:f>
              <c:strCache>
                <c:ptCount val="1"/>
                <c:pt idx="0">
                  <c:v>Sat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Schedules!$E$52:$AB$52</c:f>
              <c:numCache>
                <c:formatCode>General</c:formatCode>
                <c:ptCount val="24"/>
                <c:pt idx="0">
                  <c:v>15.6</c:v>
                </c:pt>
                <c:pt idx="1">
                  <c:v>15.6</c:v>
                </c:pt>
                <c:pt idx="2">
                  <c:v>15.6</c:v>
                </c:pt>
                <c:pt idx="3">
                  <c:v>15.6</c:v>
                </c:pt>
                <c:pt idx="4">
                  <c:v>15.6</c:v>
                </c:pt>
                <c:pt idx="5">
                  <c:v>15.6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15.6</c:v>
                </c:pt>
                <c:pt idx="23">
                  <c:v>15.6</c:v>
                </c:pt>
              </c:numCache>
            </c:numRef>
          </c:val>
        </c:ser>
        <c:ser>
          <c:idx val="3"/>
          <c:order val="2"/>
          <c:tx>
            <c:strRef>
              <c:f>Schedules!$D$53</c:f>
              <c:strCache>
                <c:ptCount val="1"/>
                <c:pt idx="0">
                  <c:v>Sun, Hol, Other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Schedules!$E$53:$AB$53</c:f>
              <c:numCache>
                <c:formatCode>General</c:formatCode>
                <c:ptCount val="24"/>
                <c:pt idx="0">
                  <c:v>15.6</c:v>
                </c:pt>
                <c:pt idx="1">
                  <c:v>15.6</c:v>
                </c:pt>
                <c:pt idx="2">
                  <c:v>15.6</c:v>
                </c:pt>
                <c:pt idx="3">
                  <c:v>15.6</c:v>
                </c:pt>
                <c:pt idx="4">
                  <c:v>15.6</c:v>
                </c:pt>
                <c:pt idx="5">
                  <c:v>15.6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15.6</c:v>
                </c:pt>
                <c:pt idx="23">
                  <c:v>15.6</c:v>
                </c:pt>
              </c:numCache>
            </c:numRef>
          </c:val>
        </c:ser>
        <c:axId val="79456512"/>
        <c:axId val="79479936"/>
      </c:barChart>
      <c:catAx>
        <c:axId val="7945651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3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832408435072141"/>
              <c:y val="0.94942903752039298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9479936"/>
        <c:crosses val="autoZero"/>
        <c:auto val="1"/>
        <c:lblAlgn val="ctr"/>
        <c:lblOffset val="100"/>
        <c:tickLblSkip val="1"/>
        <c:tickMarkSkip val="1"/>
      </c:catAx>
      <c:valAx>
        <c:axId val="79479936"/>
        <c:scaling>
          <c:orientation val="minMax"/>
          <c:min val="1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375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Temperature (</a:t>
                </a:r>
                <a:r>
                  <a:rPr lang="en-US" sz="1375" b="1" i="0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o</a:t>
                </a:r>
                <a:r>
                  <a:rPr lang="en-US" sz="1375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C)</a:t>
                </a:r>
              </a:p>
            </c:rich>
          </c:tx>
          <c:layout>
            <c:manualLayout>
              <c:xMode val="edge"/>
              <c:yMode val="edge"/>
              <c:x val="4.4395116537180911E-3"/>
              <c:y val="0.358890701468189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9456512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9.1009988901220862E-2"/>
          <c:y val="0.11745513866231648"/>
          <c:w val="0.2075471698113209"/>
          <c:h val="0.13376835236541598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chart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5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chart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/Relationships>
</file>

<file path=xl/chart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2.bin"/></Relationships>
</file>

<file path=xl/chart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3.bin"/></Relationships>
</file>

<file path=xl/chart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4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2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0.xml><?xml version="1.0" encoding="utf-8"?>
<chartsheet xmlns="http://schemas.openxmlformats.org/spreadsheetml/2006/main" xmlns:r="http://schemas.openxmlformats.org/officeDocument/2006/relationships">
  <sheetPr codeName="Chart11"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 codeName="Chart13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 codeName="Chart14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>
  <sheetPr codeName="Chart7"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7.xml><?xml version="1.0" encoding="utf-8"?>
<chartsheet xmlns="http://schemas.openxmlformats.org/spreadsheetml/2006/main" xmlns:r="http://schemas.openxmlformats.org/officeDocument/2006/relationships">
  <sheetPr codeName="Chart8"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8.xml><?xml version="1.0" encoding="utf-8"?>
<chartsheet xmlns="http://schemas.openxmlformats.org/spreadsheetml/2006/main" xmlns:r="http://schemas.openxmlformats.org/officeDocument/2006/relationships">
  <sheetPr codeName="Chart9"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9.xml><?xml version="1.0" encoding="utf-8"?>
<chartsheet xmlns="http://schemas.openxmlformats.org/spreadsheetml/2006/main" xmlns:r="http://schemas.openxmlformats.org/officeDocument/2006/relationships">
  <sheetPr codeName="Chart10"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5</xdr:row>
      <xdr:rowOff>9525</xdr:rowOff>
    </xdr:from>
    <xdr:to>
      <xdr:col>11</xdr:col>
      <xdr:colOff>438150</xdr:colOff>
      <xdr:row>26</xdr:row>
      <xdr:rowOff>95250</xdr:rowOff>
    </xdr:to>
    <xdr:pic>
      <xdr:nvPicPr>
        <xdr:cNvPr id="1156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9706" t="21371" r="50371" b="28577"/>
        <a:stretch>
          <a:fillRect/>
        </a:stretch>
      </xdr:blipFill>
      <xdr:spPr bwMode="auto">
        <a:xfrm>
          <a:off x="190500" y="742950"/>
          <a:ext cx="6115050" cy="2886075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352425</xdr:colOff>
      <xdr:row>29</xdr:row>
      <xdr:rowOff>28575</xdr:rowOff>
    </xdr:from>
    <xdr:to>
      <xdr:col>11</xdr:col>
      <xdr:colOff>400050</xdr:colOff>
      <xdr:row>57</xdr:row>
      <xdr:rowOff>57150</xdr:rowOff>
    </xdr:to>
    <xdr:grpSp>
      <xdr:nvGrpSpPr>
        <xdr:cNvPr id="1157" name="Group 32"/>
        <xdr:cNvGrpSpPr>
          <a:grpSpLocks/>
        </xdr:cNvGrpSpPr>
      </xdr:nvGrpSpPr>
      <xdr:grpSpPr bwMode="auto">
        <a:xfrm>
          <a:off x="352425" y="3962400"/>
          <a:ext cx="5915025" cy="3762375"/>
          <a:chOff x="27" y="424"/>
          <a:chExt cx="621" cy="395"/>
        </a:xfrm>
      </xdr:grpSpPr>
      <xdr:pic>
        <xdr:nvPicPr>
          <xdr:cNvPr id="1158" name="Picture 25"/>
          <xdr:cNvPicPr>
            <a:picLocks noChangeAspect="1" noChangeArrowheads="1"/>
          </xdr:cNvPicPr>
        </xdr:nvPicPr>
        <xdr:blipFill>
          <a:blip xmlns:r="http://schemas.openxmlformats.org/officeDocument/2006/relationships" r:embed="rId2"/>
          <a:srcRect l="10773" t="10254" r="50075" b="23625"/>
          <a:stretch>
            <a:fillRect/>
          </a:stretch>
        </xdr:blipFill>
        <xdr:spPr bwMode="auto">
          <a:xfrm>
            <a:off x="27" y="424"/>
            <a:ext cx="621" cy="395"/>
          </a:xfrm>
          <a:prstGeom prst="rect">
            <a:avLst/>
          </a:prstGeom>
          <a:noFill/>
          <a:ln w="1">
            <a:noFill/>
            <a:miter lim="800000"/>
            <a:headEnd/>
            <a:tailEnd/>
          </a:ln>
        </xdr:spPr>
      </xdr:pic>
      <xdr:sp macro="" textlink="">
        <xdr:nvSpPr>
          <xdr:cNvPr id="1050" name="Text Box 26"/>
          <xdr:cNvSpPr txBox="1">
            <a:spLocks noChangeArrowheads="1"/>
          </xdr:cNvSpPr>
        </xdr:nvSpPr>
        <xdr:spPr bwMode="auto">
          <a:xfrm>
            <a:off x="293" y="589"/>
            <a:ext cx="52" cy="24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none" lIns="27432" tIns="27432" rIns="27432" bIns="0" anchor="t" upright="1">
            <a:spAutoFit/>
          </a:bodyPr>
          <a:lstStyle/>
          <a:p>
            <a:pPr algn="ctr" rtl="0">
              <a:defRPr sz="1000"/>
            </a:pPr>
            <a:r>
              <a:rPr lang="en-US" sz="1200" b="1" i="0" strike="noStrike">
                <a:solidFill>
                  <a:srgbClr val="000000"/>
                </a:solidFill>
                <a:latin typeface="MS Sans Serif"/>
              </a:rPr>
              <a:t>Sales</a:t>
            </a:r>
          </a:p>
        </xdr:txBody>
      </xdr:sp>
      <xdr:sp macro="" textlink="">
        <xdr:nvSpPr>
          <xdr:cNvPr id="1051" name="Text Box 27"/>
          <xdr:cNvSpPr txBox="1">
            <a:spLocks noChangeArrowheads="1"/>
          </xdr:cNvSpPr>
        </xdr:nvSpPr>
        <xdr:spPr bwMode="auto">
          <a:xfrm>
            <a:off x="530" y="614"/>
            <a:ext cx="62" cy="24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none" lIns="27432" tIns="27432" rIns="27432" bIns="0" anchor="t" upright="1">
            <a:spAutoFit/>
          </a:bodyPr>
          <a:lstStyle/>
          <a:p>
            <a:pPr algn="ctr" rtl="0">
              <a:defRPr sz="1000"/>
            </a:pPr>
            <a:r>
              <a:rPr lang="en-US" sz="1200" b="1" i="0" strike="noStrike">
                <a:solidFill>
                  <a:srgbClr val="000000"/>
                </a:solidFill>
                <a:latin typeface="MS Sans Serif"/>
              </a:rPr>
              <a:t>Bakery</a:t>
            </a:r>
          </a:p>
        </xdr:txBody>
      </xdr:sp>
      <xdr:sp macro="" textlink="">
        <xdr:nvSpPr>
          <xdr:cNvPr id="1052" name="Text Box 28"/>
          <xdr:cNvSpPr txBox="1">
            <a:spLocks noChangeArrowheads="1"/>
          </xdr:cNvSpPr>
        </xdr:nvSpPr>
        <xdr:spPr bwMode="auto">
          <a:xfrm>
            <a:off x="483" y="516"/>
            <a:ext cx="38" cy="24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none" lIns="27432" tIns="27432" rIns="27432" bIns="0" anchor="t" upright="1">
            <a:spAutoFit/>
          </a:bodyPr>
          <a:lstStyle/>
          <a:p>
            <a:pPr algn="ctr" rtl="0">
              <a:defRPr sz="1000"/>
            </a:pPr>
            <a:r>
              <a:rPr lang="en-US" sz="1200" b="1" i="0" strike="noStrike">
                <a:solidFill>
                  <a:srgbClr val="000000"/>
                </a:solidFill>
                <a:latin typeface="MS Sans Serif"/>
              </a:rPr>
              <a:t>Deli</a:t>
            </a:r>
          </a:p>
        </xdr:txBody>
      </xdr:sp>
      <xdr:sp macro="" textlink="">
        <xdr:nvSpPr>
          <xdr:cNvPr id="1053" name="Text Box 29"/>
          <xdr:cNvSpPr txBox="1">
            <a:spLocks noChangeArrowheads="1"/>
          </xdr:cNvSpPr>
        </xdr:nvSpPr>
        <xdr:spPr bwMode="auto">
          <a:xfrm>
            <a:off x="89" y="643"/>
            <a:ext cx="73" cy="24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none" lIns="27432" tIns="27432" rIns="27432" bIns="0" anchor="t" upright="1">
            <a:spAutoFit/>
          </a:bodyPr>
          <a:lstStyle/>
          <a:p>
            <a:pPr algn="ctr" rtl="0">
              <a:defRPr sz="1000"/>
            </a:pPr>
            <a:r>
              <a:rPr lang="en-US" sz="1200" b="1" i="0" strike="noStrike">
                <a:solidFill>
                  <a:srgbClr val="000000"/>
                </a:solidFill>
                <a:latin typeface="MS Sans Serif"/>
              </a:rPr>
              <a:t>Produce</a:t>
            </a:r>
          </a:p>
        </xdr:txBody>
      </xdr:sp>
      <xdr:sp macro="" textlink="">
        <xdr:nvSpPr>
          <xdr:cNvPr id="1054" name="Text Box 30"/>
          <xdr:cNvSpPr txBox="1">
            <a:spLocks noChangeArrowheads="1"/>
          </xdr:cNvSpPr>
        </xdr:nvSpPr>
        <xdr:spPr bwMode="auto">
          <a:xfrm>
            <a:off x="449" y="446"/>
            <a:ext cx="55" cy="24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none" lIns="27432" tIns="27432" rIns="27432" bIns="0" anchor="t" upright="1">
            <a:spAutoFit/>
          </a:bodyPr>
          <a:lstStyle/>
          <a:p>
            <a:pPr algn="ctr" rtl="0">
              <a:defRPr sz="1000"/>
            </a:pPr>
            <a:r>
              <a:rPr lang="en-US" sz="1200" b="1" i="0" strike="noStrike">
                <a:solidFill>
                  <a:srgbClr val="000000"/>
                </a:solidFill>
                <a:latin typeface="MS Sans Serif"/>
              </a:rPr>
              <a:t>Office</a:t>
            </a:r>
          </a:p>
        </xdr:txBody>
      </xdr:sp>
      <xdr:sp macro="" textlink="">
        <xdr:nvSpPr>
          <xdr:cNvPr id="1055" name="Text Box 31"/>
          <xdr:cNvSpPr txBox="1">
            <a:spLocks noChangeArrowheads="1"/>
          </xdr:cNvSpPr>
        </xdr:nvSpPr>
        <xdr:spPr bwMode="auto">
          <a:xfrm>
            <a:off x="219" y="479"/>
            <a:ext cx="98" cy="24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none" lIns="27432" tIns="27432" rIns="27432" bIns="0" anchor="t" upright="1">
            <a:spAutoFit/>
          </a:bodyPr>
          <a:lstStyle/>
          <a:p>
            <a:pPr algn="ctr" rtl="0">
              <a:defRPr sz="1000"/>
            </a:pPr>
            <a:r>
              <a:rPr lang="en-US" sz="1200" b="1" i="0" strike="noStrike">
                <a:solidFill>
                  <a:srgbClr val="000000"/>
                </a:solidFill>
                <a:latin typeface="MS Sans Serif"/>
              </a:rPr>
              <a:t>DryStorage</a:t>
            </a:r>
          </a:p>
        </xdr:txBody>
      </xdr:sp>
    </xdr:grp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smarket01miami" preserveFormatting="0" connectionId="1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smarket10seattle" preserveFormatting="0" connectionId="16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smarket11chicago" preserveFormatting="0" connectionId="3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smarket12boulder" preserveFormatting="0" connectionId="4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smarket13minneapolis" preserveFormatting="0" connectionId="5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smarket14helena" preserveFormatting="0" connectionId="6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smarket15duluth" preserveFormatting="0" connectionId="7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smarket16fairbanks" preserveFormatting="0" connectionId="8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smarket02houston" preserveFormatting="0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smarket03phoenix" preserveFormatting="0" connectionId="9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smarket04atlanta" preserveFormatting="0" connectionId="10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smarket05losangeles" preserveFormatting="0" connectionId="11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smarket06lasvegas" preserveFormatting="0" connectionId="12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smarket07sanfrancisco" preserveFormatting="0" connectionId="13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smarket08baltimore" preserveFormatting="0" connectionId="14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smarket09albuquerque" preserveFormatting="0" connectionId="15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R426"/>
  <sheetViews>
    <sheetView tabSelected="1" workbookViewId="0">
      <pane ySplit="2" topLeftCell="A18" activePane="bottomLeft" state="frozen"/>
      <selection pane="bottomLeft" activeCell="A2" sqref="A2"/>
    </sheetView>
  </sheetViews>
  <sheetFormatPr defaultRowHeight="12.75"/>
  <cols>
    <col min="1" max="1" width="2.5" style="18" customWidth="1"/>
    <col min="2" max="2" width="44.83203125" style="25" customWidth="1"/>
    <col min="3" max="3" width="37" style="32" customWidth="1"/>
    <col min="4" max="4" width="49.6640625" style="8" customWidth="1"/>
    <col min="5" max="18" width="21.33203125" style="8" customWidth="1"/>
    <col min="19" max="16384" width="9.33203125" style="8"/>
  </cols>
  <sheetData>
    <row r="1" spans="1:18" ht="18">
      <c r="A1" s="24" t="s">
        <v>669</v>
      </c>
      <c r="C1" s="43"/>
      <c r="D1" s="29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</row>
    <row r="2" spans="1:18" ht="18">
      <c r="A2" s="24"/>
      <c r="C2" s="44" t="s">
        <v>2</v>
      </c>
      <c r="D2" s="30" t="s">
        <v>168</v>
      </c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</row>
    <row r="3" spans="1:18">
      <c r="A3" s="26" t="s">
        <v>14</v>
      </c>
    </row>
    <row r="4" spans="1:18">
      <c r="B4" s="27" t="s">
        <v>15</v>
      </c>
      <c r="C4" s="32" t="s">
        <v>225</v>
      </c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</row>
    <row r="5" spans="1:18">
      <c r="B5" s="27" t="s">
        <v>32</v>
      </c>
      <c r="C5" s="32" t="s">
        <v>33</v>
      </c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</row>
    <row r="6" spans="1:18">
      <c r="B6" s="27" t="s">
        <v>34</v>
      </c>
      <c r="C6" s="32" t="s">
        <v>226</v>
      </c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</row>
    <row r="7" spans="1:18">
      <c r="A7" s="26" t="s">
        <v>36</v>
      </c>
    </row>
    <row r="8" spans="1:18" ht="14.25">
      <c r="B8" s="27" t="s">
        <v>3</v>
      </c>
      <c r="C8" s="32">
        <v>45001.599999999999</v>
      </c>
      <c r="D8" s="14" t="s">
        <v>170</v>
      </c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</row>
    <row r="9" spans="1:18">
      <c r="B9" s="27" t="s">
        <v>37</v>
      </c>
      <c r="C9" s="32" t="s">
        <v>1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</row>
    <row r="10" spans="1:18">
      <c r="B10" s="27" t="s">
        <v>38</v>
      </c>
      <c r="C10" s="53">
        <v>1.5</v>
      </c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</row>
    <row r="11" spans="1:18">
      <c r="B11" s="27" t="s">
        <v>39</v>
      </c>
      <c r="C11" s="32">
        <v>1</v>
      </c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</row>
    <row r="12" spans="1:18" ht="63.75">
      <c r="B12" s="27" t="s">
        <v>40</v>
      </c>
      <c r="C12" s="32" t="s">
        <v>227</v>
      </c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</row>
    <row r="13" spans="1:18">
      <c r="B13" s="27" t="s">
        <v>41</v>
      </c>
      <c r="C13" s="32" t="s">
        <v>157</v>
      </c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</row>
    <row r="14" spans="1:18">
      <c r="B14" s="27" t="s">
        <v>42</v>
      </c>
      <c r="C14" s="32" t="s">
        <v>43</v>
      </c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</row>
    <row r="15" spans="1:18">
      <c r="B15" s="27" t="s">
        <v>44</v>
      </c>
      <c r="C15" s="32">
        <v>0</v>
      </c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</row>
    <row r="16" spans="1:18" ht="25.5">
      <c r="B16" s="27" t="s">
        <v>45</v>
      </c>
      <c r="C16" s="32" t="s">
        <v>228</v>
      </c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</row>
    <row r="17" spans="1:18">
      <c r="B17" s="27" t="s">
        <v>160</v>
      </c>
      <c r="C17" s="53">
        <v>6.1</v>
      </c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</row>
    <row r="18" spans="1:18">
      <c r="B18" s="27" t="s">
        <v>161</v>
      </c>
      <c r="C18" s="32" t="s">
        <v>209</v>
      </c>
      <c r="D18" s="14" t="s">
        <v>170</v>
      </c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</row>
    <row r="19" spans="1:18">
      <c r="A19" s="26" t="s">
        <v>46</v>
      </c>
    </row>
    <row r="20" spans="1:18">
      <c r="B20" s="26" t="s">
        <v>47</v>
      </c>
    </row>
    <row r="21" spans="1:18">
      <c r="B21" s="27" t="s">
        <v>48</v>
      </c>
      <c r="C21" s="32" t="s">
        <v>224</v>
      </c>
      <c r="D21" s="14" t="s">
        <v>170</v>
      </c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</row>
    <row r="22" spans="1:18" ht="14.25">
      <c r="B22" s="27" t="s">
        <v>4</v>
      </c>
      <c r="C22" s="51">
        <v>17320.849999999999</v>
      </c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</row>
    <row r="23" spans="1:18" ht="14.25">
      <c r="B23" s="27" t="s">
        <v>5</v>
      </c>
      <c r="C23" s="51">
        <v>15440.29</v>
      </c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</row>
    <row r="24" spans="1:18">
      <c r="B24" s="27" t="s">
        <v>49</v>
      </c>
      <c r="C24" s="52">
        <v>0.28000000000000003</v>
      </c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</row>
    <row r="25" spans="1:18">
      <c r="B25" s="26" t="s">
        <v>50</v>
      </c>
    </row>
    <row r="26" spans="1:18">
      <c r="B26" s="27" t="s">
        <v>48</v>
      </c>
      <c r="C26" s="32" t="s">
        <v>209</v>
      </c>
      <c r="D26" s="14" t="s">
        <v>170</v>
      </c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</row>
    <row r="27" spans="1:18" ht="14.25">
      <c r="B27" s="27" t="s">
        <v>4</v>
      </c>
      <c r="C27" s="32">
        <v>45001.599999999999</v>
      </c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</row>
    <row r="28" spans="1:18" ht="14.25">
      <c r="B28" s="27" t="s">
        <v>5</v>
      </c>
      <c r="C28" s="32">
        <v>45001.599999999999</v>
      </c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</row>
    <row r="29" spans="1:18">
      <c r="B29" s="27" t="s">
        <v>51</v>
      </c>
      <c r="C29" s="15">
        <v>0.72</v>
      </c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</row>
    <row r="30" spans="1:18">
      <c r="B30" s="26" t="s">
        <v>52</v>
      </c>
    </row>
    <row r="31" spans="1:18" ht="63.75">
      <c r="B31" s="27" t="s">
        <v>6</v>
      </c>
      <c r="C31" s="45" t="s">
        <v>229</v>
      </c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</row>
    <row r="32" spans="1:18" ht="14.25">
      <c r="B32" s="27" t="s">
        <v>8</v>
      </c>
      <c r="C32" s="32">
        <v>0</v>
      </c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</row>
    <row r="33" spans="1:18">
      <c r="B33" s="26" t="s">
        <v>55</v>
      </c>
    </row>
    <row r="34" spans="1:18" ht="14.25">
      <c r="B34" s="27" t="s">
        <v>6</v>
      </c>
      <c r="C34" s="32">
        <v>0</v>
      </c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</row>
    <row r="35" spans="1:18" ht="14.25">
      <c r="B35" s="27" t="s">
        <v>8</v>
      </c>
      <c r="C35" s="32">
        <v>0</v>
      </c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</row>
    <row r="36" spans="1:18">
      <c r="B36" s="26" t="s">
        <v>56</v>
      </c>
    </row>
    <row r="37" spans="1:18">
      <c r="B37" s="27" t="s">
        <v>57</v>
      </c>
      <c r="C37" s="32" t="s">
        <v>58</v>
      </c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</row>
    <row r="38" spans="1:18">
      <c r="B38" s="27" t="s">
        <v>59</v>
      </c>
      <c r="C38" s="46" t="s">
        <v>223</v>
      </c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</row>
    <row r="39" spans="1:18" ht="14.25">
      <c r="B39" s="27" t="s">
        <v>6</v>
      </c>
      <c r="C39" s="32">
        <v>45001.599999999999</v>
      </c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</row>
    <row r="40" spans="1:18">
      <c r="B40" s="26" t="s">
        <v>60</v>
      </c>
    </row>
    <row r="41" spans="1:18">
      <c r="B41" s="27" t="s">
        <v>59</v>
      </c>
      <c r="C41" s="32" t="s">
        <v>61</v>
      </c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</row>
    <row r="42" spans="1:18">
      <c r="B42" s="26" t="s">
        <v>62</v>
      </c>
    </row>
    <row r="43" spans="1:18">
      <c r="B43" s="27" t="s">
        <v>59</v>
      </c>
      <c r="C43" s="32" t="s">
        <v>63</v>
      </c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</row>
    <row r="44" spans="1:18" ht="14.25">
      <c r="B44" s="27" t="s">
        <v>6</v>
      </c>
      <c r="C44" s="32">
        <v>90003</v>
      </c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</row>
    <row r="45" spans="1:18" ht="14.25">
      <c r="B45" s="27" t="s">
        <v>7</v>
      </c>
      <c r="C45" s="53">
        <v>16.600000000000001</v>
      </c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</row>
    <row r="46" spans="1:18">
      <c r="B46" s="26" t="s">
        <v>64</v>
      </c>
    </row>
    <row r="47" spans="1:18">
      <c r="B47" s="27" t="s">
        <v>65</v>
      </c>
      <c r="C47" s="15">
        <v>0.25</v>
      </c>
      <c r="D47" s="17" t="s">
        <v>171</v>
      </c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</row>
    <row r="48" spans="1:18">
      <c r="A48" s="26" t="s">
        <v>66</v>
      </c>
    </row>
    <row r="49" spans="2:18">
      <c r="B49" s="28" t="s">
        <v>67</v>
      </c>
      <c r="C49" s="32" t="s">
        <v>164</v>
      </c>
      <c r="D49" s="14" t="s">
        <v>170</v>
      </c>
    </row>
    <row r="50" spans="2:18">
      <c r="B50" s="27" t="s">
        <v>68</v>
      </c>
      <c r="C50" s="32" t="s">
        <v>165</v>
      </c>
      <c r="D50" s="14" t="s">
        <v>170</v>
      </c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</row>
    <row r="51" spans="2:18">
      <c r="B51" s="27" t="s">
        <v>69</v>
      </c>
      <c r="C51" s="32" t="s">
        <v>166</v>
      </c>
      <c r="D51" s="14" t="s">
        <v>170</v>
      </c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</row>
    <row r="52" spans="2:18">
      <c r="B52" s="27" t="s">
        <v>70</v>
      </c>
      <c r="C52" s="32" t="s">
        <v>167</v>
      </c>
      <c r="D52" s="14" t="s">
        <v>170</v>
      </c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</row>
    <row r="53" spans="2:18">
      <c r="B53" s="26" t="s">
        <v>77</v>
      </c>
    </row>
    <row r="54" spans="2:18">
      <c r="B54" s="27" t="s">
        <v>78</v>
      </c>
      <c r="C54" s="32" t="s">
        <v>75</v>
      </c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</row>
    <row r="55" spans="2:18">
      <c r="B55" s="27" t="s">
        <v>79</v>
      </c>
      <c r="C55" s="32" t="s">
        <v>75</v>
      </c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</row>
    <row r="56" spans="2:18">
      <c r="B56" s="27" t="s">
        <v>80</v>
      </c>
      <c r="C56" s="32" t="s">
        <v>75</v>
      </c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</row>
    <row r="57" spans="2:18">
      <c r="B57" s="27" t="s">
        <v>162</v>
      </c>
      <c r="C57" s="32" t="s">
        <v>75</v>
      </c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</row>
    <row r="58" spans="2:18">
      <c r="B58" s="27" t="s">
        <v>163</v>
      </c>
      <c r="C58" s="32" t="s">
        <v>75</v>
      </c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</row>
    <row r="59" spans="2:18">
      <c r="B59" s="28"/>
      <c r="C59" s="47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</row>
    <row r="60" spans="2:18">
      <c r="B60" s="28"/>
      <c r="C60" s="47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</row>
    <row r="61" spans="2:18">
      <c r="B61" s="28"/>
      <c r="C61" s="47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</row>
    <row r="62" spans="2:18">
      <c r="B62" s="28"/>
      <c r="C62" s="47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</row>
    <row r="63" spans="2:18">
      <c r="B63" s="28"/>
      <c r="C63" s="47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</row>
    <row r="64" spans="2:18">
      <c r="B64" s="28"/>
      <c r="C64" s="47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</row>
    <row r="65" spans="2:18">
      <c r="B65" s="28"/>
      <c r="C65" s="47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</row>
    <row r="66" spans="2:18">
      <c r="B66" s="28"/>
      <c r="C66" s="47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</row>
    <row r="67" spans="2:18">
      <c r="B67" s="28"/>
      <c r="C67" s="47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</row>
    <row r="68" spans="2:18">
      <c r="B68" s="28"/>
      <c r="C68" s="47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</row>
    <row r="69" spans="2:18">
      <c r="B69" s="28"/>
      <c r="C69" s="47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</row>
    <row r="70" spans="2:18">
      <c r="B70" s="28"/>
      <c r="C70" s="47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</row>
    <row r="71" spans="2:18">
      <c r="B71" s="28"/>
      <c r="C71" s="47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</row>
    <row r="72" spans="2:18">
      <c r="B72" s="28"/>
      <c r="C72" s="47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</row>
    <row r="73" spans="2:18">
      <c r="B73" s="28"/>
      <c r="C73" s="47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</row>
    <row r="74" spans="2:18">
      <c r="B74" s="28"/>
      <c r="C74" s="4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</row>
    <row r="75" spans="2:18">
      <c r="B75" s="28"/>
      <c r="C75" s="47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</row>
    <row r="76" spans="2:18">
      <c r="B76" s="28"/>
      <c r="C76" s="47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</row>
    <row r="77" spans="2:18">
      <c r="B77" s="28"/>
      <c r="C77" s="47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</row>
    <row r="78" spans="2:18">
      <c r="B78" s="28"/>
      <c r="C78" s="47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</row>
    <row r="79" spans="2:18">
      <c r="B79" s="28"/>
      <c r="C79" s="47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</row>
    <row r="80" spans="2:18">
      <c r="B80" s="28"/>
      <c r="C80" s="47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</row>
    <row r="81" spans="2:18">
      <c r="B81" s="28"/>
      <c r="C81" s="47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</row>
    <row r="82" spans="2:18">
      <c r="B82" s="28"/>
      <c r="C82" s="47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</row>
    <row r="83" spans="2:18">
      <c r="B83" s="28"/>
      <c r="C83" s="47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</row>
    <row r="84" spans="2:18">
      <c r="B84" s="28"/>
      <c r="C84" s="47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</row>
    <row r="85" spans="2:18">
      <c r="B85" s="28"/>
      <c r="C85" s="47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</row>
    <row r="87" spans="2:18">
      <c r="B87" s="26"/>
    </row>
    <row r="88" spans="2:18">
      <c r="B88" s="28"/>
      <c r="C88" s="47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</row>
    <row r="89" spans="2:18">
      <c r="B89" s="28"/>
      <c r="C89" s="4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</row>
    <row r="90" spans="2:18">
      <c r="B90" s="28"/>
      <c r="C90" s="47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</row>
    <row r="91" spans="2:18">
      <c r="B91" s="28"/>
      <c r="C91" s="47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</row>
    <row r="92" spans="2:18">
      <c r="B92" s="28"/>
      <c r="C92" s="47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</row>
    <row r="93" spans="2:18">
      <c r="B93" s="28"/>
      <c r="C93" s="47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</row>
    <row r="94" spans="2:18">
      <c r="B94" s="28"/>
      <c r="C94" s="47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</row>
    <row r="95" spans="2:18">
      <c r="B95" s="28"/>
      <c r="C95" s="47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</row>
    <row r="96" spans="2:18">
      <c r="B96" s="28"/>
      <c r="C96" s="47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</row>
    <row r="97" spans="2:18">
      <c r="B97" s="28"/>
      <c r="C97" s="47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</row>
    <row r="98" spans="2:18">
      <c r="B98" s="28"/>
      <c r="C98" s="47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</row>
    <row r="99" spans="2:18">
      <c r="B99" s="28"/>
      <c r="C99" s="47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</row>
    <row r="100" spans="2:18">
      <c r="B100" s="28"/>
      <c r="C100" s="47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</row>
    <row r="101" spans="2:18">
      <c r="B101" s="28"/>
      <c r="C101" s="47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</row>
    <row r="102" spans="2:18">
      <c r="B102" s="28"/>
      <c r="C102" s="47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</row>
    <row r="103" spans="2:18">
      <c r="B103" s="28"/>
      <c r="C103" s="47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</row>
    <row r="104" spans="2:18">
      <c r="B104" s="28"/>
      <c r="C104" s="47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</row>
    <row r="105" spans="2:18">
      <c r="B105" s="28"/>
      <c r="C105" s="4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</row>
    <row r="106" spans="2:18">
      <c r="B106" s="28"/>
      <c r="C106" s="47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</row>
    <row r="107" spans="2:18">
      <c r="B107" s="28"/>
      <c r="C107" s="47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</row>
    <row r="108" spans="2:18">
      <c r="B108" s="28"/>
      <c r="C108" s="47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</row>
    <row r="109" spans="2:18">
      <c r="B109" s="28"/>
      <c r="C109" s="47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</row>
    <row r="110" spans="2:18">
      <c r="B110" s="28"/>
      <c r="C110" s="47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</row>
    <row r="111" spans="2:18">
      <c r="B111" s="28"/>
      <c r="C111" s="47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</row>
    <row r="112" spans="2:18">
      <c r="B112" s="28"/>
      <c r="C112" s="47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</row>
    <row r="113" spans="2:18">
      <c r="B113" s="28"/>
      <c r="C113" s="47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</row>
    <row r="114" spans="2:18">
      <c r="B114" s="28"/>
      <c r="C114" s="47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</row>
    <row r="115" spans="2:18">
      <c r="B115" s="28"/>
      <c r="C115" s="47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</row>
    <row r="116" spans="2:18">
      <c r="B116" s="28"/>
      <c r="C116" s="47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</row>
    <row r="118" spans="2:18">
      <c r="B118" s="26"/>
    </row>
    <row r="119" spans="2:18">
      <c r="B119" s="28"/>
      <c r="C119" s="47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</row>
    <row r="120" spans="2:18">
      <c r="B120" s="28"/>
      <c r="C120" s="4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</row>
    <row r="121" spans="2:18">
      <c r="B121" s="28"/>
      <c r="C121" s="47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</row>
    <row r="122" spans="2:18">
      <c r="B122" s="28"/>
      <c r="C122" s="47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</row>
    <row r="123" spans="2:18">
      <c r="B123" s="28"/>
      <c r="C123" s="47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</row>
    <row r="124" spans="2:18">
      <c r="B124" s="28"/>
      <c r="C124" s="47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</row>
    <row r="125" spans="2:18">
      <c r="B125" s="28"/>
      <c r="C125" s="47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</row>
    <row r="126" spans="2:18">
      <c r="B126" s="28"/>
      <c r="C126" s="47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</row>
    <row r="127" spans="2:18">
      <c r="B127" s="28"/>
      <c r="C127" s="47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</row>
    <row r="128" spans="2:18">
      <c r="B128" s="28"/>
      <c r="C128" s="47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</row>
    <row r="129" spans="2:18">
      <c r="B129" s="28"/>
      <c r="C129" s="47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</row>
    <row r="130" spans="2:18">
      <c r="B130" s="28"/>
      <c r="C130" s="47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</row>
    <row r="131" spans="2:18">
      <c r="B131" s="28"/>
      <c r="C131" s="47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</row>
    <row r="132" spans="2:18">
      <c r="B132" s="28"/>
      <c r="C132" s="47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</row>
    <row r="133" spans="2:18">
      <c r="B133" s="28"/>
      <c r="C133" s="47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</row>
    <row r="134" spans="2:18">
      <c r="B134" s="28"/>
      <c r="C134" s="47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</row>
    <row r="135" spans="2:18">
      <c r="B135" s="28"/>
      <c r="C135" s="47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</row>
    <row r="136" spans="2:18">
      <c r="B136" s="28"/>
      <c r="C136" s="4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</row>
    <row r="137" spans="2:18">
      <c r="B137" s="28"/>
      <c r="C137" s="47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</row>
    <row r="138" spans="2:18">
      <c r="B138" s="28"/>
      <c r="C138" s="47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</row>
    <row r="139" spans="2:18">
      <c r="B139" s="28"/>
      <c r="C139" s="47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</row>
    <row r="140" spans="2:18">
      <c r="B140" s="28"/>
      <c r="C140" s="47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</row>
    <row r="141" spans="2:18">
      <c r="B141" s="28"/>
      <c r="C141" s="47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</row>
    <row r="142" spans="2:18">
      <c r="B142" s="28"/>
      <c r="C142" s="47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</row>
    <row r="143" spans="2:18">
      <c r="B143" s="28"/>
      <c r="C143" s="47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</row>
    <row r="144" spans="2:18">
      <c r="B144" s="28"/>
      <c r="C144" s="47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</row>
    <row r="145" spans="2:18">
      <c r="B145" s="28"/>
      <c r="C145" s="47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</row>
    <row r="146" spans="2:18">
      <c r="B146" s="28"/>
      <c r="C146" s="47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</row>
    <row r="147" spans="2:18">
      <c r="B147" s="28"/>
      <c r="C147" s="47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</row>
    <row r="149" spans="2:18">
      <c r="B149" s="26"/>
    </row>
    <row r="150" spans="2:18">
      <c r="B150" s="28"/>
      <c r="C150" s="47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</row>
    <row r="151" spans="2:18">
      <c r="B151" s="28"/>
      <c r="C151" s="4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</row>
    <row r="152" spans="2:18">
      <c r="B152" s="28"/>
      <c r="C152" s="47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</row>
    <row r="153" spans="2:18">
      <c r="B153" s="28"/>
      <c r="C153" s="47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</row>
    <row r="154" spans="2:18">
      <c r="B154" s="28"/>
      <c r="C154" s="47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</row>
    <row r="155" spans="2:18">
      <c r="B155" s="28"/>
      <c r="C155" s="47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</row>
    <row r="156" spans="2:18">
      <c r="B156" s="28"/>
      <c r="C156" s="47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</row>
    <row r="157" spans="2:18">
      <c r="B157" s="28"/>
      <c r="C157" s="47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</row>
    <row r="158" spans="2:18">
      <c r="B158" s="28"/>
      <c r="C158" s="47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</row>
    <row r="159" spans="2:18">
      <c r="B159" s="28"/>
      <c r="C159" s="47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</row>
    <row r="160" spans="2:18">
      <c r="B160" s="28"/>
      <c r="C160" s="47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</row>
    <row r="161" spans="2:18">
      <c r="B161" s="28"/>
      <c r="C161" s="47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</row>
    <row r="162" spans="2:18">
      <c r="B162" s="28"/>
      <c r="C162" s="47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</row>
    <row r="163" spans="2:18">
      <c r="B163" s="28"/>
      <c r="C163" s="47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</row>
    <row r="164" spans="2:18">
      <c r="B164" s="28"/>
      <c r="C164" s="47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</row>
    <row r="165" spans="2:18">
      <c r="B165" s="28"/>
      <c r="C165" s="47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</row>
    <row r="166" spans="2:18">
      <c r="B166" s="28"/>
      <c r="C166" s="47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</row>
    <row r="167" spans="2:18">
      <c r="B167" s="28"/>
      <c r="C167" s="4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</row>
    <row r="168" spans="2:18">
      <c r="B168" s="28"/>
      <c r="C168" s="47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</row>
    <row r="169" spans="2:18">
      <c r="B169" s="28"/>
      <c r="C169" s="47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</row>
    <row r="170" spans="2:18">
      <c r="B170" s="28"/>
      <c r="C170" s="47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</row>
    <row r="171" spans="2:18">
      <c r="B171" s="28"/>
      <c r="C171" s="47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</row>
    <row r="172" spans="2:18">
      <c r="B172" s="28"/>
      <c r="C172" s="47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</row>
    <row r="173" spans="2:18">
      <c r="B173" s="28"/>
      <c r="C173" s="47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</row>
    <row r="174" spans="2:18">
      <c r="B174" s="28"/>
      <c r="C174" s="47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</row>
    <row r="175" spans="2:18">
      <c r="B175" s="28"/>
      <c r="C175" s="47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</row>
    <row r="176" spans="2:18">
      <c r="B176" s="28"/>
      <c r="C176" s="47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</row>
    <row r="177" spans="2:18">
      <c r="B177" s="28"/>
      <c r="C177" s="47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</row>
    <row r="178" spans="2:18">
      <c r="B178" s="28"/>
      <c r="C178" s="47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</row>
    <row r="180" spans="2:18">
      <c r="B180" s="26"/>
    </row>
    <row r="181" spans="2:18">
      <c r="B181" s="28"/>
      <c r="C181" s="47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</row>
    <row r="182" spans="2:18">
      <c r="B182" s="28"/>
      <c r="C182" s="4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</row>
    <row r="183" spans="2:18">
      <c r="B183" s="28"/>
      <c r="C183" s="47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</row>
    <row r="184" spans="2:18">
      <c r="B184" s="28"/>
      <c r="C184" s="47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</row>
    <row r="185" spans="2:18">
      <c r="B185" s="28"/>
      <c r="C185" s="47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</row>
    <row r="186" spans="2:18">
      <c r="B186" s="28"/>
      <c r="C186" s="47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</row>
    <row r="187" spans="2:18">
      <c r="B187" s="28"/>
      <c r="C187" s="47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</row>
    <row r="188" spans="2:18">
      <c r="B188" s="28"/>
      <c r="C188" s="47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</row>
    <row r="189" spans="2:18">
      <c r="B189" s="28"/>
      <c r="C189" s="47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</row>
    <row r="190" spans="2:18">
      <c r="B190" s="28"/>
      <c r="C190" s="47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</row>
    <row r="191" spans="2:18">
      <c r="B191" s="28"/>
      <c r="C191" s="47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</row>
    <row r="192" spans="2:18">
      <c r="B192" s="28"/>
      <c r="C192" s="47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</row>
    <row r="193" spans="2:18">
      <c r="B193" s="28"/>
      <c r="C193" s="47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</row>
    <row r="194" spans="2:18">
      <c r="B194" s="28"/>
      <c r="C194" s="47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</row>
    <row r="195" spans="2:18">
      <c r="B195" s="28"/>
      <c r="C195" s="47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</row>
    <row r="196" spans="2:18">
      <c r="B196" s="28"/>
      <c r="C196" s="47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</row>
    <row r="197" spans="2:18">
      <c r="B197" s="28"/>
      <c r="C197" s="47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</row>
    <row r="198" spans="2:18">
      <c r="B198" s="28"/>
      <c r="C198" s="4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</row>
    <row r="199" spans="2:18">
      <c r="B199" s="28"/>
      <c r="C199" s="47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</row>
    <row r="200" spans="2:18">
      <c r="B200" s="28"/>
      <c r="C200" s="47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</row>
    <row r="201" spans="2:18">
      <c r="B201" s="28"/>
      <c r="C201" s="47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</row>
    <row r="202" spans="2:18">
      <c r="B202" s="28"/>
      <c r="C202" s="47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</row>
    <row r="203" spans="2:18">
      <c r="B203" s="28"/>
      <c r="C203" s="47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</row>
    <row r="204" spans="2:18">
      <c r="B204" s="28"/>
      <c r="C204" s="47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</row>
    <row r="205" spans="2:18">
      <c r="B205" s="28"/>
      <c r="C205" s="47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</row>
    <row r="206" spans="2:18">
      <c r="B206" s="28"/>
      <c r="C206" s="47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</row>
    <row r="207" spans="2:18">
      <c r="B207" s="28"/>
      <c r="C207" s="47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</row>
    <row r="208" spans="2:18">
      <c r="B208" s="28"/>
      <c r="C208" s="47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</row>
    <row r="209" spans="2:18">
      <c r="B209" s="28"/>
      <c r="C209" s="47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</row>
    <row r="211" spans="2:18">
      <c r="B211" s="26"/>
    </row>
    <row r="212" spans="2:18">
      <c r="B212" s="28"/>
      <c r="C212" s="47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</row>
    <row r="213" spans="2:18">
      <c r="B213" s="28"/>
      <c r="C213" s="4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</row>
    <row r="214" spans="2:18">
      <c r="B214" s="28"/>
      <c r="C214" s="47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</row>
    <row r="215" spans="2:18">
      <c r="B215" s="28"/>
      <c r="C215" s="47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</row>
    <row r="216" spans="2:18">
      <c r="B216" s="28"/>
      <c r="C216" s="47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</row>
    <row r="217" spans="2:18">
      <c r="B217" s="28"/>
      <c r="C217" s="47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</row>
    <row r="218" spans="2:18">
      <c r="B218" s="28"/>
      <c r="C218" s="47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</row>
    <row r="219" spans="2:18">
      <c r="B219" s="28"/>
      <c r="C219" s="47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</row>
    <row r="220" spans="2:18">
      <c r="B220" s="28"/>
      <c r="C220" s="47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</row>
    <row r="221" spans="2:18">
      <c r="B221" s="28"/>
      <c r="C221" s="47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</row>
    <row r="222" spans="2:18">
      <c r="B222" s="28"/>
      <c r="C222" s="47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</row>
    <row r="223" spans="2:18">
      <c r="B223" s="28"/>
      <c r="C223" s="47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</row>
    <row r="224" spans="2:18">
      <c r="B224" s="28"/>
      <c r="C224" s="47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</row>
    <row r="225" spans="2:18">
      <c r="B225" s="28"/>
      <c r="C225" s="47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</row>
    <row r="226" spans="2:18">
      <c r="B226" s="28"/>
      <c r="C226" s="47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</row>
    <row r="227" spans="2:18">
      <c r="B227" s="28"/>
      <c r="C227" s="47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</row>
    <row r="228" spans="2:18">
      <c r="B228" s="28"/>
      <c r="C228" s="47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</row>
    <row r="229" spans="2:18">
      <c r="B229" s="28"/>
      <c r="C229" s="4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</row>
    <row r="230" spans="2:18">
      <c r="B230" s="28"/>
      <c r="C230" s="47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</row>
    <row r="231" spans="2:18">
      <c r="B231" s="28"/>
      <c r="C231" s="47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</row>
    <row r="232" spans="2:18">
      <c r="B232" s="28"/>
      <c r="C232" s="47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</row>
    <row r="233" spans="2:18">
      <c r="B233" s="28"/>
      <c r="C233" s="47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</row>
    <row r="234" spans="2:18">
      <c r="B234" s="28"/>
      <c r="C234" s="47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</row>
    <row r="235" spans="2:18">
      <c r="B235" s="28"/>
      <c r="C235" s="47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</row>
    <row r="236" spans="2:18">
      <c r="B236" s="28"/>
      <c r="C236" s="47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</row>
    <row r="237" spans="2:18">
      <c r="B237" s="28"/>
      <c r="C237" s="47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</row>
    <row r="238" spans="2:18">
      <c r="B238" s="28"/>
      <c r="C238" s="47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</row>
    <row r="239" spans="2:18">
      <c r="B239" s="28"/>
      <c r="C239" s="47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</row>
    <row r="240" spans="2:18">
      <c r="B240" s="28"/>
      <c r="C240" s="47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</row>
    <row r="242" spans="2:18">
      <c r="B242" s="26"/>
    </row>
    <row r="243" spans="2:18">
      <c r="B243" s="28"/>
      <c r="C243" s="47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</row>
    <row r="244" spans="2:18">
      <c r="B244" s="28"/>
      <c r="C244" s="4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</row>
    <row r="245" spans="2:18">
      <c r="B245" s="28"/>
      <c r="C245" s="47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</row>
    <row r="246" spans="2:18">
      <c r="B246" s="28"/>
      <c r="C246" s="47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</row>
    <row r="247" spans="2:18">
      <c r="B247" s="28"/>
      <c r="C247" s="47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</row>
    <row r="248" spans="2:18">
      <c r="B248" s="28"/>
      <c r="C248" s="47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</row>
    <row r="249" spans="2:18">
      <c r="B249" s="28"/>
      <c r="C249" s="47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</row>
    <row r="250" spans="2:18">
      <c r="B250" s="28"/>
      <c r="C250" s="47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</row>
    <row r="251" spans="2:18">
      <c r="B251" s="28"/>
      <c r="C251" s="47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</row>
    <row r="252" spans="2:18">
      <c r="B252" s="28"/>
      <c r="C252" s="47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</row>
    <row r="253" spans="2:18">
      <c r="B253" s="28"/>
      <c r="C253" s="47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</row>
    <row r="254" spans="2:18">
      <c r="B254" s="28"/>
      <c r="C254" s="47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</row>
    <row r="255" spans="2:18">
      <c r="B255" s="28"/>
      <c r="C255" s="47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</row>
    <row r="256" spans="2:18">
      <c r="B256" s="28"/>
      <c r="C256" s="47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</row>
    <row r="257" spans="2:18">
      <c r="B257" s="28"/>
      <c r="C257" s="47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</row>
    <row r="258" spans="2:18">
      <c r="B258" s="28"/>
      <c r="C258" s="47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</row>
    <row r="259" spans="2:18">
      <c r="B259" s="28"/>
      <c r="C259" s="47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</row>
    <row r="260" spans="2:18">
      <c r="B260" s="28"/>
      <c r="C260" s="4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</row>
    <row r="261" spans="2:18">
      <c r="B261" s="28"/>
      <c r="C261" s="47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</row>
    <row r="262" spans="2:18">
      <c r="B262" s="28"/>
      <c r="C262" s="47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</row>
    <row r="263" spans="2:18">
      <c r="B263" s="28"/>
      <c r="C263" s="47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</row>
    <row r="264" spans="2:18">
      <c r="B264" s="28"/>
      <c r="C264" s="47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</row>
    <row r="265" spans="2:18">
      <c r="B265" s="28"/>
      <c r="C265" s="47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</row>
    <row r="266" spans="2:18">
      <c r="B266" s="28"/>
      <c r="C266" s="47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</row>
    <row r="267" spans="2:18">
      <c r="B267" s="28"/>
      <c r="C267" s="47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</row>
    <row r="268" spans="2:18">
      <c r="B268" s="28"/>
      <c r="C268" s="47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</row>
    <row r="269" spans="2:18">
      <c r="B269" s="28"/>
      <c r="C269" s="47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</row>
    <row r="270" spans="2:18">
      <c r="B270" s="28"/>
      <c r="C270" s="47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</row>
    <row r="271" spans="2:18">
      <c r="B271" s="28"/>
      <c r="C271" s="47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</row>
    <row r="273" spans="2:18">
      <c r="B273" s="26"/>
    </row>
    <row r="274" spans="2:18">
      <c r="B274" s="28"/>
      <c r="C274" s="47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</row>
    <row r="275" spans="2:18">
      <c r="B275" s="28"/>
      <c r="C275" s="4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</row>
    <row r="276" spans="2:18">
      <c r="B276" s="28"/>
      <c r="C276" s="47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</row>
    <row r="277" spans="2:18">
      <c r="B277" s="28"/>
      <c r="C277" s="47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</row>
    <row r="278" spans="2:18">
      <c r="B278" s="28"/>
      <c r="C278" s="47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</row>
    <row r="279" spans="2:18">
      <c r="B279" s="28"/>
      <c r="C279" s="47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</row>
    <row r="280" spans="2:18">
      <c r="B280" s="28"/>
      <c r="C280" s="47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</row>
    <row r="281" spans="2:18">
      <c r="B281" s="28"/>
      <c r="C281" s="47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</row>
    <row r="282" spans="2:18">
      <c r="B282" s="28"/>
      <c r="C282" s="47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</row>
    <row r="283" spans="2:18">
      <c r="B283" s="28"/>
      <c r="C283" s="47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</row>
    <row r="284" spans="2:18">
      <c r="B284" s="28"/>
      <c r="C284" s="47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</row>
    <row r="285" spans="2:18">
      <c r="B285" s="28"/>
      <c r="C285" s="47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</row>
    <row r="286" spans="2:18">
      <c r="B286" s="28"/>
      <c r="C286" s="47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</row>
    <row r="287" spans="2:18">
      <c r="B287" s="28"/>
      <c r="C287" s="47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</row>
    <row r="288" spans="2:18">
      <c r="B288" s="28"/>
      <c r="C288" s="47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</row>
    <row r="289" spans="2:18">
      <c r="B289" s="28"/>
      <c r="C289" s="47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</row>
    <row r="290" spans="2:18">
      <c r="B290" s="28"/>
      <c r="C290" s="47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</row>
    <row r="291" spans="2:18">
      <c r="B291" s="28"/>
      <c r="C291" s="4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</row>
    <row r="292" spans="2:18">
      <c r="B292" s="28"/>
      <c r="C292" s="47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</row>
    <row r="293" spans="2:18">
      <c r="B293" s="28"/>
      <c r="C293" s="47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</row>
    <row r="294" spans="2:18">
      <c r="B294" s="28"/>
      <c r="C294" s="47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</row>
    <row r="295" spans="2:18">
      <c r="B295" s="28"/>
      <c r="C295" s="47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</row>
    <row r="296" spans="2:18">
      <c r="B296" s="28"/>
      <c r="C296" s="47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</row>
    <row r="297" spans="2:18">
      <c r="B297" s="28"/>
      <c r="C297" s="47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</row>
    <row r="298" spans="2:18">
      <c r="B298" s="28"/>
      <c r="C298" s="47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</row>
    <row r="299" spans="2:18">
      <c r="B299" s="28"/>
      <c r="C299" s="47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</row>
    <row r="300" spans="2:18">
      <c r="B300" s="28"/>
      <c r="C300" s="47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</row>
    <row r="301" spans="2:18">
      <c r="B301" s="28"/>
      <c r="C301" s="47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</row>
    <row r="302" spans="2:18">
      <c r="B302" s="28"/>
      <c r="C302" s="47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</row>
    <row r="304" spans="2:18">
      <c r="B304" s="26"/>
    </row>
    <row r="305" spans="2:18">
      <c r="B305" s="28"/>
      <c r="C305" s="47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</row>
    <row r="306" spans="2:18">
      <c r="B306" s="28"/>
      <c r="C306" s="4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</row>
    <row r="307" spans="2:18">
      <c r="B307" s="28"/>
      <c r="C307" s="47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</row>
    <row r="308" spans="2:18">
      <c r="B308" s="28"/>
      <c r="C308" s="47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</row>
    <row r="309" spans="2:18">
      <c r="B309" s="28"/>
      <c r="C309" s="47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</row>
    <row r="310" spans="2:18">
      <c r="B310" s="28"/>
      <c r="C310" s="47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</row>
    <row r="311" spans="2:18">
      <c r="B311" s="28"/>
      <c r="C311" s="47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</row>
    <row r="312" spans="2:18">
      <c r="B312" s="28"/>
      <c r="C312" s="47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</row>
    <row r="313" spans="2:18">
      <c r="B313" s="28"/>
      <c r="C313" s="47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</row>
    <row r="314" spans="2:18">
      <c r="B314" s="28"/>
      <c r="C314" s="47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</row>
    <row r="315" spans="2:18">
      <c r="B315" s="28"/>
      <c r="C315" s="47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</row>
    <row r="316" spans="2:18">
      <c r="B316" s="28"/>
      <c r="C316" s="47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</row>
    <row r="317" spans="2:18">
      <c r="B317" s="28"/>
      <c r="C317" s="47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</row>
    <row r="318" spans="2:18">
      <c r="B318" s="28"/>
      <c r="C318" s="47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</row>
    <row r="319" spans="2:18">
      <c r="B319" s="28"/>
      <c r="C319" s="47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</row>
    <row r="320" spans="2:18">
      <c r="B320" s="28"/>
      <c r="C320" s="47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</row>
    <row r="321" spans="2:18">
      <c r="B321" s="28"/>
      <c r="C321" s="47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</row>
    <row r="322" spans="2:18">
      <c r="B322" s="28"/>
      <c r="C322" s="4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</row>
    <row r="323" spans="2:18">
      <c r="B323" s="28"/>
      <c r="C323" s="47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</row>
    <row r="324" spans="2:18">
      <c r="B324" s="28"/>
      <c r="C324" s="47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</row>
    <row r="325" spans="2:18">
      <c r="B325" s="28"/>
      <c r="C325" s="47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</row>
    <row r="326" spans="2:18">
      <c r="B326" s="28"/>
      <c r="C326" s="47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</row>
    <row r="327" spans="2:18">
      <c r="B327" s="28"/>
      <c r="C327" s="47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</row>
    <row r="328" spans="2:18">
      <c r="B328" s="28"/>
      <c r="C328" s="47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</row>
    <row r="329" spans="2:18">
      <c r="B329" s="28"/>
      <c r="C329" s="47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</row>
    <row r="330" spans="2:18">
      <c r="B330" s="28"/>
      <c r="C330" s="47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</row>
    <row r="331" spans="2:18">
      <c r="B331" s="28"/>
      <c r="C331" s="47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</row>
    <row r="332" spans="2:18">
      <c r="B332" s="28"/>
      <c r="C332" s="47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</row>
    <row r="333" spans="2:18">
      <c r="B333" s="28"/>
      <c r="C333" s="47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</row>
    <row r="335" spans="2:18">
      <c r="B335" s="26"/>
    </row>
    <row r="336" spans="2:18">
      <c r="B336" s="28"/>
      <c r="C336" s="47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</row>
    <row r="337" spans="2:18">
      <c r="B337" s="28"/>
      <c r="C337" s="4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</row>
    <row r="338" spans="2:18">
      <c r="B338" s="28"/>
      <c r="C338" s="47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</row>
    <row r="339" spans="2:18">
      <c r="B339" s="28"/>
      <c r="C339" s="47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</row>
    <row r="340" spans="2:18">
      <c r="B340" s="28"/>
      <c r="C340" s="47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</row>
    <row r="341" spans="2:18">
      <c r="B341" s="28"/>
      <c r="C341" s="47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</row>
    <row r="342" spans="2:18">
      <c r="B342" s="28"/>
      <c r="C342" s="47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</row>
    <row r="343" spans="2:18">
      <c r="B343" s="28"/>
      <c r="C343" s="47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</row>
    <row r="344" spans="2:18">
      <c r="B344" s="28"/>
      <c r="C344" s="47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</row>
    <row r="345" spans="2:18">
      <c r="B345" s="28"/>
      <c r="C345" s="47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</row>
    <row r="346" spans="2:18">
      <c r="B346" s="28"/>
      <c r="C346" s="47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</row>
    <row r="347" spans="2:18">
      <c r="B347" s="28"/>
      <c r="C347" s="47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</row>
    <row r="348" spans="2:18">
      <c r="B348" s="28"/>
      <c r="C348" s="47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</row>
    <row r="349" spans="2:18">
      <c r="B349" s="28"/>
      <c r="C349" s="47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</row>
    <row r="350" spans="2:18">
      <c r="B350" s="28"/>
      <c r="C350" s="47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</row>
    <row r="351" spans="2:18">
      <c r="B351" s="28"/>
      <c r="C351" s="47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</row>
    <row r="352" spans="2:18">
      <c r="B352" s="28"/>
      <c r="C352" s="47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</row>
    <row r="353" spans="2:18">
      <c r="B353" s="28"/>
      <c r="C353" s="4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</row>
    <row r="354" spans="2:18">
      <c r="B354" s="28"/>
      <c r="C354" s="47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</row>
    <row r="355" spans="2:18">
      <c r="B355" s="28"/>
      <c r="C355" s="47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</row>
    <row r="356" spans="2:18">
      <c r="B356" s="28"/>
      <c r="C356" s="47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</row>
    <row r="357" spans="2:18">
      <c r="B357" s="28"/>
      <c r="C357" s="47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</row>
    <row r="358" spans="2:18">
      <c r="B358" s="28"/>
      <c r="C358" s="47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</row>
    <row r="359" spans="2:18">
      <c r="B359" s="28"/>
      <c r="C359" s="47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</row>
    <row r="360" spans="2:18">
      <c r="B360" s="28"/>
      <c r="C360" s="47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</row>
    <row r="361" spans="2:18">
      <c r="B361" s="28"/>
      <c r="C361" s="47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</row>
    <row r="362" spans="2:18">
      <c r="B362" s="28"/>
      <c r="C362" s="47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</row>
    <row r="363" spans="2:18">
      <c r="B363" s="28"/>
      <c r="C363" s="47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</row>
    <row r="364" spans="2:18">
      <c r="B364" s="28"/>
      <c r="C364" s="47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</row>
    <row r="366" spans="2:18">
      <c r="B366" s="26"/>
    </row>
    <row r="367" spans="2:18">
      <c r="B367" s="28"/>
      <c r="C367" s="47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</row>
    <row r="368" spans="2:18">
      <c r="B368" s="28"/>
      <c r="C368" s="4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</row>
    <row r="369" spans="2:18">
      <c r="B369" s="28"/>
      <c r="C369" s="47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</row>
    <row r="370" spans="2:18">
      <c r="B370" s="28"/>
      <c r="C370" s="47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</row>
    <row r="371" spans="2:18">
      <c r="B371" s="28"/>
      <c r="C371" s="47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</row>
    <row r="372" spans="2:18">
      <c r="B372" s="28"/>
      <c r="C372" s="47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</row>
    <row r="373" spans="2:18">
      <c r="B373" s="28"/>
      <c r="C373" s="47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</row>
    <row r="374" spans="2:18">
      <c r="B374" s="28"/>
      <c r="C374" s="47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</row>
    <row r="375" spans="2:18">
      <c r="B375" s="28"/>
      <c r="C375" s="47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</row>
    <row r="376" spans="2:18">
      <c r="B376" s="28"/>
      <c r="C376" s="47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</row>
    <row r="377" spans="2:18">
      <c r="B377" s="28"/>
      <c r="C377" s="47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</row>
    <row r="378" spans="2:18">
      <c r="B378" s="28"/>
      <c r="C378" s="47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</row>
    <row r="379" spans="2:18">
      <c r="B379" s="28"/>
      <c r="C379" s="47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</row>
    <row r="380" spans="2:18">
      <c r="B380" s="28"/>
      <c r="C380" s="47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</row>
    <row r="381" spans="2:18">
      <c r="B381" s="28"/>
      <c r="C381" s="47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</row>
    <row r="382" spans="2:18">
      <c r="B382" s="28"/>
      <c r="C382" s="47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</row>
    <row r="383" spans="2:18">
      <c r="B383" s="28"/>
      <c r="C383" s="47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</row>
    <row r="384" spans="2:18">
      <c r="B384" s="28"/>
      <c r="C384" s="4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</row>
    <row r="385" spans="2:18">
      <c r="B385" s="28"/>
      <c r="C385" s="47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</row>
    <row r="386" spans="2:18">
      <c r="B386" s="28"/>
      <c r="C386" s="47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</row>
    <row r="387" spans="2:18">
      <c r="B387" s="28"/>
      <c r="C387" s="47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</row>
    <row r="388" spans="2:18">
      <c r="B388" s="28"/>
      <c r="C388" s="47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</row>
    <row r="389" spans="2:18">
      <c r="B389" s="28"/>
      <c r="C389" s="47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</row>
    <row r="390" spans="2:18">
      <c r="B390" s="28"/>
      <c r="C390" s="47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</row>
    <row r="391" spans="2:18">
      <c r="B391" s="28"/>
      <c r="C391" s="47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</row>
    <row r="392" spans="2:18">
      <c r="B392" s="28"/>
      <c r="C392" s="47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</row>
    <row r="393" spans="2:18">
      <c r="B393" s="28"/>
      <c r="C393" s="47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</row>
    <row r="394" spans="2:18">
      <c r="B394" s="28"/>
      <c r="C394" s="47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</row>
    <row r="395" spans="2:18">
      <c r="B395" s="28"/>
      <c r="C395" s="47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</row>
    <row r="397" spans="2:18">
      <c r="B397" s="26"/>
    </row>
    <row r="398" spans="2:18">
      <c r="B398" s="28"/>
      <c r="C398" s="47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</row>
    <row r="399" spans="2:18">
      <c r="B399" s="28"/>
      <c r="C399" s="4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</row>
    <row r="400" spans="2:18">
      <c r="B400" s="28"/>
      <c r="C400" s="47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</row>
    <row r="401" spans="2:18">
      <c r="B401" s="28"/>
      <c r="C401" s="47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</row>
    <row r="402" spans="2:18">
      <c r="B402" s="28"/>
      <c r="C402" s="47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</row>
    <row r="403" spans="2:18">
      <c r="B403" s="28"/>
      <c r="C403" s="47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</row>
    <row r="404" spans="2:18">
      <c r="B404" s="28"/>
      <c r="C404" s="47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</row>
    <row r="405" spans="2:18">
      <c r="B405" s="28"/>
      <c r="C405" s="47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</row>
    <row r="406" spans="2:18">
      <c r="B406" s="28"/>
      <c r="C406" s="47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</row>
    <row r="407" spans="2:18">
      <c r="B407" s="28"/>
      <c r="C407" s="47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</row>
    <row r="408" spans="2:18">
      <c r="B408" s="28"/>
      <c r="C408" s="47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</row>
    <row r="409" spans="2:18">
      <c r="B409" s="28"/>
      <c r="C409" s="47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</row>
    <row r="410" spans="2:18">
      <c r="B410" s="28"/>
      <c r="C410" s="47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</row>
    <row r="411" spans="2:18">
      <c r="B411" s="28"/>
      <c r="C411" s="47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</row>
    <row r="412" spans="2:18">
      <c r="B412" s="28"/>
      <c r="C412" s="47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</row>
    <row r="413" spans="2:18">
      <c r="B413" s="28"/>
      <c r="C413" s="47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</row>
    <row r="414" spans="2:18">
      <c r="B414" s="28"/>
      <c r="C414" s="47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</row>
    <row r="415" spans="2:18">
      <c r="B415" s="28"/>
      <c r="C415" s="4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</row>
    <row r="416" spans="2:18">
      <c r="B416" s="28"/>
      <c r="C416" s="47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</row>
    <row r="417" spans="2:18">
      <c r="B417" s="28"/>
      <c r="C417" s="47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</row>
    <row r="418" spans="2:18">
      <c r="B418" s="28"/>
      <c r="C418" s="47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</row>
    <row r="419" spans="2:18">
      <c r="B419" s="28"/>
      <c r="C419" s="47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</row>
    <row r="420" spans="2:18">
      <c r="B420" s="28"/>
      <c r="C420" s="47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</row>
    <row r="421" spans="2:18">
      <c r="B421" s="28"/>
      <c r="C421" s="47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</row>
    <row r="422" spans="2:18">
      <c r="B422" s="28"/>
      <c r="C422" s="47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</row>
    <row r="423" spans="2:18">
      <c r="B423" s="28"/>
      <c r="C423" s="47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</row>
    <row r="424" spans="2:18">
      <c r="B424" s="28"/>
      <c r="C424" s="47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</row>
    <row r="425" spans="2:18">
      <c r="B425" s="28"/>
      <c r="C425" s="47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</row>
    <row r="426" spans="2:18">
      <c r="B426" s="28"/>
      <c r="C426" s="47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</row>
  </sheetData>
  <phoneticPr fontId="0" type="noConversion"/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16"/>
  <dimension ref="A1:S144"/>
  <sheetViews>
    <sheetView workbookViewId="0"/>
  </sheetViews>
  <sheetFormatPr defaultRowHeight="10.5"/>
  <cols>
    <col min="1" max="1" width="38.5" customWidth="1"/>
    <col min="2" max="2" width="24.33203125" bestFit="1" customWidth="1"/>
    <col min="3" max="3" width="33.6640625" customWidth="1"/>
    <col min="4" max="4" width="38.6640625" bestFit="1" customWidth="1"/>
    <col min="5" max="5" width="45.6640625" customWidth="1"/>
    <col min="6" max="6" width="50" customWidth="1"/>
    <col min="7" max="7" width="43.6640625" customWidth="1"/>
    <col min="8" max="9" width="38.33203125" customWidth="1"/>
    <col min="10" max="10" width="46.1640625" customWidth="1"/>
    <col min="11" max="11" width="36.5" customWidth="1"/>
    <col min="12" max="12" width="45" customWidth="1"/>
    <col min="13" max="13" width="50.1640625" customWidth="1"/>
    <col min="14" max="15" width="44.83203125" customWidth="1"/>
    <col min="16" max="16" width="45.33203125" customWidth="1"/>
    <col min="17" max="17" width="45.1640625" customWidth="1"/>
    <col min="18" max="18" width="42.6640625" customWidth="1"/>
    <col min="19" max="19" width="48.1640625" customWidth="1"/>
    <col min="20" max="20" width="45.1640625" bestFit="1" customWidth="1"/>
    <col min="21" max="21" width="42.6640625" bestFit="1" customWidth="1"/>
    <col min="22" max="22" width="48.1640625" bestFit="1" customWidth="1"/>
  </cols>
  <sheetData>
    <row r="1" spans="1:7">
      <c r="A1" s="78"/>
      <c r="B1" s="82" t="s">
        <v>378</v>
      </c>
      <c r="C1" s="82" t="s">
        <v>379</v>
      </c>
      <c r="D1" s="82" t="s">
        <v>380</v>
      </c>
    </row>
    <row r="2" spans="1:7">
      <c r="A2" s="82" t="s">
        <v>332</v>
      </c>
      <c r="B2" s="82">
        <v>8111.63</v>
      </c>
      <c r="C2" s="82">
        <v>1940.21</v>
      </c>
      <c r="D2" s="82">
        <v>1940.21</v>
      </c>
    </row>
    <row r="3" spans="1:7">
      <c r="A3" s="82" t="s">
        <v>333</v>
      </c>
      <c r="B3" s="82">
        <v>8111.63</v>
      </c>
      <c r="C3" s="82">
        <v>1940.21</v>
      </c>
      <c r="D3" s="82">
        <v>1940.21</v>
      </c>
    </row>
    <row r="4" spans="1:7">
      <c r="A4" s="82" t="s">
        <v>334</v>
      </c>
      <c r="B4" s="82">
        <v>19972.48</v>
      </c>
      <c r="C4" s="82">
        <v>4777.2</v>
      </c>
      <c r="D4" s="82">
        <v>4777.2</v>
      </c>
    </row>
    <row r="5" spans="1:7">
      <c r="A5" s="82" t="s">
        <v>335</v>
      </c>
      <c r="B5" s="82">
        <v>19972.48</v>
      </c>
      <c r="C5" s="82">
        <v>4777.2</v>
      </c>
      <c r="D5" s="82">
        <v>4777.2</v>
      </c>
    </row>
    <row r="7" spans="1:7">
      <c r="A7" s="78"/>
      <c r="B7" s="82" t="s">
        <v>381</v>
      </c>
    </row>
    <row r="8" spans="1:7">
      <c r="A8" s="82" t="s">
        <v>336</v>
      </c>
      <c r="B8" s="82">
        <v>4180.79</v>
      </c>
    </row>
    <row r="9" spans="1:7">
      <c r="A9" s="82" t="s">
        <v>337</v>
      </c>
      <c r="B9" s="82">
        <v>4180.79</v>
      </c>
    </row>
    <row r="10" spans="1:7">
      <c r="A10" s="82" t="s">
        <v>382</v>
      </c>
      <c r="B10" s="82">
        <v>0</v>
      </c>
    </row>
    <row r="12" spans="1:7">
      <c r="A12" s="78"/>
      <c r="B12" s="82" t="s">
        <v>395</v>
      </c>
      <c r="C12" s="82" t="s">
        <v>396</v>
      </c>
      <c r="D12" s="82" t="s">
        <v>397</v>
      </c>
      <c r="E12" s="82" t="s">
        <v>398</v>
      </c>
      <c r="F12" s="82" t="s">
        <v>399</v>
      </c>
      <c r="G12" s="82" t="s">
        <v>400</v>
      </c>
    </row>
    <row r="13" spans="1:7">
      <c r="A13" s="82" t="s">
        <v>81</v>
      </c>
      <c r="B13" s="82">
        <v>0</v>
      </c>
      <c r="C13" s="82">
        <v>2246.77</v>
      </c>
      <c r="D13" s="82">
        <v>0</v>
      </c>
      <c r="E13" s="82">
        <v>0</v>
      </c>
      <c r="F13" s="82">
        <v>0</v>
      </c>
      <c r="G13" s="82">
        <v>0</v>
      </c>
    </row>
    <row r="14" spans="1:7">
      <c r="A14" s="82" t="s">
        <v>82</v>
      </c>
      <c r="B14" s="82">
        <v>14.44</v>
      </c>
      <c r="C14" s="82">
        <v>0</v>
      </c>
      <c r="D14" s="82">
        <v>0</v>
      </c>
      <c r="E14" s="82">
        <v>0</v>
      </c>
      <c r="F14" s="82">
        <v>0</v>
      </c>
      <c r="G14" s="82">
        <v>0</v>
      </c>
    </row>
    <row r="15" spans="1:7">
      <c r="A15" s="82" t="s">
        <v>90</v>
      </c>
      <c r="B15" s="82">
        <v>933.76</v>
      </c>
      <c r="C15" s="82">
        <v>0</v>
      </c>
      <c r="D15" s="82">
        <v>0</v>
      </c>
      <c r="E15" s="82">
        <v>0</v>
      </c>
      <c r="F15" s="82">
        <v>0</v>
      </c>
      <c r="G15" s="82">
        <v>0</v>
      </c>
    </row>
    <row r="16" spans="1:7">
      <c r="A16" s="82" t="s">
        <v>91</v>
      </c>
      <c r="B16" s="82">
        <v>68.06</v>
      </c>
      <c r="C16" s="82">
        <v>0</v>
      </c>
      <c r="D16" s="82">
        <v>0</v>
      </c>
      <c r="E16" s="82">
        <v>0</v>
      </c>
      <c r="F16" s="82">
        <v>0</v>
      </c>
      <c r="G16" s="82">
        <v>0</v>
      </c>
    </row>
    <row r="17" spans="1:10">
      <c r="A17" s="82" t="s">
        <v>92</v>
      </c>
      <c r="B17" s="82">
        <v>678.54</v>
      </c>
      <c r="C17" s="82">
        <v>294.92</v>
      </c>
      <c r="D17" s="82">
        <v>0</v>
      </c>
      <c r="E17" s="82">
        <v>0</v>
      </c>
      <c r="F17" s="82">
        <v>0</v>
      </c>
      <c r="G17" s="82">
        <v>0</v>
      </c>
    </row>
    <row r="18" spans="1:10">
      <c r="A18" s="82" t="s">
        <v>93</v>
      </c>
      <c r="B18" s="82">
        <v>0</v>
      </c>
      <c r="C18" s="82">
        <v>0</v>
      </c>
      <c r="D18" s="82">
        <v>0</v>
      </c>
      <c r="E18" s="82">
        <v>0</v>
      </c>
      <c r="F18" s="82">
        <v>0</v>
      </c>
      <c r="G18" s="82">
        <v>0</v>
      </c>
    </row>
    <row r="19" spans="1:10">
      <c r="A19" s="82" t="s">
        <v>94</v>
      </c>
      <c r="B19" s="82">
        <v>503.2</v>
      </c>
      <c r="C19" s="82">
        <v>0</v>
      </c>
      <c r="D19" s="82">
        <v>0</v>
      </c>
      <c r="E19" s="82">
        <v>0</v>
      </c>
      <c r="F19" s="82">
        <v>0</v>
      </c>
      <c r="G19" s="82">
        <v>0</v>
      </c>
    </row>
    <row r="20" spans="1:10">
      <c r="A20" s="82" t="s">
        <v>95</v>
      </c>
      <c r="B20" s="82">
        <v>0</v>
      </c>
      <c r="C20" s="82">
        <v>0</v>
      </c>
      <c r="D20" s="82">
        <v>0</v>
      </c>
      <c r="E20" s="82">
        <v>0</v>
      </c>
      <c r="F20" s="82">
        <v>0</v>
      </c>
      <c r="G20" s="82">
        <v>0</v>
      </c>
    </row>
    <row r="21" spans="1:10">
      <c r="A21" s="82" t="s">
        <v>96</v>
      </c>
      <c r="B21" s="82">
        <v>0</v>
      </c>
      <c r="C21" s="82">
        <v>0</v>
      </c>
      <c r="D21" s="82">
        <v>0</v>
      </c>
      <c r="E21" s="82">
        <v>0</v>
      </c>
      <c r="F21" s="82">
        <v>0</v>
      </c>
      <c r="G21" s="82">
        <v>0</v>
      </c>
    </row>
    <row r="22" spans="1:10">
      <c r="A22" s="82" t="s">
        <v>97</v>
      </c>
      <c r="B22" s="82">
        <v>0</v>
      </c>
      <c r="C22" s="82">
        <v>0</v>
      </c>
      <c r="D22" s="82">
        <v>0</v>
      </c>
      <c r="E22" s="82">
        <v>0</v>
      </c>
      <c r="F22" s="82">
        <v>0</v>
      </c>
      <c r="G22" s="82">
        <v>0</v>
      </c>
    </row>
    <row r="23" spans="1:10">
      <c r="A23" s="82" t="s">
        <v>76</v>
      </c>
      <c r="B23" s="82">
        <v>0</v>
      </c>
      <c r="C23" s="82">
        <v>0</v>
      </c>
      <c r="D23" s="82">
        <v>0</v>
      </c>
      <c r="E23" s="82">
        <v>0</v>
      </c>
      <c r="F23" s="82">
        <v>0</v>
      </c>
      <c r="G23" s="82">
        <v>0</v>
      </c>
    </row>
    <row r="24" spans="1:10">
      <c r="A24" s="82" t="s">
        <v>98</v>
      </c>
      <c r="B24" s="82">
        <v>0</v>
      </c>
      <c r="C24" s="82">
        <v>20.98</v>
      </c>
      <c r="D24" s="82">
        <v>0</v>
      </c>
      <c r="E24" s="82">
        <v>0</v>
      </c>
      <c r="F24" s="82">
        <v>0</v>
      </c>
      <c r="G24" s="82">
        <v>87.12</v>
      </c>
    </row>
    <row r="25" spans="1:10">
      <c r="A25" s="82" t="s">
        <v>99</v>
      </c>
      <c r="B25" s="82">
        <v>3350.96</v>
      </c>
      <c r="C25" s="82">
        <v>0</v>
      </c>
      <c r="D25" s="82">
        <v>0</v>
      </c>
      <c r="E25" s="82">
        <v>0</v>
      </c>
      <c r="F25" s="82">
        <v>0</v>
      </c>
      <c r="G25" s="82">
        <v>0</v>
      </c>
    </row>
    <row r="26" spans="1:10">
      <c r="A26" s="82" t="s">
        <v>100</v>
      </c>
      <c r="B26" s="82">
        <v>0</v>
      </c>
      <c r="C26" s="82">
        <v>0</v>
      </c>
      <c r="D26" s="82">
        <v>0</v>
      </c>
      <c r="E26" s="82">
        <v>0</v>
      </c>
      <c r="F26" s="82">
        <v>0</v>
      </c>
      <c r="G26" s="82">
        <v>0</v>
      </c>
    </row>
    <row r="27" spans="1:10">
      <c r="A27" s="82"/>
      <c r="B27" s="82"/>
      <c r="C27" s="82"/>
      <c r="D27" s="82"/>
      <c r="E27" s="82"/>
      <c r="F27" s="82"/>
      <c r="G27" s="82"/>
    </row>
    <row r="28" spans="1:10">
      <c r="A28" s="82" t="s">
        <v>101</v>
      </c>
      <c r="B28" s="82">
        <v>5548.97</v>
      </c>
      <c r="C28" s="82">
        <v>2562.66</v>
      </c>
      <c r="D28" s="82">
        <v>0</v>
      </c>
      <c r="E28" s="82">
        <v>0</v>
      </c>
      <c r="F28" s="82">
        <v>0</v>
      </c>
      <c r="G28" s="82">
        <v>87.12</v>
      </c>
    </row>
    <row r="30" spans="1:10">
      <c r="A30" s="78"/>
      <c r="B30" s="82" t="s">
        <v>381</v>
      </c>
      <c r="C30" s="82" t="s">
        <v>9</v>
      </c>
      <c r="D30" s="82" t="s">
        <v>401</v>
      </c>
      <c r="E30" s="82" t="s">
        <v>402</v>
      </c>
      <c r="F30" s="82" t="s">
        <v>403</v>
      </c>
      <c r="G30" s="82" t="s">
        <v>404</v>
      </c>
      <c r="H30" s="82" t="s">
        <v>405</v>
      </c>
      <c r="I30" s="82" t="s">
        <v>406</v>
      </c>
      <c r="J30" s="82" t="s">
        <v>407</v>
      </c>
    </row>
    <row r="31" spans="1:10">
      <c r="A31" s="82" t="s">
        <v>408</v>
      </c>
      <c r="B31" s="82">
        <v>88.84</v>
      </c>
      <c r="C31" s="82" t="s">
        <v>10</v>
      </c>
      <c r="D31" s="82">
        <v>541.72</v>
      </c>
      <c r="E31" s="82">
        <v>1</v>
      </c>
      <c r="F31" s="82">
        <v>115.05</v>
      </c>
      <c r="G31" s="82">
        <v>0</v>
      </c>
      <c r="H31" s="82">
        <v>11.84</v>
      </c>
      <c r="I31" s="82">
        <v>18.59</v>
      </c>
      <c r="J31" s="82">
        <v>8.07</v>
      </c>
    </row>
    <row r="32" spans="1:10">
      <c r="A32" s="82" t="s">
        <v>409</v>
      </c>
      <c r="B32" s="82">
        <v>621.89</v>
      </c>
      <c r="C32" s="82" t="s">
        <v>10</v>
      </c>
      <c r="D32" s="82">
        <v>3792.03</v>
      </c>
      <c r="E32" s="82">
        <v>1</v>
      </c>
      <c r="F32" s="82">
        <v>477.11</v>
      </c>
      <c r="G32" s="82">
        <v>0</v>
      </c>
      <c r="H32" s="82">
        <v>8.61</v>
      </c>
      <c r="I32" s="82">
        <v>27.86</v>
      </c>
      <c r="J32" s="82">
        <v>8.07</v>
      </c>
    </row>
    <row r="33" spans="1:10">
      <c r="A33" s="82" t="s">
        <v>410</v>
      </c>
      <c r="B33" s="82">
        <v>224.72</v>
      </c>
      <c r="C33" s="82" t="s">
        <v>10</v>
      </c>
      <c r="D33" s="82">
        <v>1370.24</v>
      </c>
      <c r="E33" s="82">
        <v>1</v>
      </c>
      <c r="F33" s="82">
        <v>138.38999999999999</v>
      </c>
      <c r="G33" s="82">
        <v>0</v>
      </c>
      <c r="H33" s="82">
        <v>18.29</v>
      </c>
      <c r="I33" s="82">
        <v>11.61</v>
      </c>
      <c r="J33" s="82">
        <v>80.7</v>
      </c>
    </row>
    <row r="34" spans="1:10">
      <c r="A34" s="82" t="s">
        <v>411</v>
      </c>
      <c r="B34" s="82">
        <v>2324.94</v>
      </c>
      <c r="C34" s="82" t="s">
        <v>10</v>
      </c>
      <c r="D34" s="82">
        <v>14176.6</v>
      </c>
      <c r="E34" s="82">
        <v>1</v>
      </c>
      <c r="F34" s="82">
        <v>323.44</v>
      </c>
      <c r="G34" s="82">
        <v>174.7</v>
      </c>
      <c r="H34" s="82">
        <v>18.29</v>
      </c>
      <c r="I34" s="82">
        <v>11.61</v>
      </c>
      <c r="J34" s="82">
        <v>5.38</v>
      </c>
    </row>
    <row r="35" spans="1:10">
      <c r="A35" s="82" t="s">
        <v>412</v>
      </c>
      <c r="B35" s="82">
        <v>711.36</v>
      </c>
      <c r="C35" s="82" t="s">
        <v>10</v>
      </c>
      <c r="D35" s="82">
        <v>4337.6099999999997</v>
      </c>
      <c r="E35" s="82">
        <v>1</v>
      </c>
      <c r="F35" s="82">
        <v>366.09</v>
      </c>
      <c r="G35" s="82">
        <v>0</v>
      </c>
      <c r="H35" s="82">
        <v>18.29</v>
      </c>
      <c r="I35" s="82">
        <v>11.61</v>
      </c>
      <c r="J35" s="82">
        <v>5.38</v>
      </c>
    </row>
    <row r="36" spans="1:10">
      <c r="A36" s="82" t="s">
        <v>413</v>
      </c>
      <c r="B36" s="82">
        <v>209.04</v>
      </c>
      <c r="C36" s="82" t="s">
        <v>10</v>
      </c>
      <c r="D36" s="82">
        <v>1274.6500000000001</v>
      </c>
      <c r="E36" s="82">
        <v>1</v>
      </c>
      <c r="F36" s="82">
        <v>189.08</v>
      </c>
      <c r="G36" s="82">
        <v>0</v>
      </c>
      <c r="H36" s="82">
        <v>18.29</v>
      </c>
      <c r="I36" s="82">
        <v>11.61</v>
      </c>
      <c r="J36" s="82">
        <v>80.7</v>
      </c>
    </row>
    <row r="37" spans="1:10">
      <c r="A37" s="82" t="s">
        <v>377</v>
      </c>
      <c r="B37" s="82">
        <v>4180.79</v>
      </c>
      <c r="C37" s="82"/>
      <c r="D37" s="82">
        <v>25492.85</v>
      </c>
      <c r="E37" s="82"/>
      <c r="F37" s="82">
        <v>1609.16</v>
      </c>
      <c r="G37" s="82">
        <v>174.7</v>
      </c>
      <c r="H37" s="82">
        <v>16.713000000000001</v>
      </c>
      <c r="I37" s="82">
        <v>12.83</v>
      </c>
      <c r="J37" s="82">
        <v>13.6518</v>
      </c>
    </row>
    <row r="38" spans="1:10">
      <c r="A38" s="82" t="s">
        <v>414</v>
      </c>
      <c r="B38" s="82">
        <v>4180.79</v>
      </c>
      <c r="C38" s="82"/>
      <c r="D38" s="82">
        <v>25492.85</v>
      </c>
      <c r="E38" s="82"/>
      <c r="F38" s="82">
        <v>1609.16</v>
      </c>
      <c r="G38" s="82">
        <v>174.7</v>
      </c>
      <c r="H38" s="82">
        <v>16.713000000000001</v>
      </c>
      <c r="I38" s="82">
        <v>12.83</v>
      </c>
      <c r="J38" s="82">
        <v>13.6518</v>
      </c>
    </row>
    <row r="39" spans="1:10">
      <c r="A39" s="82" t="s">
        <v>415</v>
      </c>
      <c r="B39" s="82">
        <v>0</v>
      </c>
      <c r="C39" s="82"/>
      <c r="D39" s="82">
        <v>0</v>
      </c>
      <c r="E39" s="82"/>
      <c r="F39" s="82">
        <v>0</v>
      </c>
      <c r="G39" s="82">
        <v>0</v>
      </c>
      <c r="H39" s="82"/>
      <c r="I39" s="82"/>
      <c r="J39" s="82"/>
    </row>
    <row r="41" spans="1:10">
      <c r="A41" s="78"/>
      <c r="B41" s="82" t="s">
        <v>59</v>
      </c>
      <c r="C41" s="82" t="s">
        <v>338</v>
      </c>
      <c r="D41" s="82" t="s">
        <v>383</v>
      </c>
      <c r="E41" s="82" t="s">
        <v>384</v>
      </c>
      <c r="F41" s="82" t="s">
        <v>385</v>
      </c>
      <c r="G41" s="82" t="s">
        <v>386</v>
      </c>
      <c r="H41" s="82" t="s">
        <v>387</v>
      </c>
      <c r="I41" s="82" t="s">
        <v>339</v>
      </c>
    </row>
    <row r="42" spans="1:10">
      <c r="A42" s="82" t="s">
        <v>340</v>
      </c>
      <c r="B42" s="82" t="s">
        <v>341</v>
      </c>
      <c r="C42" s="82">
        <v>0.08</v>
      </c>
      <c r="D42" s="82">
        <v>0.85599999999999998</v>
      </c>
      <c r="E42" s="82">
        <v>0.98</v>
      </c>
      <c r="F42" s="82">
        <v>60.34</v>
      </c>
      <c r="G42" s="82">
        <v>0</v>
      </c>
      <c r="H42" s="82">
        <v>90</v>
      </c>
      <c r="I42" s="82" t="s">
        <v>342</v>
      </c>
    </row>
    <row r="43" spans="1:10">
      <c r="A43" s="82" t="s">
        <v>343</v>
      </c>
      <c r="B43" s="82" t="s">
        <v>341</v>
      </c>
      <c r="C43" s="82">
        <v>0.08</v>
      </c>
      <c r="D43" s="82">
        <v>0.85599999999999998</v>
      </c>
      <c r="E43" s="82">
        <v>0.98</v>
      </c>
      <c r="F43" s="82">
        <v>54.71</v>
      </c>
      <c r="G43" s="82">
        <v>90</v>
      </c>
      <c r="H43" s="82">
        <v>90</v>
      </c>
      <c r="I43" s="82" t="s">
        <v>344</v>
      </c>
    </row>
    <row r="44" spans="1:10">
      <c r="A44" s="82" t="s">
        <v>345</v>
      </c>
      <c r="B44" s="82" t="s">
        <v>346</v>
      </c>
      <c r="C44" s="82">
        <v>0.3</v>
      </c>
      <c r="D44" s="82">
        <v>3.12</v>
      </c>
      <c r="E44" s="82">
        <v>12.9</v>
      </c>
      <c r="F44" s="82">
        <v>88.84</v>
      </c>
      <c r="G44" s="82">
        <v>0</v>
      </c>
      <c r="H44" s="82">
        <v>180</v>
      </c>
      <c r="I44" s="82"/>
    </row>
    <row r="45" spans="1:10">
      <c r="A45" s="82" t="s">
        <v>347</v>
      </c>
      <c r="B45" s="82" t="s">
        <v>348</v>
      </c>
      <c r="C45" s="82">
        <v>0.3</v>
      </c>
      <c r="D45" s="82">
        <v>0.35699999999999998</v>
      </c>
      <c r="E45" s="82">
        <v>0.38</v>
      </c>
      <c r="F45" s="82">
        <v>88.84</v>
      </c>
      <c r="G45" s="82">
        <v>180</v>
      </c>
      <c r="H45" s="82">
        <v>0</v>
      </c>
      <c r="I45" s="82"/>
    </row>
    <row r="46" spans="1:10">
      <c r="A46" s="82" t="s">
        <v>349</v>
      </c>
      <c r="B46" s="82" t="s">
        <v>341</v>
      </c>
      <c r="C46" s="82">
        <v>0.08</v>
      </c>
      <c r="D46" s="82">
        <v>0.85599999999999998</v>
      </c>
      <c r="E46" s="82">
        <v>0.98</v>
      </c>
      <c r="F46" s="82">
        <v>422.4</v>
      </c>
      <c r="G46" s="82">
        <v>0</v>
      </c>
      <c r="H46" s="82">
        <v>90</v>
      </c>
      <c r="I46" s="82" t="s">
        <v>342</v>
      </c>
    </row>
    <row r="47" spans="1:10">
      <c r="A47" s="82" t="s">
        <v>350</v>
      </c>
      <c r="B47" s="82" t="s">
        <v>341</v>
      </c>
      <c r="C47" s="82">
        <v>0.08</v>
      </c>
      <c r="D47" s="82">
        <v>0.85599999999999998</v>
      </c>
      <c r="E47" s="82">
        <v>0.98</v>
      </c>
      <c r="F47" s="82">
        <v>54.71</v>
      </c>
      <c r="G47" s="82">
        <v>270</v>
      </c>
      <c r="H47" s="82">
        <v>90</v>
      </c>
      <c r="I47" s="82" t="s">
        <v>351</v>
      </c>
    </row>
    <row r="48" spans="1:10">
      <c r="A48" s="82" t="s">
        <v>352</v>
      </c>
      <c r="B48" s="82" t="s">
        <v>346</v>
      </c>
      <c r="C48" s="82">
        <v>0.3</v>
      </c>
      <c r="D48" s="82">
        <v>3.12</v>
      </c>
      <c r="E48" s="82">
        <v>12.9</v>
      </c>
      <c r="F48" s="82">
        <v>621.89</v>
      </c>
      <c r="G48" s="82">
        <v>0</v>
      </c>
      <c r="H48" s="82">
        <v>180</v>
      </c>
      <c r="I48" s="82"/>
    </row>
    <row r="49" spans="1:9">
      <c r="A49" s="82" t="s">
        <v>353</v>
      </c>
      <c r="B49" s="82" t="s">
        <v>348</v>
      </c>
      <c r="C49" s="82">
        <v>0.3</v>
      </c>
      <c r="D49" s="82">
        <v>0.35699999999999998</v>
      </c>
      <c r="E49" s="82">
        <v>0.38</v>
      </c>
      <c r="F49" s="82">
        <v>621.89</v>
      </c>
      <c r="G49" s="82">
        <v>180</v>
      </c>
      <c r="H49" s="82">
        <v>0</v>
      </c>
      <c r="I49" s="82"/>
    </row>
    <row r="50" spans="1:9">
      <c r="A50" s="82" t="s">
        <v>354</v>
      </c>
      <c r="B50" s="82" t="s">
        <v>341</v>
      </c>
      <c r="C50" s="82">
        <v>0.08</v>
      </c>
      <c r="D50" s="82">
        <v>0.85599999999999998</v>
      </c>
      <c r="E50" s="82">
        <v>0.98</v>
      </c>
      <c r="F50" s="82">
        <v>138.38999999999999</v>
      </c>
      <c r="G50" s="82">
        <v>90</v>
      </c>
      <c r="H50" s="82">
        <v>90</v>
      </c>
      <c r="I50" s="82" t="s">
        <v>344</v>
      </c>
    </row>
    <row r="51" spans="1:9">
      <c r="A51" s="82" t="s">
        <v>355</v>
      </c>
      <c r="B51" s="82" t="s">
        <v>346</v>
      </c>
      <c r="C51" s="82">
        <v>0.3</v>
      </c>
      <c r="D51" s="82">
        <v>3.12</v>
      </c>
      <c r="E51" s="82">
        <v>12.9</v>
      </c>
      <c r="F51" s="82">
        <v>224.72</v>
      </c>
      <c r="G51" s="82">
        <v>0</v>
      </c>
      <c r="H51" s="82">
        <v>180</v>
      </c>
      <c r="I51" s="82"/>
    </row>
    <row r="52" spans="1:9">
      <c r="A52" s="82" t="s">
        <v>356</v>
      </c>
      <c r="B52" s="82" t="s">
        <v>348</v>
      </c>
      <c r="C52" s="82">
        <v>0.3</v>
      </c>
      <c r="D52" s="82">
        <v>0.35699999999999998</v>
      </c>
      <c r="E52" s="82">
        <v>0.38</v>
      </c>
      <c r="F52" s="82">
        <v>224.72</v>
      </c>
      <c r="G52" s="82">
        <v>180</v>
      </c>
      <c r="H52" s="82">
        <v>0</v>
      </c>
      <c r="I52" s="82"/>
    </row>
    <row r="53" spans="1:9">
      <c r="A53" s="82" t="s">
        <v>357</v>
      </c>
      <c r="B53" s="82" t="s">
        <v>341</v>
      </c>
      <c r="C53" s="82">
        <v>0.08</v>
      </c>
      <c r="D53" s="82">
        <v>0.85599999999999998</v>
      </c>
      <c r="E53" s="82">
        <v>0.98</v>
      </c>
      <c r="F53" s="82">
        <v>323.44</v>
      </c>
      <c r="G53" s="82">
        <v>180</v>
      </c>
      <c r="H53" s="82">
        <v>90</v>
      </c>
      <c r="I53" s="82" t="s">
        <v>358</v>
      </c>
    </row>
    <row r="54" spans="1:9">
      <c r="A54" s="82" t="s">
        <v>359</v>
      </c>
      <c r="B54" s="82" t="s">
        <v>346</v>
      </c>
      <c r="C54" s="82">
        <v>0.3</v>
      </c>
      <c r="D54" s="82">
        <v>3.12</v>
      </c>
      <c r="E54" s="82">
        <v>12.9</v>
      </c>
      <c r="F54" s="82">
        <v>2324.94</v>
      </c>
      <c r="G54" s="82">
        <v>0</v>
      </c>
      <c r="H54" s="82">
        <v>180</v>
      </c>
      <c r="I54" s="82"/>
    </row>
    <row r="55" spans="1:9">
      <c r="A55" s="82" t="s">
        <v>360</v>
      </c>
      <c r="B55" s="82" t="s">
        <v>348</v>
      </c>
      <c r="C55" s="82">
        <v>0.3</v>
      </c>
      <c r="D55" s="82">
        <v>0.35699999999999998</v>
      </c>
      <c r="E55" s="82">
        <v>0.38</v>
      </c>
      <c r="F55" s="82">
        <v>2324.94</v>
      </c>
      <c r="G55" s="82">
        <v>180</v>
      </c>
      <c r="H55" s="82">
        <v>0</v>
      </c>
      <c r="I55" s="82"/>
    </row>
    <row r="56" spans="1:9">
      <c r="A56" s="82" t="s">
        <v>361</v>
      </c>
      <c r="B56" s="82" t="s">
        <v>341</v>
      </c>
      <c r="C56" s="82">
        <v>0.08</v>
      </c>
      <c r="D56" s="82">
        <v>0.85599999999999998</v>
      </c>
      <c r="E56" s="82">
        <v>0.98</v>
      </c>
      <c r="F56" s="82">
        <v>267.12</v>
      </c>
      <c r="G56" s="82">
        <v>270</v>
      </c>
      <c r="H56" s="82">
        <v>90</v>
      </c>
      <c r="I56" s="82" t="s">
        <v>351</v>
      </c>
    </row>
    <row r="57" spans="1:9">
      <c r="A57" s="82" t="s">
        <v>362</v>
      </c>
      <c r="B57" s="82" t="s">
        <v>341</v>
      </c>
      <c r="C57" s="82">
        <v>0.08</v>
      </c>
      <c r="D57" s="82">
        <v>0.85599999999999998</v>
      </c>
      <c r="E57" s="82">
        <v>0.98</v>
      </c>
      <c r="F57" s="82">
        <v>98.96</v>
      </c>
      <c r="G57" s="82">
        <v>180</v>
      </c>
      <c r="H57" s="82">
        <v>90</v>
      </c>
      <c r="I57" s="82" t="s">
        <v>358</v>
      </c>
    </row>
    <row r="58" spans="1:9">
      <c r="A58" s="82" t="s">
        <v>363</v>
      </c>
      <c r="B58" s="82" t="s">
        <v>346</v>
      </c>
      <c r="C58" s="82">
        <v>0.3</v>
      </c>
      <c r="D58" s="82">
        <v>3.12</v>
      </c>
      <c r="E58" s="82">
        <v>12.9</v>
      </c>
      <c r="F58" s="82">
        <v>711.36</v>
      </c>
      <c r="G58" s="82">
        <v>0</v>
      </c>
      <c r="H58" s="82">
        <v>180</v>
      </c>
      <c r="I58" s="82"/>
    </row>
    <row r="59" spans="1:9">
      <c r="A59" s="82" t="s">
        <v>364</v>
      </c>
      <c r="B59" s="82" t="s">
        <v>348</v>
      </c>
      <c r="C59" s="82">
        <v>0.3</v>
      </c>
      <c r="D59" s="82">
        <v>0.35699999999999998</v>
      </c>
      <c r="E59" s="82">
        <v>0.38</v>
      </c>
      <c r="F59" s="82">
        <v>711.36</v>
      </c>
      <c r="G59" s="82">
        <v>180</v>
      </c>
      <c r="H59" s="82">
        <v>0</v>
      </c>
      <c r="I59" s="82"/>
    </row>
    <row r="60" spans="1:9">
      <c r="A60" s="82" t="s">
        <v>365</v>
      </c>
      <c r="B60" s="82" t="s">
        <v>341</v>
      </c>
      <c r="C60" s="82">
        <v>0.08</v>
      </c>
      <c r="D60" s="82">
        <v>0.85599999999999998</v>
      </c>
      <c r="E60" s="82">
        <v>0.98</v>
      </c>
      <c r="F60" s="82">
        <v>60.34</v>
      </c>
      <c r="G60" s="82">
        <v>180</v>
      </c>
      <c r="H60" s="82">
        <v>90</v>
      </c>
      <c r="I60" s="82" t="s">
        <v>358</v>
      </c>
    </row>
    <row r="61" spans="1:9">
      <c r="A61" s="82" t="s">
        <v>366</v>
      </c>
      <c r="B61" s="82" t="s">
        <v>341</v>
      </c>
      <c r="C61" s="82">
        <v>0.08</v>
      </c>
      <c r="D61" s="82">
        <v>0.85599999999999998</v>
      </c>
      <c r="E61" s="82">
        <v>0.98</v>
      </c>
      <c r="F61" s="82">
        <v>128.72999999999999</v>
      </c>
      <c r="G61" s="82">
        <v>90</v>
      </c>
      <c r="H61" s="82">
        <v>90</v>
      </c>
      <c r="I61" s="82" t="s">
        <v>344</v>
      </c>
    </row>
    <row r="62" spans="1:9">
      <c r="A62" s="82" t="s">
        <v>367</v>
      </c>
      <c r="B62" s="82" t="s">
        <v>346</v>
      </c>
      <c r="C62" s="82">
        <v>0.3</v>
      </c>
      <c r="D62" s="82">
        <v>3.12</v>
      </c>
      <c r="E62" s="82">
        <v>12.9</v>
      </c>
      <c r="F62" s="82">
        <v>209.04</v>
      </c>
      <c r="G62" s="82">
        <v>0</v>
      </c>
      <c r="H62" s="82">
        <v>180</v>
      </c>
      <c r="I62" s="82"/>
    </row>
    <row r="63" spans="1:9">
      <c r="A63" s="82" t="s">
        <v>368</v>
      </c>
      <c r="B63" s="82" t="s">
        <v>348</v>
      </c>
      <c r="C63" s="82">
        <v>0.3</v>
      </c>
      <c r="D63" s="82">
        <v>0.35699999999999998</v>
      </c>
      <c r="E63" s="82">
        <v>0.38</v>
      </c>
      <c r="F63" s="82">
        <v>209.04</v>
      </c>
      <c r="G63" s="82">
        <v>180</v>
      </c>
      <c r="H63" s="82">
        <v>0</v>
      </c>
      <c r="I63" s="82"/>
    </row>
    <row r="65" spans="1:11">
      <c r="A65" s="78"/>
      <c r="B65" s="82" t="s">
        <v>59</v>
      </c>
      <c r="C65" s="82" t="s">
        <v>416</v>
      </c>
      <c r="D65" s="82" t="s">
        <v>417</v>
      </c>
      <c r="E65" s="82" t="s">
        <v>418</v>
      </c>
      <c r="F65" s="82" t="s">
        <v>53</v>
      </c>
      <c r="G65" s="82" t="s">
        <v>419</v>
      </c>
      <c r="H65" s="82" t="s">
        <v>420</v>
      </c>
      <c r="I65" s="82" t="s">
        <v>421</v>
      </c>
      <c r="J65" s="82" t="s">
        <v>386</v>
      </c>
      <c r="K65" s="82" t="s">
        <v>339</v>
      </c>
    </row>
    <row r="66" spans="1:11">
      <c r="A66" s="82" t="s">
        <v>422</v>
      </c>
      <c r="B66" s="82" t="s">
        <v>423</v>
      </c>
      <c r="C66" s="82">
        <v>174.7</v>
      </c>
      <c r="D66" s="82">
        <v>174.7</v>
      </c>
      <c r="E66" s="82">
        <v>6.49</v>
      </c>
      <c r="F66" s="82">
        <v>0.34</v>
      </c>
      <c r="G66" s="82">
        <v>0.34</v>
      </c>
      <c r="H66" s="82" t="s">
        <v>424</v>
      </c>
      <c r="I66" s="82" t="s">
        <v>357</v>
      </c>
      <c r="J66" s="82">
        <v>180</v>
      </c>
      <c r="K66" s="82" t="s">
        <v>358</v>
      </c>
    </row>
    <row r="67" spans="1:11">
      <c r="A67" s="82" t="s">
        <v>425</v>
      </c>
      <c r="B67" s="82"/>
      <c r="C67" s="82"/>
      <c r="D67" s="82">
        <v>174.7</v>
      </c>
      <c r="E67" s="82">
        <v>6.49</v>
      </c>
      <c r="F67" s="82">
        <v>0.34</v>
      </c>
      <c r="G67" s="82">
        <v>0.34</v>
      </c>
      <c r="H67" s="82"/>
      <c r="I67" s="82"/>
      <c r="J67" s="82"/>
      <c r="K67" s="82"/>
    </row>
    <row r="68" spans="1:11">
      <c r="A68" s="82" t="s">
        <v>426</v>
      </c>
      <c r="B68" s="82"/>
      <c r="C68" s="82"/>
      <c r="D68" s="82">
        <v>0</v>
      </c>
      <c r="E68" s="82" t="s">
        <v>427</v>
      </c>
      <c r="F68" s="82" t="s">
        <v>427</v>
      </c>
      <c r="G68" s="82" t="s">
        <v>427</v>
      </c>
      <c r="H68" s="82"/>
      <c r="I68" s="82"/>
      <c r="J68" s="82"/>
      <c r="K68" s="82"/>
    </row>
    <row r="69" spans="1:11">
      <c r="A69" s="82" t="s">
        <v>428</v>
      </c>
      <c r="B69" s="82"/>
      <c r="C69" s="82"/>
      <c r="D69" s="82">
        <v>174.7</v>
      </c>
      <c r="E69" s="82">
        <v>6.49</v>
      </c>
      <c r="F69" s="82">
        <v>0.34</v>
      </c>
      <c r="G69" s="82">
        <v>0.34</v>
      </c>
      <c r="H69" s="82"/>
      <c r="I69" s="82"/>
      <c r="J69" s="82"/>
      <c r="K69" s="82"/>
    </row>
    <row r="71" spans="1:11">
      <c r="A71" s="78"/>
      <c r="B71" s="82" t="s">
        <v>126</v>
      </c>
      <c r="C71" s="82" t="s">
        <v>376</v>
      </c>
      <c r="D71" s="82" t="s">
        <v>388</v>
      </c>
    </row>
    <row r="72" spans="1:11">
      <c r="A72" s="82" t="s">
        <v>43</v>
      </c>
      <c r="B72" s="82"/>
      <c r="C72" s="82"/>
      <c r="D72" s="82"/>
    </row>
    <row r="74" spans="1:11">
      <c r="A74" s="78"/>
      <c r="B74" s="82" t="s">
        <v>126</v>
      </c>
      <c r="C74" s="82" t="s">
        <v>389</v>
      </c>
      <c r="D74" s="82" t="s">
        <v>390</v>
      </c>
      <c r="E74" s="82" t="s">
        <v>391</v>
      </c>
      <c r="F74" s="82" t="s">
        <v>392</v>
      </c>
      <c r="G74" s="82" t="s">
        <v>388</v>
      </c>
    </row>
    <row r="75" spans="1:11">
      <c r="A75" s="82" t="s">
        <v>369</v>
      </c>
      <c r="B75" s="82" t="s">
        <v>370</v>
      </c>
      <c r="C75" s="82">
        <v>6299.81</v>
      </c>
      <c r="D75" s="82">
        <v>5031.38</v>
      </c>
      <c r="E75" s="82">
        <v>1268.43</v>
      </c>
      <c r="F75" s="82">
        <v>0.8</v>
      </c>
      <c r="G75" s="82">
        <v>4.05</v>
      </c>
    </row>
    <row r="76" spans="1:11">
      <c r="A76" s="82" t="s">
        <v>371</v>
      </c>
      <c r="B76" s="82" t="s">
        <v>370</v>
      </c>
      <c r="C76" s="82">
        <v>35263.49</v>
      </c>
      <c r="D76" s="82">
        <v>28163.38</v>
      </c>
      <c r="E76" s="82">
        <v>7100.12</v>
      </c>
      <c r="F76" s="82">
        <v>0.8</v>
      </c>
      <c r="G76" s="82">
        <v>3.74</v>
      </c>
    </row>
    <row r="77" spans="1:11">
      <c r="A77" s="82" t="s">
        <v>372</v>
      </c>
      <c r="B77" s="82" t="s">
        <v>370</v>
      </c>
      <c r="C77" s="82">
        <v>27568.9</v>
      </c>
      <c r="D77" s="82">
        <v>22018.05</v>
      </c>
      <c r="E77" s="82">
        <v>5550.85</v>
      </c>
      <c r="F77" s="82">
        <v>0.8</v>
      </c>
      <c r="G77" s="82">
        <v>3.75</v>
      </c>
    </row>
    <row r="78" spans="1:11">
      <c r="A78" s="82" t="s">
        <v>373</v>
      </c>
      <c r="B78" s="82" t="s">
        <v>370</v>
      </c>
      <c r="C78" s="82">
        <v>130259.04</v>
      </c>
      <c r="D78" s="82">
        <v>104032.07</v>
      </c>
      <c r="E78" s="82">
        <v>26226.97</v>
      </c>
      <c r="F78" s="82">
        <v>0.8</v>
      </c>
      <c r="G78" s="82">
        <v>4.1399999999999997</v>
      </c>
    </row>
    <row r="79" spans="1:11">
      <c r="A79" s="82" t="s">
        <v>374</v>
      </c>
      <c r="B79" s="82" t="s">
        <v>370</v>
      </c>
      <c r="C79" s="82">
        <v>39099.69</v>
      </c>
      <c r="D79" s="82">
        <v>31227.17</v>
      </c>
      <c r="E79" s="82">
        <v>7872.52</v>
      </c>
      <c r="F79" s="82">
        <v>0.8</v>
      </c>
      <c r="G79" s="82">
        <v>3.74</v>
      </c>
    </row>
    <row r="80" spans="1:11">
      <c r="A80" s="82" t="s">
        <v>375</v>
      </c>
      <c r="B80" s="82" t="s">
        <v>370</v>
      </c>
      <c r="C80" s="82">
        <v>27055.95</v>
      </c>
      <c r="D80" s="82">
        <v>21608.37</v>
      </c>
      <c r="E80" s="82">
        <v>5447.57</v>
      </c>
      <c r="F80" s="82">
        <v>0.8</v>
      </c>
      <c r="G80" s="82">
        <v>3.74</v>
      </c>
    </row>
    <row r="82" spans="1:8">
      <c r="A82" s="78"/>
      <c r="B82" s="82" t="s">
        <v>126</v>
      </c>
      <c r="C82" s="82" t="s">
        <v>389</v>
      </c>
      <c r="D82" s="82" t="s">
        <v>388</v>
      </c>
    </row>
    <row r="83" spans="1:8">
      <c r="A83" s="82" t="s">
        <v>429</v>
      </c>
      <c r="B83" s="82" t="s">
        <v>430</v>
      </c>
      <c r="C83" s="82">
        <v>2794.75</v>
      </c>
      <c r="D83" s="82">
        <v>0.8</v>
      </c>
    </row>
    <row r="84" spans="1:8">
      <c r="A84" s="82" t="s">
        <v>431</v>
      </c>
      <c r="B84" s="82" t="s">
        <v>430</v>
      </c>
      <c r="C84" s="82">
        <v>28443.86</v>
      </c>
      <c r="D84" s="82">
        <v>0.8</v>
      </c>
    </row>
    <row r="85" spans="1:8">
      <c r="A85" s="82" t="s">
        <v>432</v>
      </c>
      <c r="B85" s="82" t="s">
        <v>430</v>
      </c>
      <c r="C85" s="82">
        <v>18852.07</v>
      </c>
      <c r="D85" s="82">
        <v>0.8</v>
      </c>
    </row>
    <row r="86" spans="1:8">
      <c r="A86" s="82" t="s">
        <v>433</v>
      </c>
      <c r="B86" s="82" t="s">
        <v>430</v>
      </c>
      <c r="C86" s="82">
        <v>105068.15</v>
      </c>
      <c r="D86" s="82">
        <v>0.78</v>
      </c>
    </row>
    <row r="87" spans="1:8">
      <c r="A87" s="82" t="s">
        <v>434</v>
      </c>
      <c r="B87" s="82" t="s">
        <v>430</v>
      </c>
      <c r="C87" s="82">
        <v>31538.17</v>
      </c>
      <c r="D87" s="82">
        <v>0.8</v>
      </c>
    </row>
    <row r="88" spans="1:8">
      <c r="A88" s="82" t="s">
        <v>435</v>
      </c>
      <c r="B88" s="82" t="s">
        <v>430</v>
      </c>
      <c r="C88" s="82">
        <v>14845.92</v>
      </c>
      <c r="D88" s="82">
        <v>0.8</v>
      </c>
    </row>
    <row r="90" spans="1:8">
      <c r="A90" s="78"/>
      <c r="B90" s="82" t="s">
        <v>126</v>
      </c>
      <c r="C90" s="82" t="s">
        <v>436</v>
      </c>
      <c r="D90" s="82" t="s">
        <v>437</v>
      </c>
      <c r="E90" s="82" t="s">
        <v>438</v>
      </c>
      <c r="F90" s="82" t="s">
        <v>439</v>
      </c>
      <c r="G90" s="82" t="s">
        <v>440</v>
      </c>
      <c r="H90" s="82" t="s">
        <v>441</v>
      </c>
    </row>
    <row r="91" spans="1:8">
      <c r="A91" s="82" t="s">
        <v>442</v>
      </c>
      <c r="B91" s="82" t="s">
        <v>443</v>
      </c>
      <c r="C91" s="82">
        <v>0.35</v>
      </c>
      <c r="D91" s="82">
        <v>125</v>
      </c>
      <c r="E91" s="82">
        <v>1.18</v>
      </c>
      <c r="F91" s="82">
        <v>421.39</v>
      </c>
      <c r="G91" s="82">
        <v>1</v>
      </c>
      <c r="H91" s="82" t="s">
        <v>444</v>
      </c>
    </row>
    <row r="92" spans="1:8">
      <c r="A92" s="82" t="s">
        <v>445</v>
      </c>
      <c r="B92" s="82" t="s">
        <v>446</v>
      </c>
      <c r="C92" s="82">
        <v>0.54</v>
      </c>
      <c r="D92" s="82">
        <v>622</v>
      </c>
      <c r="E92" s="82">
        <v>0.38</v>
      </c>
      <c r="F92" s="82">
        <v>441.43</v>
      </c>
      <c r="G92" s="82">
        <v>1</v>
      </c>
      <c r="H92" s="82" t="s">
        <v>447</v>
      </c>
    </row>
    <row r="93" spans="1:8">
      <c r="A93" s="82" t="s">
        <v>448</v>
      </c>
      <c r="B93" s="82" t="s">
        <v>446</v>
      </c>
      <c r="C93" s="82">
        <v>0.56999999999999995</v>
      </c>
      <c r="D93" s="82">
        <v>622</v>
      </c>
      <c r="E93" s="82">
        <v>2.13</v>
      </c>
      <c r="F93" s="82">
        <v>2329.7199999999998</v>
      </c>
      <c r="G93" s="82">
        <v>1</v>
      </c>
      <c r="H93" s="82" t="s">
        <v>447</v>
      </c>
    </row>
    <row r="94" spans="1:8">
      <c r="A94" s="82" t="s">
        <v>449</v>
      </c>
      <c r="B94" s="82" t="s">
        <v>446</v>
      </c>
      <c r="C94" s="82">
        <v>0.56999999999999995</v>
      </c>
      <c r="D94" s="82">
        <v>622</v>
      </c>
      <c r="E94" s="82">
        <v>1.67</v>
      </c>
      <c r="F94" s="82">
        <v>1821.37</v>
      </c>
      <c r="G94" s="82">
        <v>1</v>
      </c>
      <c r="H94" s="82" t="s">
        <v>447</v>
      </c>
    </row>
    <row r="95" spans="1:8">
      <c r="A95" s="82" t="s">
        <v>450</v>
      </c>
      <c r="B95" s="82" t="s">
        <v>446</v>
      </c>
      <c r="C95" s="82">
        <v>0.6</v>
      </c>
      <c r="D95" s="82">
        <v>1109.6500000000001</v>
      </c>
      <c r="E95" s="82">
        <v>7.87</v>
      </c>
      <c r="F95" s="82">
        <v>14538.4</v>
      </c>
      <c r="G95" s="82">
        <v>1</v>
      </c>
      <c r="H95" s="82" t="s">
        <v>447</v>
      </c>
    </row>
    <row r="96" spans="1:8">
      <c r="A96" s="82" t="s">
        <v>451</v>
      </c>
      <c r="B96" s="82" t="s">
        <v>446</v>
      </c>
      <c r="C96" s="82">
        <v>0.56999999999999995</v>
      </c>
      <c r="D96" s="82">
        <v>622</v>
      </c>
      <c r="E96" s="82">
        <v>2.36</v>
      </c>
      <c r="F96" s="82">
        <v>2583.16</v>
      </c>
      <c r="G96" s="82">
        <v>1</v>
      </c>
      <c r="H96" s="82" t="s">
        <v>447</v>
      </c>
    </row>
    <row r="97" spans="1:8">
      <c r="A97" s="82" t="s">
        <v>452</v>
      </c>
      <c r="B97" s="82" t="s">
        <v>446</v>
      </c>
      <c r="C97" s="82">
        <v>0.56999999999999995</v>
      </c>
      <c r="D97" s="82">
        <v>622</v>
      </c>
      <c r="E97" s="82">
        <v>1.63</v>
      </c>
      <c r="F97" s="82">
        <v>1787.48</v>
      </c>
      <c r="G97" s="82">
        <v>1</v>
      </c>
      <c r="H97" s="82" t="s">
        <v>447</v>
      </c>
    </row>
    <row r="99" spans="1:8">
      <c r="A99" s="78"/>
      <c r="B99" s="82" t="s">
        <v>126</v>
      </c>
      <c r="C99" s="82" t="s">
        <v>453</v>
      </c>
      <c r="D99" s="82" t="s">
        <v>454</v>
      </c>
      <c r="E99" s="82" t="s">
        <v>455</v>
      </c>
      <c r="F99" s="82" t="s">
        <v>456</v>
      </c>
    </row>
    <row r="100" spans="1:8">
      <c r="A100" s="82" t="s">
        <v>457</v>
      </c>
      <c r="B100" s="82" t="s">
        <v>458</v>
      </c>
      <c r="C100" s="82" t="s">
        <v>459</v>
      </c>
      <c r="D100" s="82">
        <v>0.1</v>
      </c>
      <c r="E100" s="82">
        <v>0</v>
      </c>
      <c r="F100" s="82">
        <v>1</v>
      </c>
    </row>
    <row r="102" spans="1:8">
      <c r="A102" s="78"/>
      <c r="B102" s="82" t="s">
        <v>126</v>
      </c>
      <c r="C102" s="82" t="s">
        <v>460</v>
      </c>
      <c r="D102" s="82" t="s">
        <v>461</v>
      </c>
      <c r="E102" s="82" t="s">
        <v>462</v>
      </c>
      <c r="F102" s="82" t="s">
        <v>463</v>
      </c>
      <c r="G102" s="82" t="s">
        <v>464</v>
      </c>
    </row>
    <row r="103" spans="1:8">
      <c r="A103" s="82" t="s">
        <v>465</v>
      </c>
      <c r="B103" s="82" t="s">
        <v>466</v>
      </c>
      <c r="C103" s="82">
        <v>0.4</v>
      </c>
      <c r="D103" s="82">
        <v>845000</v>
      </c>
      <c r="E103" s="82">
        <v>0.8</v>
      </c>
      <c r="F103" s="82">
        <v>1.71</v>
      </c>
      <c r="G103" s="82">
        <v>0.59</v>
      </c>
    </row>
    <row r="105" spans="1:8">
      <c r="A105" s="78"/>
      <c r="B105" s="82" t="s">
        <v>467</v>
      </c>
      <c r="C105" s="82" t="s">
        <v>468</v>
      </c>
      <c r="D105" s="82" t="s">
        <v>469</v>
      </c>
      <c r="E105" s="82" t="s">
        <v>470</v>
      </c>
      <c r="F105" s="82" t="s">
        <v>471</v>
      </c>
      <c r="G105" s="82" t="s">
        <v>472</v>
      </c>
      <c r="H105" s="82" t="s">
        <v>473</v>
      </c>
    </row>
    <row r="106" spans="1:8">
      <c r="A106" s="82" t="s">
        <v>474</v>
      </c>
      <c r="B106" s="82">
        <v>55700.396699999998</v>
      </c>
      <c r="C106" s="82">
        <v>48.5854</v>
      </c>
      <c r="D106" s="82">
        <v>355.15390000000002</v>
      </c>
      <c r="E106" s="82">
        <v>0</v>
      </c>
      <c r="F106" s="82">
        <v>2.0000000000000001E-4</v>
      </c>
      <c r="G106" s="83">
        <v>2142400</v>
      </c>
      <c r="H106" s="82">
        <v>20361.5615</v>
      </c>
    </row>
    <row r="107" spans="1:8">
      <c r="A107" s="82" t="s">
        <v>475</v>
      </c>
      <c r="B107" s="82">
        <v>48434.160400000001</v>
      </c>
      <c r="C107" s="82">
        <v>42.114100000000001</v>
      </c>
      <c r="D107" s="82">
        <v>332.65539999999999</v>
      </c>
      <c r="E107" s="82">
        <v>0</v>
      </c>
      <c r="F107" s="82">
        <v>2.0000000000000001E-4</v>
      </c>
      <c r="G107" s="83">
        <v>2006790</v>
      </c>
      <c r="H107" s="82">
        <v>17778.062900000001</v>
      </c>
    </row>
    <row r="108" spans="1:8">
      <c r="A108" s="82" t="s">
        <v>476</v>
      </c>
      <c r="B108" s="82">
        <v>53759.806400000001</v>
      </c>
      <c r="C108" s="82">
        <v>46.773000000000003</v>
      </c>
      <c r="D108" s="82">
        <v>364.1859</v>
      </c>
      <c r="E108" s="82">
        <v>0</v>
      </c>
      <c r="F108" s="82">
        <v>2.0000000000000001E-4</v>
      </c>
      <c r="G108" s="83">
        <v>2196980</v>
      </c>
      <c r="H108" s="82">
        <v>19717.476200000001</v>
      </c>
    </row>
    <row r="109" spans="1:8">
      <c r="A109" s="82" t="s">
        <v>477</v>
      </c>
      <c r="B109" s="82">
        <v>50369.263299999999</v>
      </c>
      <c r="C109" s="82">
        <v>43.728000000000002</v>
      </c>
      <c r="D109" s="82">
        <v>358.23790000000002</v>
      </c>
      <c r="E109" s="82">
        <v>0</v>
      </c>
      <c r="F109" s="82">
        <v>2.0000000000000001E-4</v>
      </c>
      <c r="G109" s="83">
        <v>2161180</v>
      </c>
      <c r="H109" s="82">
        <v>18525.856599999999</v>
      </c>
    </row>
    <row r="110" spans="1:8">
      <c r="A110" s="82" t="s">
        <v>308</v>
      </c>
      <c r="B110" s="82">
        <v>51058.0677</v>
      </c>
      <c r="C110" s="82">
        <v>44.208300000000001</v>
      </c>
      <c r="D110" s="82">
        <v>384.18540000000002</v>
      </c>
      <c r="E110" s="82">
        <v>0</v>
      </c>
      <c r="F110" s="82">
        <v>2.0000000000000001E-4</v>
      </c>
      <c r="G110" s="83">
        <v>2317810</v>
      </c>
      <c r="H110" s="82">
        <v>18843.417399999998</v>
      </c>
    </row>
    <row r="111" spans="1:8">
      <c r="A111" s="82" t="s">
        <v>478</v>
      </c>
      <c r="B111" s="82">
        <v>49050.7785</v>
      </c>
      <c r="C111" s="82">
        <v>42.409100000000002</v>
      </c>
      <c r="D111" s="82">
        <v>380.03489999999999</v>
      </c>
      <c r="E111" s="82">
        <v>0</v>
      </c>
      <c r="F111" s="82">
        <v>2.0000000000000001E-4</v>
      </c>
      <c r="G111" s="83">
        <v>2292810</v>
      </c>
      <c r="H111" s="82">
        <v>18136.0285</v>
      </c>
    </row>
    <row r="112" spans="1:8">
      <c r="A112" s="82" t="s">
        <v>479</v>
      </c>
      <c r="B112" s="82">
        <v>49454.537300000004</v>
      </c>
      <c r="C112" s="82">
        <v>42.676200000000001</v>
      </c>
      <c r="D112" s="82">
        <v>397.83580000000001</v>
      </c>
      <c r="E112" s="82">
        <v>0</v>
      </c>
      <c r="F112" s="82">
        <v>2.0000000000000001E-4</v>
      </c>
      <c r="G112" s="83">
        <v>2400270</v>
      </c>
      <c r="H112" s="82">
        <v>18330.079900000001</v>
      </c>
    </row>
    <row r="113" spans="1:19">
      <c r="A113" s="82" t="s">
        <v>480</v>
      </c>
      <c r="B113" s="82">
        <v>50410.638200000001</v>
      </c>
      <c r="C113" s="82">
        <v>43.493400000000001</v>
      </c>
      <c r="D113" s="82">
        <v>406.9357</v>
      </c>
      <c r="E113" s="82">
        <v>0</v>
      </c>
      <c r="F113" s="82">
        <v>2.0000000000000001E-4</v>
      </c>
      <c r="G113" s="83">
        <v>2455180</v>
      </c>
      <c r="H113" s="82">
        <v>18688.7513</v>
      </c>
    </row>
    <row r="114" spans="1:19">
      <c r="A114" s="82" t="s">
        <v>481</v>
      </c>
      <c r="B114" s="82">
        <v>48268.382899999997</v>
      </c>
      <c r="C114" s="82">
        <v>41.624699999999997</v>
      </c>
      <c r="D114" s="82">
        <v>393.29750000000001</v>
      </c>
      <c r="E114" s="82">
        <v>0</v>
      </c>
      <c r="F114" s="82">
        <v>2.0000000000000001E-4</v>
      </c>
      <c r="G114" s="83">
        <v>2372910</v>
      </c>
      <c r="H114" s="82">
        <v>17905.703699999998</v>
      </c>
    </row>
    <row r="115" spans="1:19">
      <c r="A115" s="82" t="s">
        <v>482</v>
      </c>
      <c r="B115" s="82">
        <v>50826.028700000003</v>
      </c>
      <c r="C115" s="82">
        <v>43.954300000000003</v>
      </c>
      <c r="D115" s="82">
        <v>391.93759999999997</v>
      </c>
      <c r="E115" s="82">
        <v>0</v>
      </c>
      <c r="F115" s="82">
        <v>2.0000000000000001E-4</v>
      </c>
      <c r="G115" s="83">
        <v>2364620</v>
      </c>
      <c r="H115" s="82">
        <v>18786.759999999998</v>
      </c>
    </row>
    <row r="116" spans="1:19">
      <c r="A116" s="82" t="s">
        <v>483</v>
      </c>
      <c r="B116" s="82">
        <v>51275.803599999999</v>
      </c>
      <c r="C116" s="82">
        <v>44.527299999999997</v>
      </c>
      <c r="D116" s="82">
        <v>362.49040000000002</v>
      </c>
      <c r="E116" s="82">
        <v>0</v>
      </c>
      <c r="F116" s="82">
        <v>2.0000000000000001E-4</v>
      </c>
      <c r="G116" s="83">
        <v>2186820</v>
      </c>
      <c r="H116" s="82">
        <v>18852.585800000001</v>
      </c>
    </row>
    <row r="117" spans="1:19">
      <c r="A117" s="82" t="s">
        <v>484</v>
      </c>
      <c r="B117" s="82">
        <v>55835.653700000003</v>
      </c>
      <c r="C117" s="82">
        <v>48.686900000000001</v>
      </c>
      <c r="D117" s="82">
        <v>358.96589999999998</v>
      </c>
      <c r="E117" s="82">
        <v>0</v>
      </c>
      <c r="F117" s="82">
        <v>2.0000000000000001E-4</v>
      </c>
      <c r="G117" s="83">
        <v>2165410</v>
      </c>
      <c r="H117" s="82">
        <v>20420.004499999999</v>
      </c>
    </row>
    <row r="118" spans="1:19">
      <c r="A118" s="82"/>
      <c r="B118" s="82"/>
      <c r="C118" s="82"/>
      <c r="D118" s="82"/>
      <c r="E118" s="82"/>
      <c r="F118" s="82"/>
      <c r="G118" s="82"/>
      <c r="H118" s="82"/>
    </row>
    <row r="119" spans="1:19">
      <c r="A119" s="82" t="s">
        <v>485</v>
      </c>
      <c r="B119" s="82">
        <v>614443.51740000001</v>
      </c>
      <c r="C119" s="82">
        <v>532.78070000000002</v>
      </c>
      <c r="D119" s="82">
        <v>4485.9162999999999</v>
      </c>
      <c r="E119" s="82">
        <v>0</v>
      </c>
      <c r="F119" s="82">
        <v>2.3E-3</v>
      </c>
      <c r="G119" s="83">
        <v>27063200</v>
      </c>
      <c r="H119" s="82">
        <v>226346.28829999999</v>
      </c>
    </row>
    <row r="120" spans="1:19">
      <c r="A120" s="82" t="s">
        <v>486</v>
      </c>
      <c r="B120" s="82">
        <v>48268.382899999997</v>
      </c>
      <c r="C120" s="82">
        <v>41.624699999999997</v>
      </c>
      <c r="D120" s="82">
        <v>332.65539999999999</v>
      </c>
      <c r="E120" s="82">
        <v>0</v>
      </c>
      <c r="F120" s="82">
        <v>2.0000000000000001E-4</v>
      </c>
      <c r="G120" s="83">
        <v>2006790</v>
      </c>
      <c r="H120" s="82">
        <v>17778.062900000001</v>
      </c>
    </row>
    <row r="121" spans="1:19">
      <c r="A121" s="82" t="s">
        <v>487</v>
      </c>
      <c r="B121" s="82">
        <v>55835.653700000003</v>
      </c>
      <c r="C121" s="82">
        <v>48.686900000000001</v>
      </c>
      <c r="D121" s="82">
        <v>406.9357</v>
      </c>
      <c r="E121" s="82">
        <v>0</v>
      </c>
      <c r="F121" s="82">
        <v>2.0000000000000001E-4</v>
      </c>
      <c r="G121" s="83">
        <v>2455180</v>
      </c>
      <c r="H121" s="82">
        <v>20420.004499999999</v>
      </c>
    </row>
    <row r="123" spans="1:19">
      <c r="A123" s="78"/>
      <c r="B123" s="82" t="s">
        <v>488</v>
      </c>
      <c r="C123" s="82" t="s">
        <v>489</v>
      </c>
      <c r="D123" s="82" t="s">
        <v>490</v>
      </c>
      <c r="E123" s="82" t="s">
        <v>491</v>
      </c>
      <c r="F123" s="82" t="s">
        <v>492</v>
      </c>
      <c r="G123" s="82" t="s">
        <v>493</v>
      </c>
      <c r="H123" s="82" t="s">
        <v>494</v>
      </c>
      <c r="I123" s="82" t="s">
        <v>495</v>
      </c>
      <c r="J123" s="82" t="s">
        <v>496</v>
      </c>
      <c r="K123" s="82" t="s">
        <v>497</v>
      </c>
      <c r="L123" s="82" t="s">
        <v>498</v>
      </c>
      <c r="M123" s="82" t="s">
        <v>499</v>
      </c>
      <c r="N123" s="82" t="s">
        <v>500</v>
      </c>
      <c r="O123" s="82" t="s">
        <v>501</v>
      </c>
      <c r="P123" s="82" t="s">
        <v>502</v>
      </c>
      <c r="Q123" s="82" t="s">
        <v>503</v>
      </c>
      <c r="R123" s="82" t="s">
        <v>504</v>
      </c>
      <c r="S123" s="82" t="s">
        <v>505</v>
      </c>
    </row>
    <row r="124" spans="1:19">
      <c r="A124" s="82" t="s">
        <v>474</v>
      </c>
      <c r="B124" s="83">
        <v>439272000000</v>
      </c>
      <c r="C124" s="82">
        <v>307470.245</v>
      </c>
      <c r="D124" s="82" t="s">
        <v>577</v>
      </c>
      <c r="E124" s="82">
        <v>41924.28</v>
      </c>
      <c r="F124" s="82">
        <v>31827.177</v>
      </c>
      <c r="G124" s="82">
        <v>23922.94</v>
      </c>
      <c r="H124" s="82">
        <v>0</v>
      </c>
      <c r="I124" s="82">
        <v>0</v>
      </c>
      <c r="J124" s="82">
        <v>4330.1480000000001</v>
      </c>
      <c r="K124" s="82">
        <v>0</v>
      </c>
      <c r="L124" s="82">
        <v>0</v>
      </c>
      <c r="M124" s="82">
        <v>0</v>
      </c>
      <c r="N124" s="82">
        <v>0</v>
      </c>
      <c r="O124" s="82">
        <v>0</v>
      </c>
      <c r="P124" s="82">
        <v>0</v>
      </c>
      <c r="Q124" s="82">
        <v>205465.7</v>
      </c>
      <c r="R124" s="82">
        <v>0</v>
      </c>
      <c r="S124" s="82">
        <v>0</v>
      </c>
    </row>
    <row r="125" spans="1:19">
      <c r="A125" s="82" t="s">
        <v>475</v>
      </c>
      <c r="B125" s="83">
        <v>411468000000</v>
      </c>
      <c r="C125" s="82">
        <v>314043.995</v>
      </c>
      <c r="D125" s="82" t="s">
        <v>524</v>
      </c>
      <c r="E125" s="82">
        <v>41924.28</v>
      </c>
      <c r="F125" s="82">
        <v>31827.177</v>
      </c>
      <c r="G125" s="82">
        <v>23922.94</v>
      </c>
      <c r="H125" s="82">
        <v>0</v>
      </c>
      <c r="I125" s="82">
        <v>1300.4749999999999</v>
      </c>
      <c r="J125" s="82">
        <v>4330.1480000000001</v>
      </c>
      <c r="K125" s="82">
        <v>0</v>
      </c>
      <c r="L125" s="82">
        <v>0</v>
      </c>
      <c r="M125" s="82">
        <v>0</v>
      </c>
      <c r="N125" s="82">
        <v>0</v>
      </c>
      <c r="O125" s="82">
        <v>0</v>
      </c>
      <c r="P125" s="82">
        <v>0</v>
      </c>
      <c r="Q125" s="82">
        <v>210738.97500000001</v>
      </c>
      <c r="R125" s="82">
        <v>0</v>
      </c>
      <c r="S125" s="82">
        <v>0</v>
      </c>
    </row>
    <row r="126" spans="1:19">
      <c r="A126" s="82" t="s">
        <v>476</v>
      </c>
      <c r="B126" s="83">
        <v>450464000000</v>
      </c>
      <c r="C126" s="82">
        <v>300313.641</v>
      </c>
      <c r="D126" s="82" t="s">
        <v>578</v>
      </c>
      <c r="E126" s="82">
        <v>41924.28</v>
      </c>
      <c r="F126" s="82">
        <v>31827.177</v>
      </c>
      <c r="G126" s="82">
        <v>23922.94</v>
      </c>
      <c r="H126" s="82">
        <v>0</v>
      </c>
      <c r="I126" s="82">
        <v>0</v>
      </c>
      <c r="J126" s="82">
        <v>0</v>
      </c>
      <c r="K126" s="82">
        <v>0</v>
      </c>
      <c r="L126" s="82">
        <v>0</v>
      </c>
      <c r="M126" s="82">
        <v>0</v>
      </c>
      <c r="N126" s="82">
        <v>0</v>
      </c>
      <c r="O126" s="82">
        <v>0</v>
      </c>
      <c r="P126" s="82">
        <v>0</v>
      </c>
      <c r="Q126" s="82">
        <v>202639.24400000001</v>
      </c>
      <c r="R126" s="82">
        <v>0</v>
      </c>
      <c r="S126" s="82">
        <v>0</v>
      </c>
    </row>
    <row r="127" spans="1:19">
      <c r="A127" s="82" t="s">
        <v>477</v>
      </c>
      <c r="B127" s="83">
        <v>443123000000</v>
      </c>
      <c r="C127" s="82">
        <v>310604.592</v>
      </c>
      <c r="D127" s="82" t="s">
        <v>579</v>
      </c>
      <c r="E127" s="82">
        <v>62886.42</v>
      </c>
      <c r="F127" s="82">
        <v>35805.574999999997</v>
      </c>
      <c r="G127" s="82">
        <v>23922.94</v>
      </c>
      <c r="H127" s="82">
        <v>0</v>
      </c>
      <c r="I127" s="82">
        <v>4078.585</v>
      </c>
      <c r="J127" s="82">
        <v>0</v>
      </c>
      <c r="K127" s="82">
        <v>0</v>
      </c>
      <c r="L127" s="82">
        <v>0</v>
      </c>
      <c r="M127" s="82">
        <v>0</v>
      </c>
      <c r="N127" s="82">
        <v>0</v>
      </c>
      <c r="O127" s="82">
        <v>0</v>
      </c>
      <c r="P127" s="82">
        <v>0</v>
      </c>
      <c r="Q127" s="82">
        <v>183911.07199999999</v>
      </c>
      <c r="R127" s="82">
        <v>0</v>
      </c>
      <c r="S127" s="82">
        <v>0</v>
      </c>
    </row>
    <row r="128" spans="1:19">
      <c r="A128" s="82" t="s">
        <v>308</v>
      </c>
      <c r="B128" s="83">
        <v>475238000000</v>
      </c>
      <c r="C128" s="82">
        <v>321319.109</v>
      </c>
      <c r="D128" s="82" t="s">
        <v>580</v>
      </c>
      <c r="E128" s="82">
        <v>41924.28</v>
      </c>
      <c r="F128" s="82">
        <v>31827.177</v>
      </c>
      <c r="G128" s="82">
        <v>23922.94</v>
      </c>
      <c r="H128" s="82">
        <v>0</v>
      </c>
      <c r="I128" s="82">
        <v>4424.6840000000002</v>
      </c>
      <c r="J128" s="82">
        <v>0</v>
      </c>
      <c r="K128" s="82">
        <v>0</v>
      </c>
      <c r="L128" s="82">
        <v>0</v>
      </c>
      <c r="M128" s="82">
        <v>0</v>
      </c>
      <c r="N128" s="82">
        <v>0</v>
      </c>
      <c r="O128" s="82">
        <v>0</v>
      </c>
      <c r="P128" s="82">
        <v>0</v>
      </c>
      <c r="Q128" s="82">
        <v>219220.02799999999</v>
      </c>
      <c r="R128" s="82">
        <v>0</v>
      </c>
      <c r="S128" s="82">
        <v>0</v>
      </c>
    </row>
    <row r="129" spans="1:19">
      <c r="A129" s="82" t="s">
        <v>478</v>
      </c>
      <c r="B129" s="83">
        <v>470113000000</v>
      </c>
      <c r="C129" s="82">
        <v>326029.56</v>
      </c>
      <c r="D129" s="82" t="s">
        <v>581</v>
      </c>
      <c r="E129" s="82">
        <v>62886.42</v>
      </c>
      <c r="F129" s="82">
        <v>35805.574999999997</v>
      </c>
      <c r="G129" s="82">
        <v>23922.94</v>
      </c>
      <c r="H129" s="82">
        <v>0</v>
      </c>
      <c r="I129" s="82">
        <v>8052.424</v>
      </c>
      <c r="J129" s="82">
        <v>0</v>
      </c>
      <c r="K129" s="82">
        <v>0</v>
      </c>
      <c r="L129" s="82">
        <v>0</v>
      </c>
      <c r="M129" s="82">
        <v>0</v>
      </c>
      <c r="N129" s="82">
        <v>0</v>
      </c>
      <c r="O129" s="82">
        <v>0</v>
      </c>
      <c r="P129" s="82">
        <v>0</v>
      </c>
      <c r="Q129" s="82">
        <v>195362.20199999999</v>
      </c>
      <c r="R129" s="82">
        <v>0</v>
      </c>
      <c r="S129" s="82">
        <v>0</v>
      </c>
    </row>
    <row r="130" spans="1:19">
      <c r="A130" s="82" t="s">
        <v>479</v>
      </c>
      <c r="B130" s="83">
        <v>492145000000</v>
      </c>
      <c r="C130" s="82">
        <v>340758.99699999997</v>
      </c>
      <c r="D130" s="82" t="s">
        <v>582</v>
      </c>
      <c r="E130" s="82">
        <v>62886.42</v>
      </c>
      <c r="F130" s="82">
        <v>35805.574999999997</v>
      </c>
      <c r="G130" s="82">
        <v>23922.94</v>
      </c>
      <c r="H130" s="82">
        <v>0</v>
      </c>
      <c r="I130" s="82">
        <v>12953.785</v>
      </c>
      <c r="J130" s="82">
        <v>0</v>
      </c>
      <c r="K130" s="82">
        <v>0</v>
      </c>
      <c r="L130" s="82">
        <v>0</v>
      </c>
      <c r="M130" s="82">
        <v>0</v>
      </c>
      <c r="N130" s="82">
        <v>0</v>
      </c>
      <c r="O130" s="82">
        <v>0</v>
      </c>
      <c r="P130" s="82">
        <v>0</v>
      </c>
      <c r="Q130" s="82">
        <v>205190.27799999999</v>
      </c>
      <c r="R130" s="82">
        <v>0</v>
      </c>
      <c r="S130" s="82">
        <v>0</v>
      </c>
    </row>
    <row r="131" spans="1:19">
      <c r="A131" s="82" t="s">
        <v>480</v>
      </c>
      <c r="B131" s="83">
        <v>503403000000</v>
      </c>
      <c r="C131" s="82">
        <v>337067.00400000002</v>
      </c>
      <c r="D131" s="82" t="s">
        <v>583</v>
      </c>
      <c r="E131" s="82">
        <v>62886.42</v>
      </c>
      <c r="F131" s="82">
        <v>35805.574999999997</v>
      </c>
      <c r="G131" s="82">
        <v>23922.94</v>
      </c>
      <c r="H131" s="82">
        <v>0</v>
      </c>
      <c r="I131" s="82">
        <v>9666.2559999999994</v>
      </c>
      <c r="J131" s="82">
        <v>0</v>
      </c>
      <c r="K131" s="82">
        <v>0</v>
      </c>
      <c r="L131" s="82">
        <v>0</v>
      </c>
      <c r="M131" s="82">
        <v>0</v>
      </c>
      <c r="N131" s="82">
        <v>0</v>
      </c>
      <c r="O131" s="82">
        <v>0</v>
      </c>
      <c r="P131" s="82">
        <v>0</v>
      </c>
      <c r="Q131" s="82">
        <v>204785.81400000001</v>
      </c>
      <c r="R131" s="82">
        <v>0</v>
      </c>
      <c r="S131" s="82">
        <v>0</v>
      </c>
    </row>
    <row r="132" spans="1:19">
      <c r="A132" s="82" t="s">
        <v>481</v>
      </c>
      <c r="B132" s="83">
        <v>486535000000</v>
      </c>
      <c r="C132" s="82">
        <v>344288.54</v>
      </c>
      <c r="D132" s="82" t="s">
        <v>584</v>
      </c>
      <c r="E132" s="82">
        <v>62886.42</v>
      </c>
      <c r="F132" s="82">
        <v>35805.574999999997</v>
      </c>
      <c r="G132" s="82">
        <v>23922.94</v>
      </c>
      <c r="H132" s="82">
        <v>0</v>
      </c>
      <c r="I132" s="82">
        <v>12465.992</v>
      </c>
      <c r="J132" s="82">
        <v>0</v>
      </c>
      <c r="K132" s="82">
        <v>0</v>
      </c>
      <c r="L132" s="82">
        <v>0</v>
      </c>
      <c r="M132" s="82">
        <v>0</v>
      </c>
      <c r="N132" s="82">
        <v>0</v>
      </c>
      <c r="O132" s="82">
        <v>0</v>
      </c>
      <c r="P132" s="82">
        <v>0</v>
      </c>
      <c r="Q132" s="82">
        <v>209207.614</v>
      </c>
      <c r="R132" s="82">
        <v>0</v>
      </c>
      <c r="S132" s="82">
        <v>0</v>
      </c>
    </row>
    <row r="133" spans="1:19">
      <c r="A133" s="82" t="s">
        <v>482</v>
      </c>
      <c r="B133" s="83">
        <v>484835000000</v>
      </c>
      <c r="C133" s="82">
        <v>321489.603</v>
      </c>
      <c r="D133" s="82" t="s">
        <v>585</v>
      </c>
      <c r="E133" s="82">
        <v>41924.28</v>
      </c>
      <c r="F133" s="82">
        <v>31827.177</v>
      </c>
      <c r="G133" s="82">
        <v>23922.94</v>
      </c>
      <c r="H133" s="82">
        <v>0</v>
      </c>
      <c r="I133" s="82">
        <v>6483.0529999999999</v>
      </c>
      <c r="J133" s="82">
        <v>0</v>
      </c>
      <c r="K133" s="82">
        <v>0</v>
      </c>
      <c r="L133" s="82">
        <v>0</v>
      </c>
      <c r="M133" s="82">
        <v>0</v>
      </c>
      <c r="N133" s="82">
        <v>0</v>
      </c>
      <c r="O133" s="82">
        <v>0</v>
      </c>
      <c r="P133" s="82">
        <v>0</v>
      </c>
      <c r="Q133" s="82">
        <v>217332.152</v>
      </c>
      <c r="R133" s="82">
        <v>0</v>
      </c>
      <c r="S133" s="82">
        <v>0</v>
      </c>
    </row>
    <row r="134" spans="1:19">
      <c r="A134" s="82" t="s">
        <v>483</v>
      </c>
      <c r="B134" s="83">
        <v>448381000000</v>
      </c>
      <c r="C134" s="82">
        <v>315274.33100000001</v>
      </c>
      <c r="D134" s="82" t="s">
        <v>586</v>
      </c>
      <c r="E134" s="82">
        <v>41924.28</v>
      </c>
      <c r="F134" s="82">
        <v>31827.177</v>
      </c>
      <c r="G134" s="82">
        <v>23922.94</v>
      </c>
      <c r="H134" s="82">
        <v>0</v>
      </c>
      <c r="I134" s="82">
        <v>0</v>
      </c>
      <c r="J134" s="82">
        <v>4330.1480000000001</v>
      </c>
      <c r="K134" s="82">
        <v>0</v>
      </c>
      <c r="L134" s="82">
        <v>0</v>
      </c>
      <c r="M134" s="82">
        <v>0</v>
      </c>
      <c r="N134" s="82">
        <v>0</v>
      </c>
      <c r="O134" s="82">
        <v>0</v>
      </c>
      <c r="P134" s="82">
        <v>0</v>
      </c>
      <c r="Q134" s="82">
        <v>213269.78599999999</v>
      </c>
      <c r="R134" s="82">
        <v>0</v>
      </c>
      <c r="S134" s="82">
        <v>0</v>
      </c>
    </row>
    <row r="135" spans="1:19">
      <c r="A135" s="82" t="s">
        <v>484</v>
      </c>
      <c r="B135" s="83">
        <v>443989000000</v>
      </c>
      <c r="C135" s="82">
        <v>307336.19799999997</v>
      </c>
      <c r="D135" s="82" t="s">
        <v>587</v>
      </c>
      <c r="E135" s="82">
        <v>41924.28</v>
      </c>
      <c r="F135" s="82">
        <v>31827.177</v>
      </c>
      <c r="G135" s="82">
        <v>23922.94</v>
      </c>
      <c r="H135" s="82">
        <v>0</v>
      </c>
      <c r="I135" s="82">
        <v>0</v>
      </c>
      <c r="J135" s="82">
        <v>4330.1480000000001</v>
      </c>
      <c r="K135" s="82">
        <v>0</v>
      </c>
      <c r="L135" s="82">
        <v>0</v>
      </c>
      <c r="M135" s="82">
        <v>0</v>
      </c>
      <c r="N135" s="82">
        <v>0</v>
      </c>
      <c r="O135" s="82">
        <v>0</v>
      </c>
      <c r="P135" s="82">
        <v>0</v>
      </c>
      <c r="Q135" s="82">
        <v>205331.65400000001</v>
      </c>
      <c r="R135" s="82">
        <v>0</v>
      </c>
      <c r="S135" s="82">
        <v>0</v>
      </c>
    </row>
    <row r="136" spans="1:19">
      <c r="A136" s="82"/>
      <c r="B136" s="82"/>
      <c r="C136" s="82"/>
      <c r="D136" s="82"/>
      <c r="E136" s="82"/>
      <c r="F136" s="82"/>
      <c r="G136" s="82"/>
      <c r="H136" s="82"/>
      <c r="I136" s="82"/>
      <c r="J136" s="82"/>
      <c r="K136" s="82"/>
      <c r="L136" s="82"/>
      <c r="M136" s="82"/>
      <c r="N136" s="82"/>
      <c r="O136" s="82"/>
      <c r="P136" s="82"/>
      <c r="Q136" s="82"/>
      <c r="R136" s="82"/>
      <c r="S136" s="82"/>
    </row>
    <row r="137" spans="1:19">
      <c r="A137" s="82" t="s">
        <v>485</v>
      </c>
      <c r="B137" s="83">
        <v>5548970000000</v>
      </c>
      <c r="C137" s="82"/>
      <c r="D137" s="82"/>
      <c r="E137" s="82"/>
      <c r="F137" s="82"/>
      <c r="G137" s="82"/>
      <c r="H137" s="82"/>
      <c r="I137" s="82"/>
      <c r="J137" s="82"/>
      <c r="K137" s="82"/>
      <c r="L137" s="82">
        <v>0</v>
      </c>
      <c r="M137" s="82">
        <v>0</v>
      </c>
      <c r="N137" s="82">
        <v>0</v>
      </c>
      <c r="O137" s="82">
        <v>0</v>
      </c>
      <c r="P137" s="82">
        <v>0</v>
      </c>
      <c r="Q137" s="82"/>
      <c r="R137" s="82">
        <v>0</v>
      </c>
      <c r="S137" s="82">
        <v>0</v>
      </c>
    </row>
    <row r="138" spans="1:19">
      <c r="A138" s="82" t="s">
        <v>486</v>
      </c>
      <c r="B138" s="83">
        <v>411468000000</v>
      </c>
      <c r="C138" s="82">
        <v>300313.641</v>
      </c>
      <c r="D138" s="82"/>
      <c r="E138" s="82">
        <v>41924.28</v>
      </c>
      <c r="F138" s="82">
        <v>31827.177</v>
      </c>
      <c r="G138" s="82">
        <v>23922.94</v>
      </c>
      <c r="H138" s="82">
        <v>0</v>
      </c>
      <c r="I138" s="82">
        <v>0</v>
      </c>
      <c r="J138" s="82">
        <v>0</v>
      </c>
      <c r="K138" s="82">
        <v>0</v>
      </c>
      <c r="L138" s="82">
        <v>0</v>
      </c>
      <c r="M138" s="82">
        <v>0</v>
      </c>
      <c r="N138" s="82">
        <v>0</v>
      </c>
      <c r="O138" s="82">
        <v>0</v>
      </c>
      <c r="P138" s="82">
        <v>0</v>
      </c>
      <c r="Q138" s="82">
        <v>183911.07199999999</v>
      </c>
      <c r="R138" s="82">
        <v>0</v>
      </c>
      <c r="S138" s="82">
        <v>0</v>
      </c>
    </row>
    <row r="139" spans="1:19">
      <c r="A139" s="82" t="s">
        <v>487</v>
      </c>
      <c r="B139" s="83">
        <v>503403000000</v>
      </c>
      <c r="C139" s="82">
        <v>344288.54</v>
      </c>
      <c r="D139" s="82"/>
      <c r="E139" s="82">
        <v>62886.42</v>
      </c>
      <c r="F139" s="82">
        <v>35805.574999999997</v>
      </c>
      <c r="G139" s="82">
        <v>23922.94</v>
      </c>
      <c r="H139" s="82">
        <v>0</v>
      </c>
      <c r="I139" s="82">
        <v>12953.785</v>
      </c>
      <c r="J139" s="82">
        <v>4330.1480000000001</v>
      </c>
      <c r="K139" s="82">
        <v>0</v>
      </c>
      <c r="L139" s="82">
        <v>0</v>
      </c>
      <c r="M139" s="82">
        <v>0</v>
      </c>
      <c r="N139" s="82">
        <v>0</v>
      </c>
      <c r="O139" s="82">
        <v>0</v>
      </c>
      <c r="P139" s="82">
        <v>0</v>
      </c>
      <c r="Q139" s="82">
        <v>219220.02799999999</v>
      </c>
      <c r="R139" s="82">
        <v>0</v>
      </c>
      <c r="S139" s="82">
        <v>0</v>
      </c>
    </row>
    <row r="141" spans="1:19">
      <c r="A141" s="78"/>
      <c r="B141" s="82" t="s">
        <v>518</v>
      </c>
      <c r="C141" s="82" t="s">
        <v>519</v>
      </c>
      <c r="D141" s="82" t="s">
        <v>254</v>
      </c>
      <c r="E141" s="82" t="s">
        <v>377</v>
      </c>
    </row>
    <row r="142" spans="1:19">
      <c r="A142" s="82" t="s">
        <v>520</v>
      </c>
      <c r="B142" s="82">
        <v>222753.96</v>
      </c>
      <c r="C142" s="82">
        <v>21700.91</v>
      </c>
      <c r="D142" s="82">
        <v>0</v>
      </c>
      <c r="E142" s="82">
        <v>244454.87</v>
      </c>
    </row>
    <row r="143" spans="1:19">
      <c r="A143" s="82" t="s">
        <v>521</v>
      </c>
      <c r="B143" s="82">
        <v>53.28</v>
      </c>
      <c r="C143" s="82">
        <v>5.19</v>
      </c>
      <c r="D143" s="82">
        <v>0</v>
      </c>
      <c r="E143" s="82">
        <v>58.47</v>
      </c>
    </row>
    <row r="144" spans="1:19">
      <c r="A144" s="82" t="s">
        <v>522</v>
      </c>
      <c r="B144" s="82">
        <v>53.28</v>
      </c>
      <c r="C144" s="82">
        <v>5.19</v>
      </c>
      <c r="D144" s="82">
        <v>0</v>
      </c>
      <c r="E144" s="82">
        <v>58.47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15"/>
  <dimension ref="A1:S144"/>
  <sheetViews>
    <sheetView workbookViewId="0"/>
  </sheetViews>
  <sheetFormatPr defaultRowHeight="10.5"/>
  <cols>
    <col min="1" max="1" width="38.5" customWidth="1"/>
    <col min="2" max="2" width="24.33203125" bestFit="1" customWidth="1"/>
    <col min="3" max="3" width="33.6640625" customWidth="1"/>
    <col min="4" max="4" width="38.6640625" bestFit="1" customWidth="1"/>
    <col min="5" max="5" width="45.6640625" customWidth="1"/>
    <col min="6" max="6" width="50" customWidth="1"/>
    <col min="7" max="7" width="43.6640625" customWidth="1"/>
    <col min="8" max="9" width="38.33203125" customWidth="1"/>
    <col min="10" max="10" width="46.1640625" customWidth="1"/>
    <col min="11" max="11" width="36.5" customWidth="1"/>
    <col min="12" max="12" width="45" customWidth="1"/>
    <col min="13" max="13" width="50.1640625" customWidth="1"/>
    <col min="14" max="15" width="44.83203125" customWidth="1"/>
    <col min="16" max="16" width="45.33203125" customWidth="1"/>
    <col min="17" max="17" width="45.1640625" customWidth="1"/>
    <col min="18" max="18" width="42.6640625" customWidth="1"/>
    <col min="19" max="19" width="48.1640625" customWidth="1"/>
    <col min="20" max="20" width="45.1640625" bestFit="1" customWidth="1"/>
    <col min="21" max="21" width="42.6640625" bestFit="1" customWidth="1"/>
    <col min="22" max="22" width="48.1640625" bestFit="1" customWidth="1"/>
  </cols>
  <sheetData>
    <row r="1" spans="1:7">
      <c r="A1" s="78"/>
      <c r="B1" s="82" t="s">
        <v>378</v>
      </c>
      <c r="C1" s="82" t="s">
        <v>379</v>
      </c>
      <c r="D1" s="82" t="s">
        <v>380</v>
      </c>
    </row>
    <row r="2" spans="1:7">
      <c r="A2" s="82" t="s">
        <v>332</v>
      </c>
      <c r="B2" s="82">
        <v>9055.57</v>
      </c>
      <c r="C2" s="82">
        <v>2165.9899999999998</v>
      </c>
      <c r="D2" s="82">
        <v>2165.9899999999998</v>
      </c>
    </row>
    <row r="3" spans="1:7">
      <c r="A3" s="82" t="s">
        <v>333</v>
      </c>
      <c r="B3" s="82">
        <v>9055.57</v>
      </c>
      <c r="C3" s="82">
        <v>2165.9899999999998</v>
      </c>
      <c r="D3" s="82">
        <v>2165.9899999999998</v>
      </c>
    </row>
    <row r="4" spans="1:7">
      <c r="A4" s="82" t="s">
        <v>334</v>
      </c>
      <c r="B4" s="82">
        <v>24609.18</v>
      </c>
      <c r="C4" s="82">
        <v>5886.25</v>
      </c>
      <c r="D4" s="82">
        <v>5886.25</v>
      </c>
    </row>
    <row r="5" spans="1:7">
      <c r="A5" s="82" t="s">
        <v>335</v>
      </c>
      <c r="B5" s="82">
        <v>24609.18</v>
      </c>
      <c r="C5" s="82">
        <v>5886.25</v>
      </c>
      <c r="D5" s="82">
        <v>5886.25</v>
      </c>
    </row>
    <row r="7" spans="1:7">
      <c r="A7" s="78"/>
      <c r="B7" s="82" t="s">
        <v>381</v>
      </c>
    </row>
    <row r="8" spans="1:7">
      <c r="A8" s="82" t="s">
        <v>336</v>
      </c>
      <c r="B8" s="82">
        <v>4180.79</v>
      </c>
    </row>
    <row r="9" spans="1:7">
      <c r="A9" s="82" t="s">
        <v>337</v>
      </c>
      <c r="B9" s="82">
        <v>4180.79</v>
      </c>
    </row>
    <row r="10" spans="1:7">
      <c r="A10" s="82" t="s">
        <v>382</v>
      </c>
      <c r="B10" s="82">
        <v>0</v>
      </c>
    </row>
    <row r="12" spans="1:7">
      <c r="A12" s="78"/>
      <c r="B12" s="82" t="s">
        <v>395</v>
      </c>
      <c r="C12" s="82" t="s">
        <v>396</v>
      </c>
      <c r="D12" s="82" t="s">
        <v>397</v>
      </c>
      <c r="E12" s="82" t="s">
        <v>398</v>
      </c>
      <c r="F12" s="82" t="s">
        <v>399</v>
      </c>
      <c r="G12" s="82" t="s">
        <v>400</v>
      </c>
    </row>
    <row r="13" spans="1:7">
      <c r="A13" s="82" t="s">
        <v>81</v>
      </c>
      <c r="B13" s="82">
        <v>0</v>
      </c>
      <c r="C13" s="82">
        <v>2813.31</v>
      </c>
      <c r="D13" s="82">
        <v>0</v>
      </c>
      <c r="E13" s="82">
        <v>0</v>
      </c>
      <c r="F13" s="82">
        <v>0</v>
      </c>
      <c r="G13" s="82">
        <v>0</v>
      </c>
    </row>
    <row r="14" spans="1:7">
      <c r="A14" s="82" t="s">
        <v>82</v>
      </c>
      <c r="B14" s="82">
        <v>176.84</v>
      </c>
      <c r="C14" s="82">
        <v>0</v>
      </c>
      <c r="D14" s="82">
        <v>0</v>
      </c>
      <c r="E14" s="82">
        <v>0</v>
      </c>
      <c r="F14" s="82">
        <v>0</v>
      </c>
      <c r="G14" s="82">
        <v>0</v>
      </c>
    </row>
    <row r="15" spans="1:7">
      <c r="A15" s="82" t="s">
        <v>90</v>
      </c>
      <c r="B15" s="82">
        <v>933.76</v>
      </c>
      <c r="C15" s="82">
        <v>0</v>
      </c>
      <c r="D15" s="82">
        <v>0</v>
      </c>
      <c r="E15" s="82">
        <v>0</v>
      </c>
      <c r="F15" s="82">
        <v>0</v>
      </c>
      <c r="G15" s="82">
        <v>0</v>
      </c>
    </row>
    <row r="16" spans="1:7">
      <c r="A16" s="82" t="s">
        <v>91</v>
      </c>
      <c r="B16" s="82">
        <v>68.02</v>
      </c>
      <c r="C16" s="82">
        <v>0</v>
      </c>
      <c r="D16" s="82">
        <v>0</v>
      </c>
      <c r="E16" s="82">
        <v>0</v>
      </c>
      <c r="F16" s="82">
        <v>0</v>
      </c>
      <c r="G16" s="82">
        <v>0</v>
      </c>
    </row>
    <row r="17" spans="1:10">
      <c r="A17" s="82" t="s">
        <v>92</v>
      </c>
      <c r="B17" s="82">
        <v>678.54</v>
      </c>
      <c r="C17" s="82">
        <v>294.92</v>
      </c>
      <c r="D17" s="82">
        <v>0</v>
      </c>
      <c r="E17" s="82">
        <v>0</v>
      </c>
      <c r="F17" s="82">
        <v>0</v>
      </c>
      <c r="G17" s="82">
        <v>0</v>
      </c>
    </row>
    <row r="18" spans="1:10">
      <c r="A18" s="82" t="s">
        <v>93</v>
      </c>
      <c r="B18" s="82">
        <v>0</v>
      </c>
      <c r="C18" s="82">
        <v>0</v>
      </c>
      <c r="D18" s="82">
        <v>0</v>
      </c>
      <c r="E18" s="82">
        <v>0</v>
      </c>
      <c r="F18" s="82">
        <v>0</v>
      </c>
      <c r="G18" s="82">
        <v>0</v>
      </c>
    </row>
    <row r="19" spans="1:10">
      <c r="A19" s="82" t="s">
        <v>94</v>
      </c>
      <c r="B19" s="82">
        <v>636.35</v>
      </c>
      <c r="C19" s="82">
        <v>0</v>
      </c>
      <c r="D19" s="82">
        <v>0</v>
      </c>
      <c r="E19" s="82">
        <v>0</v>
      </c>
      <c r="F19" s="82">
        <v>0</v>
      </c>
      <c r="G19" s="82">
        <v>0</v>
      </c>
    </row>
    <row r="20" spans="1:10">
      <c r="A20" s="82" t="s">
        <v>95</v>
      </c>
      <c r="B20" s="82">
        <v>0</v>
      </c>
      <c r="C20" s="82">
        <v>0</v>
      </c>
      <c r="D20" s="82">
        <v>0</v>
      </c>
      <c r="E20" s="82">
        <v>0</v>
      </c>
      <c r="F20" s="82">
        <v>0</v>
      </c>
      <c r="G20" s="82">
        <v>0</v>
      </c>
    </row>
    <row r="21" spans="1:10">
      <c r="A21" s="82" t="s">
        <v>96</v>
      </c>
      <c r="B21" s="82">
        <v>0</v>
      </c>
      <c r="C21" s="82">
        <v>0</v>
      </c>
      <c r="D21" s="82">
        <v>0</v>
      </c>
      <c r="E21" s="82">
        <v>0</v>
      </c>
      <c r="F21" s="82">
        <v>0</v>
      </c>
      <c r="G21" s="82">
        <v>0</v>
      </c>
    </row>
    <row r="22" spans="1:10">
      <c r="A22" s="82" t="s">
        <v>97</v>
      </c>
      <c r="B22" s="82">
        <v>0</v>
      </c>
      <c r="C22" s="82">
        <v>0</v>
      </c>
      <c r="D22" s="82">
        <v>0</v>
      </c>
      <c r="E22" s="82">
        <v>0</v>
      </c>
      <c r="F22" s="82">
        <v>0</v>
      </c>
      <c r="G22" s="82">
        <v>0</v>
      </c>
    </row>
    <row r="23" spans="1:10">
      <c r="A23" s="82" t="s">
        <v>76</v>
      </c>
      <c r="B23" s="82">
        <v>0</v>
      </c>
      <c r="C23" s="82">
        <v>0</v>
      </c>
      <c r="D23" s="82">
        <v>0</v>
      </c>
      <c r="E23" s="82">
        <v>0</v>
      </c>
      <c r="F23" s="82">
        <v>0</v>
      </c>
      <c r="G23" s="82">
        <v>0</v>
      </c>
    </row>
    <row r="24" spans="1:10">
      <c r="A24" s="82" t="s">
        <v>98</v>
      </c>
      <c r="B24" s="82">
        <v>0</v>
      </c>
      <c r="C24" s="82">
        <v>21.22</v>
      </c>
      <c r="D24" s="82">
        <v>0</v>
      </c>
      <c r="E24" s="82">
        <v>0</v>
      </c>
      <c r="F24" s="82">
        <v>0</v>
      </c>
      <c r="G24" s="82">
        <v>87.12</v>
      </c>
    </row>
    <row r="25" spans="1:10">
      <c r="A25" s="82" t="s">
        <v>99</v>
      </c>
      <c r="B25" s="82">
        <v>3432.62</v>
      </c>
      <c r="C25" s="82">
        <v>0</v>
      </c>
      <c r="D25" s="82">
        <v>0</v>
      </c>
      <c r="E25" s="82">
        <v>0</v>
      </c>
      <c r="F25" s="82">
        <v>0</v>
      </c>
      <c r="G25" s="82">
        <v>0</v>
      </c>
    </row>
    <row r="26" spans="1:10">
      <c r="A26" s="82" t="s">
        <v>100</v>
      </c>
      <c r="B26" s="82">
        <v>0</v>
      </c>
      <c r="C26" s="82">
        <v>0</v>
      </c>
      <c r="D26" s="82">
        <v>0</v>
      </c>
      <c r="E26" s="82">
        <v>0</v>
      </c>
      <c r="F26" s="82">
        <v>0</v>
      </c>
      <c r="G26" s="82">
        <v>0</v>
      </c>
    </row>
    <row r="27" spans="1:10">
      <c r="A27" s="82"/>
      <c r="B27" s="82"/>
      <c r="C27" s="82"/>
      <c r="D27" s="82"/>
      <c r="E27" s="82"/>
      <c r="F27" s="82"/>
      <c r="G27" s="82"/>
    </row>
    <row r="28" spans="1:10">
      <c r="A28" s="82" t="s">
        <v>101</v>
      </c>
      <c r="B28" s="82">
        <v>5926.13</v>
      </c>
      <c r="C28" s="82">
        <v>3129.45</v>
      </c>
      <c r="D28" s="82">
        <v>0</v>
      </c>
      <c r="E28" s="82">
        <v>0</v>
      </c>
      <c r="F28" s="82">
        <v>0</v>
      </c>
      <c r="G28" s="82">
        <v>87.12</v>
      </c>
    </row>
    <row r="30" spans="1:10">
      <c r="A30" s="78"/>
      <c r="B30" s="82" t="s">
        <v>381</v>
      </c>
      <c r="C30" s="82" t="s">
        <v>9</v>
      </c>
      <c r="D30" s="82" t="s">
        <v>401</v>
      </c>
      <c r="E30" s="82" t="s">
        <v>402</v>
      </c>
      <c r="F30" s="82" t="s">
        <v>403</v>
      </c>
      <c r="G30" s="82" t="s">
        <v>404</v>
      </c>
      <c r="H30" s="82" t="s">
        <v>405</v>
      </c>
      <c r="I30" s="82" t="s">
        <v>406</v>
      </c>
      <c r="J30" s="82" t="s">
        <v>407</v>
      </c>
    </row>
    <row r="31" spans="1:10">
      <c r="A31" s="82" t="s">
        <v>408</v>
      </c>
      <c r="B31" s="82">
        <v>88.84</v>
      </c>
      <c r="C31" s="82" t="s">
        <v>10</v>
      </c>
      <c r="D31" s="82">
        <v>541.72</v>
      </c>
      <c r="E31" s="82">
        <v>1</v>
      </c>
      <c r="F31" s="82">
        <v>115.05</v>
      </c>
      <c r="G31" s="82">
        <v>0</v>
      </c>
      <c r="H31" s="82">
        <v>11.84</v>
      </c>
      <c r="I31" s="82">
        <v>18.59</v>
      </c>
      <c r="J31" s="82">
        <v>8.07</v>
      </c>
    </row>
    <row r="32" spans="1:10">
      <c r="A32" s="82" t="s">
        <v>409</v>
      </c>
      <c r="B32" s="82">
        <v>621.89</v>
      </c>
      <c r="C32" s="82" t="s">
        <v>10</v>
      </c>
      <c r="D32" s="82">
        <v>3792.03</v>
      </c>
      <c r="E32" s="82">
        <v>1</v>
      </c>
      <c r="F32" s="82">
        <v>477.11</v>
      </c>
      <c r="G32" s="82">
        <v>0</v>
      </c>
      <c r="H32" s="82">
        <v>8.61</v>
      </c>
      <c r="I32" s="82">
        <v>27.86</v>
      </c>
      <c r="J32" s="82">
        <v>8.07</v>
      </c>
    </row>
    <row r="33" spans="1:10">
      <c r="A33" s="82" t="s">
        <v>410</v>
      </c>
      <c r="B33" s="82">
        <v>224.72</v>
      </c>
      <c r="C33" s="82" t="s">
        <v>10</v>
      </c>
      <c r="D33" s="82">
        <v>1370.24</v>
      </c>
      <c r="E33" s="82">
        <v>1</v>
      </c>
      <c r="F33" s="82">
        <v>138.38999999999999</v>
      </c>
      <c r="G33" s="82">
        <v>0</v>
      </c>
      <c r="H33" s="82">
        <v>18.29</v>
      </c>
      <c r="I33" s="82">
        <v>11.61</v>
      </c>
      <c r="J33" s="82">
        <v>80.7</v>
      </c>
    </row>
    <row r="34" spans="1:10">
      <c r="A34" s="82" t="s">
        <v>411</v>
      </c>
      <c r="B34" s="82">
        <v>2324.94</v>
      </c>
      <c r="C34" s="82" t="s">
        <v>10</v>
      </c>
      <c r="D34" s="82">
        <v>14176.6</v>
      </c>
      <c r="E34" s="82">
        <v>1</v>
      </c>
      <c r="F34" s="82">
        <v>323.44</v>
      </c>
      <c r="G34" s="82">
        <v>174.7</v>
      </c>
      <c r="H34" s="82">
        <v>18.29</v>
      </c>
      <c r="I34" s="82">
        <v>11.61</v>
      </c>
      <c r="J34" s="82">
        <v>5.38</v>
      </c>
    </row>
    <row r="35" spans="1:10">
      <c r="A35" s="82" t="s">
        <v>412</v>
      </c>
      <c r="B35" s="82">
        <v>711.36</v>
      </c>
      <c r="C35" s="82" t="s">
        <v>10</v>
      </c>
      <c r="D35" s="82">
        <v>4337.6099999999997</v>
      </c>
      <c r="E35" s="82">
        <v>1</v>
      </c>
      <c r="F35" s="82">
        <v>366.09</v>
      </c>
      <c r="G35" s="82">
        <v>0</v>
      </c>
      <c r="H35" s="82">
        <v>18.29</v>
      </c>
      <c r="I35" s="82">
        <v>11.61</v>
      </c>
      <c r="J35" s="82">
        <v>5.38</v>
      </c>
    </row>
    <row r="36" spans="1:10">
      <c r="A36" s="82" t="s">
        <v>413</v>
      </c>
      <c r="B36" s="82">
        <v>209.04</v>
      </c>
      <c r="C36" s="82" t="s">
        <v>10</v>
      </c>
      <c r="D36" s="82">
        <v>1274.6500000000001</v>
      </c>
      <c r="E36" s="82">
        <v>1</v>
      </c>
      <c r="F36" s="82">
        <v>189.08</v>
      </c>
      <c r="G36" s="82">
        <v>0</v>
      </c>
      <c r="H36" s="82">
        <v>18.29</v>
      </c>
      <c r="I36" s="82">
        <v>11.61</v>
      </c>
      <c r="J36" s="82">
        <v>80.7</v>
      </c>
    </row>
    <row r="37" spans="1:10">
      <c r="A37" s="82" t="s">
        <v>377</v>
      </c>
      <c r="B37" s="82">
        <v>4180.79</v>
      </c>
      <c r="C37" s="82"/>
      <c r="D37" s="82">
        <v>25492.85</v>
      </c>
      <c r="E37" s="82"/>
      <c r="F37" s="82">
        <v>1609.16</v>
      </c>
      <c r="G37" s="82">
        <v>174.7</v>
      </c>
      <c r="H37" s="82">
        <v>16.713000000000001</v>
      </c>
      <c r="I37" s="82">
        <v>12.83</v>
      </c>
      <c r="J37" s="82">
        <v>13.6518</v>
      </c>
    </row>
    <row r="38" spans="1:10">
      <c r="A38" s="82" t="s">
        <v>414</v>
      </c>
      <c r="B38" s="82">
        <v>4180.79</v>
      </c>
      <c r="C38" s="82"/>
      <c r="D38" s="82">
        <v>25492.85</v>
      </c>
      <c r="E38" s="82"/>
      <c r="F38" s="82">
        <v>1609.16</v>
      </c>
      <c r="G38" s="82">
        <v>174.7</v>
      </c>
      <c r="H38" s="82">
        <v>16.713000000000001</v>
      </c>
      <c r="I38" s="82">
        <v>12.83</v>
      </c>
      <c r="J38" s="82">
        <v>13.6518</v>
      </c>
    </row>
    <row r="39" spans="1:10">
      <c r="A39" s="82" t="s">
        <v>415</v>
      </c>
      <c r="B39" s="82">
        <v>0</v>
      </c>
      <c r="C39" s="82"/>
      <c r="D39" s="82">
        <v>0</v>
      </c>
      <c r="E39" s="82"/>
      <c r="F39" s="82">
        <v>0</v>
      </c>
      <c r="G39" s="82">
        <v>0</v>
      </c>
      <c r="H39" s="82"/>
      <c r="I39" s="82"/>
      <c r="J39" s="82"/>
    </row>
    <row r="41" spans="1:10">
      <c r="A41" s="78"/>
      <c r="B41" s="82" t="s">
        <v>59</v>
      </c>
      <c r="C41" s="82" t="s">
        <v>338</v>
      </c>
      <c r="D41" s="82" t="s">
        <v>383</v>
      </c>
      <c r="E41" s="82" t="s">
        <v>384</v>
      </c>
      <c r="F41" s="82" t="s">
        <v>385</v>
      </c>
      <c r="G41" s="82" t="s">
        <v>386</v>
      </c>
      <c r="H41" s="82" t="s">
        <v>387</v>
      </c>
      <c r="I41" s="82" t="s">
        <v>339</v>
      </c>
    </row>
    <row r="42" spans="1:10">
      <c r="A42" s="82" t="s">
        <v>340</v>
      </c>
      <c r="B42" s="82" t="s">
        <v>341</v>
      </c>
      <c r="C42" s="82">
        <v>0.08</v>
      </c>
      <c r="D42" s="82">
        <v>0.85599999999999998</v>
      </c>
      <c r="E42" s="82">
        <v>0.98</v>
      </c>
      <c r="F42" s="82">
        <v>60.34</v>
      </c>
      <c r="G42" s="82">
        <v>0</v>
      </c>
      <c r="H42" s="82">
        <v>90</v>
      </c>
      <c r="I42" s="82" t="s">
        <v>342</v>
      </c>
    </row>
    <row r="43" spans="1:10">
      <c r="A43" s="82" t="s">
        <v>343</v>
      </c>
      <c r="B43" s="82" t="s">
        <v>341</v>
      </c>
      <c r="C43" s="82">
        <v>0.08</v>
      </c>
      <c r="D43" s="82">
        <v>0.85599999999999998</v>
      </c>
      <c r="E43" s="82">
        <v>0.98</v>
      </c>
      <c r="F43" s="82">
        <v>54.71</v>
      </c>
      <c r="G43" s="82">
        <v>90</v>
      </c>
      <c r="H43" s="82">
        <v>90</v>
      </c>
      <c r="I43" s="82" t="s">
        <v>344</v>
      </c>
    </row>
    <row r="44" spans="1:10">
      <c r="A44" s="82" t="s">
        <v>345</v>
      </c>
      <c r="B44" s="82" t="s">
        <v>346</v>
      </c>
      <c r="C44" s="82">
        <v>0.3</v>
      </c>
      <c r="D44" s="82">
        <v>3.12</v>
      </c>
      <c r="E44" s="82">
        <v>12.9</v>
      </c>
      <c r="F44" s="82">
        <v>88.84</v>
      </c>
      <c r="G44" s="82">
        <v>0</v>
      </c>
      <c r="H44" s="82">
        <v>180</v>
      </c>
      <c r="I44" s="82"/>
    </row>
    <row r="45" spans="1:10">
      <c r="A45" s="82" t="s">
        <v>347</v>
      </c>
      <c r="B45" s="82" t="s">
        <v>348</v>
      </c>
      <c r="C45" s="82">
        <v>0.3</v>
      </c>
      <c r="D45" s="82">
        <v>0.35699999999999998</v>
      </c>
      <c r="E45" s="82">
        <v>0.38</v>
      </c>
      <c r="F45" s="82">
        <v>88.84</v>
      </c>
      <c r="G45" s="82">
        <v>180</v>
      </c>
      <c r="H45" s="82">
        <v>0</v>
      </c>
      <c r="I45" s="82"/>
    </row>
    <row r="46" spans="1:10">
      <c r="A46" s="82" t="s">
        <v>349</v>
      </c>
      <c r="B46" s="82" t="s">
        <v>341</v>
      </c>
      <c r="C46" s="82">
        <v>0.08</v>
      </c>
      <c r="D46" s="82">
        <v>0.85599999999999998</v>
      </c>
      <c r="E46" s="82">
        <v>0.98</v>
      </c>
      <c r="F46" s="82">
        <v>422.4</v>
      </c>
      <c r="G46" s="82">
        <v>0</v>
      </c>
      <c r="H46" s="82">
        <v>90</v>
      </c>
      <c r="I46" s="82" t="s">
        <v>342</v>
      </c>
    </row>
    <row r="47" spans="1:10">
      <c r="A47" s="82" t="s">
        <v>350</v>
      </c>
      <c r="B47" s="82" t="s">
        <v>341</v>
      </c>
      <c r="C47" s="82">
        <v>0.08</v>
      </c>
      <c r="D47" s="82">
        <v>0.85599999999999998</v>
      </c>
      <c r="E47" s="82">
        <v>0.98</v>
      </c>
      <c r="F47" s="82">
        <v>54.71</v>
      </c>
      <c r="G47" s="82">
        <v>270</v>
      </c>
      <c r="H47" s="82">
        <v>90</v>
      </c>
      <c r="I47" s="82" t="s">
        <v>351</v>
      </c>
    </row>
    <row r="48" spans="1:10">
      <c r="A48" s="82" t="s">
        <v>352</v>
      </c>
      <c r="B48" s="82" t="s">
        <v>346</v>
      </c>
      <c r="C48" s="82">
        <v>0.3</v>
      </c>
      <c r="D48" s="82">
        <v>3.12</v>
      </c>
      <c r="E48" s="82">
        <v>12.9</v>
      </c>
      <c r="F48" s="82">
        <v>621.89</v>
      </c>
      <c r="G48" s="82">
        <v>0</v>
      </c>
      <c r="H48" s="82">
        <v>180</v>
      </c>
      <c r="I48" s="82"/>
    </row>
    <row r="49" spans="1:9">
      <c r="A49" s="82" t="s">
        <v>353</v>
      </c>
      <c r="B49" s="82" t="s">
        <v>348</v>
      </c>
      <c r="C49" s="82">
        <v>0.3</v>
      </c>
      <c r="D49" s="82">
        <v>0.35699999999999998</v>
      </c>
      <c r="E49" s="82">
        <v>0.38</v>
      </c>
      <c r="F49" s="82">
        <v>621.89</v>
      </c>
      <c r="G49" s="82">
        <v>180</v>
      </c>
      <c r="H49" s="82">
        <v>0</v>
      </c>
      <c r="I49" s="82"/>
    </row>
    <row r="50" spans="1:9">
      <c r="A50" s="82" t="s">
        <v>354</v>
      </c>
      <c r="B50" s="82" t="s">
        <v>341</v>
      </c>
      <c r="C50" s="82">
        <v>0.08</v>
      </c>
      <c r="D50" s="82">
        <v>0.85599999999999998</v>
      </c>
      <c r="E50" s="82">
        <v>0.98</v>
      </c>
      <c r="F50" s="82">
        <v>138.38999999999999</v>
      </c>
      <c r="G50" s="82">
        <v>90</v>
      </c>
      <c r="H50" s="82">
        <v>90</v>
      </c>
      <c r="I50" s="82" t="s">
        <v>344</v>
      </c>
    </row>
    <row r="51" spans="1:9">
      <c r="A51" s="82" t="s">
        <v>355</v>
      </c>
      <c r="B51" s="82" t="s">
        <v>346</v>
      </c>
      <c r="C51" s="82">
        <v>0.3</v>
      </c>
      <c r="D51" s="82">
        <v>3.12</v>
      </c>
      <c r="E51" s="82">
        <v>12.9</v>
      </c>
      <c r="F51" s="82">
        <v>224.72</v>
      </c>
      <c r="G51" s="82">
        <v>0</v>
      </c>
      <c r="H51" s="82">
        <v>180</v>
      </c>
      <c r="I51" s="82"/>
    </row>
    <row r="52" spans="1:9">
      <c r="A52" s="82" t="s">
        <v>356</v>
      </c>
      <c r="B52" s="82" t="s">
        <v>348</v>
      </c>
      <c r="C52" s="82">
        <v>0.3</v>
      </c>
      <c r="D52" s="82">
        <v>0.35699999999999998</v>
      </c>
      <c r="E52" s="82">
        <v>0.38</v>
      </c>
      <c r="F52" s="82">
        <v>224.72</v>
      </c>
      <c r="G52" s="82">
        <v>180</v>
      </c>
      <c r="H52" s="82">
        <v>0</v>
      </c>
      <c r="I52" s="82"/>
    </row>
    <row r="53" spans="1:9">
      <c r="A53" s="82" t="s">
        <v>357</v>
      </c>
      <c r="B53" s="82" t="s">
        <v>341</v>
      </c>
      <c r="C53" s="82">
        <v>0.08</v>
      </c>
      <c r="D53" s="82">
        <v>0.85599999999999998</v>
      </c>
      <c r="E53" s="82">
        <v>0.98</v>
      </c>
      <c r="F53" s="82">
        <v>323.44</v>
      </c>
      <c r="G53" s="82">
        <v>180</v>
      </c>
      <c r="H53" s="82">
        <v>90</v>
      </c>
      <c r="I53" s="82" t="s">
        <v>358</v>
      </c>
    </row>
    <row r="54" spans="1:9">
      <c r="A54" s="82" t="s">
        <v>359</v>
      </c>
      <c r="B54" s="82" t="s">
        <v>346</v>
      </c>
      <c r="C54" s="82">
        <v>0.3</v>
      </c>
      <c r="D54" s="82">
        <v>3.12</v>
      </c>
      <c r="E54" s="82">
        <v>12.9</v>
      </c>
      <c r="F54" s="82">
        <v>2324.94</v>
      </c>
      <c r="G54" s="82">
        <v>0</v>
      </c>
      <c r="H54" s="82">
        <v>180</v>
      </c>
      <c r="I54" s="82"/>
    </row>
    <row r="55" spans="1:9">
      <c r="A55" s="82" t="s">
        <v>360</v>
      </c>
      <c r="B55" s="82" t="s">
        <v>348</v>
      </c>
      <c r="C55" s="82">
        <v>0.3</v>
      </c>
      <c r="D55" s="82">
        <v>0.35699999999999998</v>
      </c>
      <c r="E55" s="82">
        <v>0.38</v>
      </c>
      <c r="F55" s="82">
        <v>2324.94</v>
      </c>
      <c r="G55" s="82">
        <v>180</v>
      </c>
      <c r="H55" s="82">
        <v>0</v>
      </c>
      <c r="I55" s="82"/>
    </row>
    <row r="56" spans="1:9">
      <c r="A56" s="82" t="s">
        <v>361</v>
      </c>
      <c r="B56" s="82" t="s">
        <v>341</v>
      </c>
      <c r="C56" s="82">
        <v>0.08</v>
      </c>
      <c r="D56" s="82">
        <v>0.85599999999999998</v>
      </c>
      <c r="E56" s="82">
        <v>0.98</v>
      </c>
      <c r="F56" s="82">
        <v>267.12</v>
      </c>
      <c r="G56" s="82">
        <v>270</v>
      </c>
      <c r="H56" s="82">
        <v>90</v>
      </c>
      <c r="I56" s="82" t="s">
        <v>351</v>
      </c>
    </row>
    <row r="57" spans="1:9">
      <c r="A57" s="82" t="s">
        <v>362</v>
      </c>
      <c r="B57" s="82" t="s">
        <v>341</v>
      </c>
      <c r="C57" s="82">
        <v>0.08</v>
      </c>
      <c r="D57" s="82">
        <v>0.85599999999999998</v>
      </c>
      <c r="E57" s="82">
        <v>0.98</v>
      </c>
      <c r="F57" s="82">
        <v>98.96</v>
      </c>
      <c r="G57" s="82">
        <v>180</v>
      </c>
      <c r="H57" s="82">
        <v>90</v>
      </c>
      <c r="I57" s="82" t="s">
        <v>358</v>
      </c>
    </row>
    <row r="58" spans="1:9">
      <c r="A58" s="82" t="s">
        <v>363</v>
      </c>
      <c r="B58" s="82" t="s">
        <v>346</v>
      </c>
      <c r="C58" s="82">
        <v>0.3</v>
      </c>
      <c r="D58" s="82">
        <v>3.12</v>
      </c>
      <c r="E58" s="82">
        <v>12.9</v>
      </c>
      <c r="F58" s="82">
        <v>711.36</v>
      </c>
      <c r="G58" s="82">
        <v>0</v>
      </c>
      <c r="H58" s="82">
        <v>180</v>
      </c>
      <c r="I58" s="82"/>
    </row>
    <row r="59" spans="1:9">
      <c r="A59" s="82" t="s">
        <v>364</v>
      </c>
      <c r="B59" s="82" t="s">
        <v>348</v>
      </c>
      <c r="C59" s="82">
        <v>0.3</v>
      </c>
      <c r="D59" s="82">
        <v>0.35699999999999998</v>
      </c>
      <c r="E59" s="82">
        <v>0.38</v>
      </c>
      <c r="F59" s="82">
        <v>711.36</v>
      </c>
      <c r="G59" s="82">
        <v>180</v>
      </c>
      <c r="H59" s="82">
        <v>0</v>
      </c>
      <c r="I59" s="82"/>
    </row>
    <row r="60" spans="1:9">
      <c r="A60" s="82" t="s">
        <v>365</v>
      </c>
      <c r="B60" s="82" t="s">
        <v>341</v>
      </c>
      <c r="C60" s="82">
        <v>0.08</v>
      </c>
      <c r="D60" s="82">
        <v>0.85599999999999998</v>
      </c>
      <c r="E60" s="82">
        <v>0.98</v>
      </c>
      <c r="F60" s="82">
        <v>60.34</v>
      </c>
      <c r="G60" s="82">
        <v>180</v>
      </c>
      <c r="H60" s="82">
        <v>90</v>
      </c>
      <c r="I60" s="82" t="s">
        <v>358</v>
      </c>
    </row>
    <row r="61" spans="1:9">
      <c r="A61" s="82" t="s">
        <v>366</v>
      </c>
      <c r="B61" s="82" t="s">
        <v>341</v>
      </c>
      <c r="C61" s="82">
        <v>0.08</v>
      </c>
      <c r="D61" s="82">
        <v>0.85599999999999998</v>
      </c>
      <c r="E61" s="82">
        <v>0.98</v>
      </c>
      <c r="F61" s="82">
        <v>128.72999999999999</v>
      </c>
      <c r="G61" s="82">
        <v>90</v>
      </c>
      <c r="H61" s="82">
        <v>90</v>
      </c>
      <c r="I61" s="82" t="s">
        <v>344</v>
      </c>
    </row>
    <row r="62" spans="1:9">
      <c r="A62" s="82" t="s">
        <v>367</v>
      </c>
      <c r="B62" s="82" t="s">
        <v>346</v>
      </c>
      <c r="C62" s="82">
        <v>0.3</v>
      </c>
      <c r="D62" s="82">
        <v>3.12</v>
      </c>
      <c r="E62" s="82">
        <v>12.9</v>
      </c>
      <c r="F62" s="82">
        <v>209.04</v>
      </c>
      <c r="G62" s="82">
        <v>0</v>
      </c>
      <c r="H62" s="82">
        <v>180</v>
      </c>
      <c r="I62" s="82"/>
    </row>
    <row r="63" spans="1:9">
      <c r="A63" s="82" t="s">
        <v>368</v>
      </c>
      <c r="B63" s="82" t="s">
        <v>348</v>
      </c>
      <c r="C63" s="82">
        <v>0.3</v>
      </c>
      <c r="D63" s="82">
        <v>0.35699999999999998</v>
      </c>
      <c r="E63" s="82">
        <v>0.38</v>
      </c>
      <c r="F63" s="82">
        <v>209.04</v>
      </c>
      <c r="G63" s="82">
        <v>180</v>
      </c>
      <c r="H63" s="82">
        <v>0</v>
      </c>
      <c r="I63" s="82"/>
    </row>
    <row r="65" spans="1:11">
      <c r="A65" s="78"/>
      <c r="B65" s="82" t="s">
        <v>59</v>
      </c>
      <c r="C65" s="82" t="s">
        <v>416</v>
      </c>
      <c r="D65" s="82" t="s">
        <v>417</v>
      </c>
      <c r="E65" s="82" t="s">
        <v>418</v>
      </c>
      <c r="F65" s="82" t="s">
        <v>53</v>
      </c>
      <c r="G65" s="82" t="s">
        <v>419</v>
      </c>
      <c r="H65" s="82" t="s">
        <v>420</v>
      </c>
      <c r="I65" s="82" t="s">
        <v>421</v>
      </c>
      <c r="J65" s="82" t="s">
        <v>386</v>
      </c>
      <c r="K65" s="82" t="s">
        <v>339</v>
      </c>
    </row>
    <row r="66" spans="1:11">
      <c r="A66" s="82" t="s">
        <v>422</v>
      </c>
      <c r="B66" s="82" t="s">
        <v>423</v>
      </c>
      <c r="C66" s="82">
        <v>174.7</v>
      </c>
      <c r="D66" s="82">
        <v>174.7</v>
      </c>
      <c r="E66" s="82">
        <v>3.18</v>
      </c>
      <c r="F66" s="82">
        <v>0.40200000000000002</v>
      </c>
      <c r="G66" s="82">
        <v>0.495</v>
      </c>
      <c r="H66" s="82" t="s">
        <v>424</v>
      </c>
      <c r="I66" s="82" t="s">
        <v>357</v>
      </c>
      <c r="J66" s="82">
        <v>180</v>
      </c>
      <c r="K66" s="82" t="s">
        <v>358</v>
      </c>
    </row>
    <row r="67" spans="1:11">
      <c r="A67" s="82" t="s">
        <v>425</v>
      </c>
      <c r="B67" s="82"/>
      <c r="C67" s="82"/>
      <c r="D67" s="82">
        <v>174.7</v>
      </c>
      <c r="E67" s="82">
        <v>3.18</v>
      </c>
      <c r="F67" s="82">
        <v>0.40200000000000002</v>
      </c>
      <c r="G67" s="82">
        <v>0.495</v>
      </c>
      <c r="H67" s="82"/>
      <c r="I67" s="82"/>
      <c r="J67" s="82"/>
      <c r="K67" s="82"/>
    </row>
    <row r="68" spans="1:11">
      <c r="A68" s="82" t="s">
        <v>426</v>
      </c>
      <c r="B68" s="82"/>
      <c r="C68" s="82"/>
      <c r="D68" s="82">
        <v>0</v>
      </c>
      <c r="E68" s="82" t="s">
        <v>427</v>
      </c>
      <c r="F68" s="82" t="s">
        <v>427</v>
      </c>
      <c r="G68" s="82" t="s">
        <v>427</v>
      </c>
      <c r="H68" s="82"/>
      <c r="I68" s="82"/>
      <c r="J68" s="82"/>
      <c r="K68" s="82"/>
    </row>
    <row r="69" spans="1:11">
      <c r="A69" s="82" t="s">
        <v>428</v>
      </c>
      <c r="B69" s="82"/>
      <c r="C69" s="82"/>
      <c r="D69" s="82">
        <v>174.7</v>
      </c>
      <c r="E69" s="82">
        <v>3.18</v>
      </c>
      <c r="F69" s="82">
        <v>0.40200000000000002</v>
      </c>
      <c r="G69" s="82">
        <v>0.495</v>
      </c>
      <c r="H69" s="82"/>
      <c r="I69" s="82"/>
      <c r="J69" s="82"/>
      <c r="K69" s="82"/>
    </row>
    <row r="71" spans="1:11">
      <c r="A71" s="78"/>
      <c r="B71" s="82" t="s">
        <v>126</v>
      </c>
      <c r="C71" s="82" t="s">
        <v>376</v>
      </c>
      <c r="D71" s="82" t="s">
        <v>388</v>
      </c>
    </row>
    <row r="72" spans="1:11">
      <c r="A72" s="82" t="s">
        <v>43</v>
      </c>
      <c r="B72" s="82"/>
      <c r="C72" s="82"/>
      <c r="D72" s="82"/>
    </row>
    <row r="74" spans="1:11">
      <c r="A74" s="78"/>
      <c r="B74" s="82" t="s">
        <v>126</v>
      </c>
      <c r="C74" s="82" t="s">
        <v>389</v>
      </c>
      <c r="D74" s="82" t="s">
        <v>390</v>
      </c>
      <c r="E74" s="82" t="s">
        <v>391</v>
      </c>
      <c r="F74" s="82" t="s">
        <v>392</v>
      </c>
      <c r="G74" s="82" t="s">
        <v>388</v>
      </c>
    </row>
    <row r="75" spans="1:11">
      <c r="A75" s="82" t="s">
        <v>369</v>
      </c>
      <c r="B75" s="82" t="s">
        <v>370</v>
      </c>
      <c r="C75" s="82">
        <v>10451.33</v>
      </c>
      <c r="D75" s="82">
        <v>7679.26</v>
      </c>
      <c r="E75" s="82">
        <v>2772.07</v>
      </c>
      <c r="F75" s="82">
        <v>0.73</v>
      </c>
      <c r="G75" s="82">
        <v>3.84</v>
      </c>
    </row>
    <row r="76" spans="1:11">
      <c r="A76" s="82" t="s">
        <v>371</v>
      </c>
      <c r="B76" s="82" t="s">
        <v>370</v>
      </c>
      <c r="C76" s="82">
        <v>70035.600000000006</v>
      </c>
      <c r="D76" s="82">
        <v>47349.89</v>
      </c>
      <c r="E76" s="82">
        <v>22685.71</v>
      </c>
      <c r="F76" s="82">
        <v>0.68</v>
      </c>
      <c r="G76" s="82">
        <v>3.19</v>
      </c>
    </row>
    <row r="77" spans="1:11">
      <c r="A77" s="82" t="s">
        <v>372</v>
      </c>
      <c r="B77" s="82" t="s">
        <v>370</v>
      </c>
      <c r="C77" s="82">
        <v>42051.839999999997</v>
      </c>
      <c r="D77" s="82">
        <v>33092.93</v>
      </c>
      <c r="E77" s="82">
        <v>8958.91</v>
      </c>
      <c r="F77" s="82">
        <v>0.79</v>
      </c>
      <c r="G77" s="82">
        <v>3.44</v>
      </c>
    </row>
    <row r="78" spans="1:11">
      <c r="A78" s="82" t="s">
        <v>373</v>
      </c>
      <c r="B78" s="82" t="s">
        <v>370</v>
      </c>
      <c r="C78" s="82">
        <v>227225.81</v>
      </c>
      <c r="D78" s="82">
        <v>153623.54999999999</v>
      </c>
      <c r="E78" s="82">
        <v>73602.25</v>
      </c>
      <c r="F78" s="82">
        <v>0.68</v>
      </c>
      <c r="G78" s="82">
        <v>3.35</v>
      </c>
    </row>
    <row r="79" spans="1:11">
      <c r="A79" s="82" t="s">
        <v>374</v>
      </c>
      <c r="B79" s="82" t="s">
        <v>370</v>
      </c>
      <c r="C79" s="82">
        <v>74295.13</v>
      </c>
      <c r="D79" s="82">
        <v>50229.69</v>
      </c>
      <c r="E79" s="82">
        <v>24065.439999999999</v>
      </c>
      <c r="F79" s="82">
        <v>0.68</v>
      </c>
      <c r="G79" s="82">
        <v>3.12</v>
      </c>
    </row>
    <row r="80" spans="1:11">
      <c r="A80" s="82" t="s">
        <v>375</v>
      </c>
      <c r="B80" s="82" t="s">
        <v>370</v>
      </c>
      <c r="C80" s="82">
        <v>39606.65</v>
      </c>
      <c r="D80" s="82">
        <v>31632.06</v>
      </c>
      <c r="E80" s="82">
        <v>7974.59</v>
      </c>
      <c r="F80" s="82">
        <v>0.8</v>
      </c>
      <c r="G80" s="82">
        <v>3.47</v>
      </c>
    </row>
    <row r="82" spans="1:8">
      <c r="A82" s="78"/>
      <c r="B82" s="82" t="s">
        <v>126</v>
      </c>
      <c r="C82" s="82" t="s">
        <v>389</v>
      </c>
      <c r="D82" s="82" t="s">
        <v>388</v>
      </c>
    </row>
    <row r="83" spans="1:8">
      <c r="A83" s="82" t="s">
        <v>429</v>
      </c>
      <c r="B83" s="82" t="s">
        <v>430</v>
      </c>
      <c r="C83" s="82">
        <v>3822.17</v>
      </c>
      <c r="D83" s="82">
        <v>0.8</v>
      </c>
    </row>
    <row r="84" spans="1:8">
      <c r="A84" s="82" t="s">
        <v>431</v>
      </c>
      <c r="B84" s="82" t="s">
        <v>430</v>
      </c>
      <c r="C84" s="82">
        <v>51929.41</v>
      </c>
      <c r="D84" s="82">
        <v>0.8</v>
      </c>
    </row>
    <row r="85" spans="1:8">
      <c r="A85" s="82" t="s">
        <v>432</v>
      </c>
      <c r="B85" s="82" t="s">
        <v>430</v>
      </c>
      <c r="C85" s="82">
        <v>30047.66</v>
      </c>
      <c r="D85" s="82">
        <v>0.8</v>
      </c>
    </row>
    <row r="86" spans="1:8">
      <c r="A86" s="82" t="s">
        <v>433</v>
      </c>
      <c r="B86" s="82" t="s">
        <v>430</v>
      </c>
      <c r="C86" s="82">
        <v>168481.48</v>
      </c>
      <c r="D86" s="82">
        <v>0.78</v>
      </c>
    </row>
    <row r="87" spans="1:8">
      <c r="A87" s="82" t="s">
        <v>434</v>
      </c>
      <c r="B87" s="82" t="s">
        <v>430</v>
      </c>
      <c r="C87" s="82">
        <v>55087.73</v>
      </c>
      <c r="D87" s="82">
        <v>0.8</v>
      </c>
    </row>
    <row r="88" spans="1:8">
      <c r="A88" s="82" t="s">
        <v>435</v>
      </c>
      <c r="B88" s="82" t="s">
        <v>430</v>
      </c>
      <c r="C88" s="82">
        <v>22724.49</v>
      </c>
      <c r="D88" s="82">
        <v>0.8</v>
      </c>
    </row>
    <row r="90" spans="1:8">
      <c r="A90" s="78"/>
      <c r="B90" s="82" t="s">
        <v>126</v>
      </c>
      <c r="C90" s="82" t="s">
        <v>436</v>
      </c>
      <c r="D90" s="82" t="s">
        <v>437</v>
      </c>
      <c r="E90" s="82" t="s">
        <v>438</v>
      </c>
      <c r="F90" s="82" t="s">
        <v>439</v>
      </c>
      <c r="G90" s="82" t="s">
        <v>440</v>
      </c>
      <c r="H90" s="82" t="s">
        <v>441</v>
      </c>
    </row>
    <row r="91" spans="1:8">
      <c r="A91" s="82" t="s">
        <v>442</v>
      </c>
      <c r="B91" s="82" t="s">
        <v>443</v>
      </c>
      <c r="C91" s="82">
        <v>0.35</v>
      </c>
      <c r="D91" s="82">
        <v>125</v>
      </c>
      <c r="E91" s="82">
        <v>1.18</v>
      </c>
      <c r="F91" s="82">
        <v>421.39</v>
      </c>
      <c r="G91" s="82">
        <v>1</v>
      </c>
      <c r="H91" s="82" t="s">
        <v>444</v>
      </c>
    </row>
    <row r="92" spans="1:8">
      <c r="A92" s="82" t="s">
        <v>445</v>
      </c>
      <c r="B92" s="82" t="s">
        <v>446</v>
      </c>
      <c r="C92" s="82">
        <v>0.54</v>
      </c>
      <c r="D92" s="82">
        <v>622</v>
      </c>
      <c r="E92" s="82">
        <v>0.52</v>
      </c>
      <c r="F92" s="82">
        <v>605.05999999999995</v>
      </c>
      <c r="G92" s="82">
        <v>1</v>
      </c>
      <c r="H92" s="82" t="s">
        <v>447</v>
      </c>
    </row>
    <row r="93" spans="1:8">
      <c r="A93" s="82" t="s">
        <v>448</v>
      </c>
      <c r="B93" s="82" t="s">
        <v>446</v>
      </c>
      <c r="C93" s="82">
        <v>0.56999999999999995</v>
      </c>
      <c r="D93" s="82">
        <v>622</v>
      </c>
      <c r="E93" s="82">
        <v>2.82</v>
      </c>
      <c r="F93" s="82">
        <v>3084.39</v>
      </c>
      <c r="G93" s="82">
        <v>1</v>
      </c>
      <c r="H93" s="82" t="s">
        <v>447</v>
      </c>
    </row>
    <row r="94" spans="1:8">
      <c r="A94" s="82" t="s">
        <v>449</v>
      </c>
      <c r="B94" s="82" t="s">
        <v>446</v>
      </c>
      <c r="C94" s="82">
        <v>0.56999999999999995</v>
      </c>
      <c r="D94" s="82">
        <v>622</v>
      </c>
      <c r="E94" s="82">
        <v>2.46</v>
      </c>
      <c r="F94" s="82">
        <v>2689.79</v>
      </c>
      <c r="G94" s="82">
        <v>1</v>
      </c>
      <c r="H94" s="82" t="s">
        <v>447</v>
      </c>
    </row>
    <row r="95" spans="1:8">
      <c r="A95" s="82" t="s">
        <v>450</v>
      </c>
      <c r="B95" s="82" t="s">
        <v>446</v>
      </c>
      <c r="C95" s="82">
        <v>0.6</v>
      </c>
      <c r="D95" s="82">
        <v>1109.6500000000001</v>
      </c>
      <c r="E95" s="82">
        <v>9.15</v>
      </c>
      <c r="F95" s="82">
        <v>16905.93</v>
      </c>
      <c r="G95" s="82">
        <v>1</v>
      </c>
      <c r="H95" s="82" t="s">
        <v>447</v>
      </c>
    </row>
    <row r="96" spans="1:8">
      <c r="A96" s="82" t="s">
        <v>451</v>
      </c>
      <c r="B96" s="82" t="s">
        <v>446</v>
      </c>
      <c r="C96" s="82">
        <v>0.56999999999999995</v>
      </c>
      <c r="D96" s="82">
        <v>622</v>
      </c>
      <c r="E96" s="82">
        <v>2.99</v>
      </c>
      <c r="F96" s="82">
        <v>3271.98</v>
      </c>
      <c r="G96" s="82">
        <v>1</v>
      </c>
      <c r="H96" s="82" t="s">
        <v>447</v>
      </c>
    </row>
    <row r="97" spans="1:8">
      <c r="A97" s="82" t="s">
        <v>452</v>
      </c>
      <c r="B97" s="82" t="s">
        <v>446</v>
      </c>
      <c r="C97" s="82">
        <v>0.56999999999999995</v>
      </c>
      <c r="D97" s="82">
        <v>622</v>
      </c>
      <c r="E97" s="82">
        <v>2.39</v>
      </c>
      <c r="F97" s="82">
        <v>2616.65</v>
      </c>
      <c r="G97" s="82">
        <v>1</v>
      </c>
      <c r="H97" s="82" t="s">
        <v>447</v>
      </c>
    </row>
    <row r="99" spans="1:8">
      <c r="A99" s="78"/>
      <c r="B99" s="82" t="s">
        <v>126</v>
      </c>
      <c r="C99" s="82" t="s">
        <v>453</v>
      </c>
      <c r="D99" s="82" t="s">
        <v>454</v>
      </c>
      <c r="E99" s="82" t="s">
        <v>455</v>
      </c>
      <c r="F99" s="82" t="s">
        <v>456</v>
      </c>
    </row>
    <row r="100" spans="1:8">
      <c r="A100" s="82" t="s">
        <v>457</v>
      </c>
      <c r="B100" s="82" t="s">
        <v>458</v>
      </c>
      <c r="C100" s="82" t="s">
        <v>459</v>
      </c>
      <c r="D100" s="82">
        <v>0.1</v>
      </c>
      <c r="E100" s="82">
        <v>0</v>
      </c>
      <c r="F100" s="82">
        <v>1</v>
      </c>
    </row>
    <row r="102" spans="1:8">
      <c r="A102" s="78"/>
      <c r="B102" s="82" t="s">
        <v>126</v>
      </c>
      <c r="C102" s="82" t="s">
        <v>460</v>
      </c>
      <c r="D102" s="82" t="s">
        <v>461</v>
      </c>
      <c r="E102" s="82" t="s">
        <v>462</v>
      </c>
      <c r="F102" s="82" t="s">
        <v>463</v>
      </c>
      <c r="G102" s="82" t="s">
        <v>464</v>
      </c>
    </row>
    <row r="103" spans="1:8">
      <c r="A103" s="82" t="s">
        <v>465</v>
      </c>
      <c r="B103" s="82" t="s">
        <v>466</v>
      </c>
      <c r="C103" s="82">
        <v>0.4</v>
      </c>
      <c r="D103" s="82">
        <v>845000</v>
      </c>
      <c r="E103" s="82">
        <v>0.8</v>
      </c>
      <c r="F103" s="82">
        <v>1.71</v>
      </c>
      <c r="G103" s="82">
        <v>0.59</v>
      </c>
    </row>
    <row r="105" spans="1:8">
      <c r="A105" s="78"/>
      <c r="B105" s="82" t="s">
        <v>467</v>
      </c>
      <c r="C105" s="82" t="s">
        <v>468</v>
      </c>
      <c r="D105" s="82" t="s">
        <v>469</v>
      </c>
      <c r="E105" s="82" t="s">
        <v>470</v>
      </c>
      <c r="F105" s="82" t="s">
        <v>471</v>
      </c>
      <c r="G105" s="82" t="s">
        <v>472</v>
      </c>
      <c r="H105" s="82" t="s">
        <v>473</v>
      </c>
    </row>
    <row r="106" spans="1:8">
      <c r="A106" s="82" t="s">
        <v>474</v>
      </c>
      <c r="B106" s="82">
        <v>103687.4835</v>
      </c>
      <c r="C106" s="82">
        <v>172.20140000000001</v>
      </c>
      <c r="D106" s="82">
        <v>431.58330000000001</v>
      </c>
      <c r="E106" s="82">
        <v>0</v>
      </c>
      <c r="F106" s="82">
        <v>1.8E-3</v>
      </c>
      <c r="G106" s="82">
        <v>26832.148700000002</v>
      </c>
      <c r="H106" s="82">
        <v>43026.224999999999</v>
      </c>
    </row>
    <row r="107" spans="1:8">
      <c r="A107" s="82" t="s">
        <v>475</v>
      </c>
      <c r="B107" s="82">
        <v>91269.931899999996</v>
      </c>
      <c r="C107" s="82">
        <v>153.21770000000001</v>
      </c>
      <c r="D107" s="82">
        <v>388.94729999999998</v>
      </c>
      <c r="E107" s="82">
        <v>0</v>
      </c>
      <c r="F107" s="82">
        <v>1.6000000000000001E-3</v>
      </c>
      <c r="G107" s="82">
        <v>24182.102699999999</v>
      </c>
      <c r="H107" s="82">
        <v>38023.300000000003</v>
      </c>
    </row>
    <row r="108" spans="1:8">
      <c r="A108" s="82" t="s">
        <v>476</v>
      </c>
      <c r="B108" s="82">
        <v>95008.357199999999</v>
      </c>
      <c r="C108" s="82">
        <v>167.84639999999999</v>
      </c>
      <c r="D108" s="82">
        <v>450.99950000000001</v>
      </c>
      <c r="E108" s="82">
        <v>0</v>
      </c>
      <c r="F108" s="82">
        <v>1.9E-3</v>
      </c>
      <c r="G108" s="82">
        <v>28043.554800000002</v>
      </c>
      <c r="H108" s="82">
        <v>40344.500099999997</v>
      </c>
    </row>
    <row r="109" spans="1:8">
      <c r="A109" s="82" t="s">
        <v>477</v>
      </c>
      <c r="B109" s="82">
        <v>87979.705499999996</v>
      </c>
      <c r="C109" s="82">
        <v>160.91040000000001</v>
      </c>
      <c r="D109" s="82">
        <v>447.89949999999999</v>
      </c>
      <c r="E109" s="82">
        <v>0</v>
      </c>
      <c r="F109" s="82">
        <v>1.8E-3</v>
      </c>
      <c r="G109" s="82">
        <v>27852.834900000002</v>
      </c>
      <c r="H109" s="82">
        <v>37861.0242</v>
      </c>
    </row>
    <row r="110" spans="1:8">
      <c r="A110" s="82" t="s">
        <v>308</v>
      </c>
      <c r="B110" s="82">
        <v>92840.736900000004</v>
      </c>
      <c r="C110" s="82">
        <v>178.9247</v>
      </c>
      <c r="D110" s="82">
        <v>523.02369999999996</v>
      </c>
      <c r="E110" s="82">
        <v>0</v>
      </c>
      <c r="F110" s="82">
        <v>2.0999999999999999E-3</v>
      </c>
      <c r="G110" s="82">
        <v>32527.633000000002</v>
      </c>
      <c r="H110" s="82">
        <v>40787.153100000003</v>
      </c>
    </row>
    <row r="111" spans="1:8">
      <c r="A111" s="82" t="s">
        <v>478</v>
      </c>
      <c r="B111" s="82">
        <v>98963.001099999994</v>
      </c>
      <c r="C111" s="82">
        <v>195.68010000000001</v>
      </c>
      <c r="D111" s="82">
        <v>584.88139999999999</v>
      </c>
      <c r="E111" s="82">
        <v>0</v>
      </c>
      <c r="F111" s="82">
        <v>2.3999999999999998E-3</v>
      </c>
      <c r="G111" s="82">
        <v>36376.210800000001</v>
      </c>
      <c r="H111" s="82">
        <v>43930.0164</v>
      </c>
    </row>
    <row r="112" spans="1:8">
      <c r="A112" s="82" t="s">
        <v>479</v>
      </c>
      <c r="B112" s="82">
        <v>105834.5322</v>
      </c>
      <c r="C112" s="82">
        <v>209.9221</v>
      </c>
      <c r="D112" s="82">
        <v>629.10879999999997</v>
      </c>
      <c r="E112" s="82">
        <v>0</v>
      </c>
      <c r="F112" s="82">
        <v>2.5000000000000001E-3</v>
      </c>
      <c r="G112" s="82">
        <v>39127.096100000002</v>
      </c>
      <c r="H112" s="82">
        <v>47040.193599999999</v>
      </c>
    </row>
    <row r="113" spans="1:19">
      <c r="A113" s="82" t="s">
        <v>480</v>
      </c>
      <c r="B113" s="82">
        <v>106625.7833</v>
      </c>
      <c r="C113" s="82">
        <v>211.4059</v>
      </c>
      <c r="D113" s="82">
        <v>633.33929999999998</v>
      </c>
      <c r="E113" s="82">
        <v>0</v>
      </c>
      <c r="F113" s="82">
        <v>2.5999999999999999E-3</v>
      </c>
      <c r="G113" s="82">
        <v>39390.181400000001</v>
      </c>
      <c r="H113" s="82">
        <v>47384.048199999997</v>
      </c>
    </row>
    <row r="114" spans="1:19">
      <c r="A114" s="82" t="s">
        <v>481</v>
      </c>
      <c r="B114" s="82">
        <v>93427.853499999997</v>
      </c>
      <c r="C114" s="82">
        <v>183.6173</v>
      </c>
      <c r="D114" s="82">
        <v>545.99429999999995</v>
      </c>
      <c r="E114" s="82">
        <v>0</v>
      </c>
      <c r="F114" s="82">
        <v>2.2000000000000001E-3</v>
      </c>
      <c r="G114" s="82">
        <v>33957.330999999998</v>
      </c>
      <c r="H114" s="82">
        <v>41370.708400000003</v>
      </c>
    </row>
    <row r="115" spans="1:19">
      <c r="A115" s="82" t="s">
        <v>482</v>
      </c>
      <c r="B115" s="82">
        <v>91854.440199999997</v>
      </c>
      <c r="C115" s="82">
        <v>173.10579999999999</v>
      </c>
      <c r="D115" s="82">
        <v>495.83359999999999</v>
      </c>
      <c r="E115" s="82">
        <v>0</v>
      </c>
      <c r="F115" s="82">
        <v>2E-3</v>
      </c>
      <c r="G115" s="82">
        <v>30835.4133</v>
      </c>
      <c r="H115" s="82">
        <v>39995.595699999998</v>
      </c>
    </row>
    <row r="116" spans="1:19">
      <c r="A116" s="82" t="s">
        <v>483</v>
      </c>
      <c r="B116" s="82">
        <v>91592.625899999999</v>
      </c>
      <c r="C116" s="82">
        <v>164.35820000000001</v>
      </c>
      <c r="D116" s="82">
        <v>448.84410000000003</v>
      </c>
      <c r="E116" s="82">
        <v>0</v>
      </c>
      <c r="F116" s="82">
        <v>1.8E-3</v>
      </c>
      <c r="G116" s="82">
        <v>27910.4748</v>
      </c>
      <c r="H116" s="82">
        <v>39126.852800000001</v>
      </c>
    </row>
    <row r="117" spans="1:19">
      <c r="A117" s="82" t="s">
        <v>484</v>
      </c>
      <c r="B117" s="82">
        <v>100141.4638</v>
      </c>
      <c r="C117" s="82">
        <v>168.6037</v>
      </c>
      <c r="D117" s="82">
        <v>429.47590000000002</v>
      </c>
      <c r="E117" s="82">
        <v>0</v>
      </c>
      <c r="F117" s="82">
        <v>1.8E-3</v>
      </c>
      <c r="G117" s="82">
        <v>26702.0972</v>
      </c>
      <c r="H117" s="82">
        <v>41764.288200000003</v>
      </c>
    </row>
    <row r="118" spans="1:19">
      <c r="A118" s="82"/>
      <c r="B118" s="82"/>
      <c r="C118" s="82"/>
      <c r="D118" s="82"/>
      <c r="E118" s="82"/>
      <c r="F118" s="82"/>
      <c r="G118" s="82"/>
      <c r="H118" s="82"/>
    </row>
    <row r="119" spans="1:19">
      <c r="A119" s="82" t="s">
        <v>485</v>
      </c>
      <c r="B119" s="83">
        <v>1159230</v>
      </c>
      <c r="C119" s="82">
        <v>2139.7937999999999</v>
      </c>
      <c r="D119" s="82">
        <v>6009.9306999999999</v>
      </c>
      <c r="E119" s="82">
        <v>0</v>
      </c>
      <c r="F119" s="82">
        <v>2.4500000000000001E-2</v>
      </c>
      <c r="G119" s="82">
        <v>373737.07890000002</v>
      </c>
      <c r="H119" s="82">
        <v>500653.90580000001</v>
      </c>
    </row>
    <row r="120" spans="1:19">
      <c r="A120" s="82" t="s">
        <v>486</v>
      </c>
      <c r="B120" s="82">
        <v>87979.705499999996</v>
      </c>
      <c r="C120" s="82">
        <v>153.21770000000001</v>
      </c>
      <c r="D120" s="82">
        <v>388.94729999999998</v>
      </c>
      <c r="E120" s="82">
        <v>0</v>
      </c>
      <c r="F120" s="82">
        <v>1.6000000000000001E-3</v>
      </c>
      <c r="G120" s="82">
        <v>24182.102699999999</v>
      </c>
      <c r="H120" s="82">
        <v>37861.0242</v>
      </c>
    </row>
    <row r="121" spans="1:19">
      <c r="A121" s="82" t="s">
        <v>487</v>
      </c>
      <c r="B121" s="82">
        <v>106625.7833</v>
      </c>
      <c r="C121" s="82">
        <v>211.4059</v>
      </c>
      <c r="D121" s="82">
        <v>633.33929999999998</v>
      </c>
      <c r="E121" s="82">
        <v>0</v>
      </c>
      <c r="F121" s="82">
        <v>2.5999999999999999E-3</v>
      </c>
      <c r="G121" s="82">
        <v>39390.181400000001</v>
      </c>
      <c r="H121" s="82">
        <v>47384.048199999997</v>
      </c>
    </row>
    <row r="123" spans="1:19">
      <c r="A123" s="78"/>
      <c r="B123" s="82" t="s">
        <v>488</v>
      </c>
      <c r="C123" s="82" t="s">
        <v>489</v>
      </c>
      <c r="D123" s="82" t="s">
        <v>490</v>
      </c>
      <c r="E123" s="82" t="s">
        <v>491</v>
      </c>
      <c r="F123" s="82" t="s">
        <v>492</v>
      </c>
      <c r="G123" s="82" t="s">
        <v>493</v>
      </c>
      <c r="H123" s="82" t="s">
        <v>494</v>
      </c>
      <c r="I123" s="82" t="s">
        <v>495</v>
      </c>
      <c r="J123" s="82" t="s">
        <v>496</v>
      </c>
      <c r="K123" s="82" t="s">
        <v>497</v>
      </c>
      <c r="L123" s="82" t="s">
        <v>498</v>
      </c>
      <c r="M123" s="82" t="s">
        <v>499</v>
      </c>
      <c r="N123" s="82" t="s">
        <v>500</v>
      </c>
      <c r="O123" s="82" t="s">
        <v>501</v>
      </c>
      <c r="P123" s="82" t="s">
        <v>502</v>
      </c>
      <c r="Q123" s="82" t="s">
        <v>503</v>
      </c>
      <c r="R123" s="82" t="s">
        <v>504</v>
      </c>
      <c r="S123" s="82" t="s">
        <v>505</v>
      </c>
    </row>
    <row r="124" spans="1:19">
      <c r="A124" s="82" t="s">
        <v>474</v>
      </c>
      <c r="B124" s="83">
        <v>425461000000</v>
      </c>
      <c r="C124" s="82">
        <v>308163.48300000001</v>
      </c>
      <c r="D124" s="82" t="s">
        <v>588</v>
      </c>
      <c r="E124" s="82">
        <v>62886.42</v>
      </c>
      <c r="F124" s="82">
        <v>35805.574999999997</v>
      </c>
      <c r="G124" s="82">
        <v>29595.200000000001</v>
      </c>
      <c r="H124" s="82">
        <v>0</v>
      </c>
      <c r="I124" s="82">
        <v>2173.9960000000001</v>
      </c>
      <c r="J124" s="82">
        <v>0</v>
      </c>
      <c r="K124" s="82">
        <v>0</v>
      </c>
      <c r="L124" s="82">
        <v>0</v>
      </c>
      <c r="M124" s="82">
        <v>0</v>
      </c>
      <c r="N124" s="82">
        <v>0</v>
      </c>
      <c r="O124" s="82">
        <v>0</v>
      </c>
      <c r="P124" s="82">
        <v>0</v>
      </c>
      <c r="Q124" s="82">
        <v>177702.29300000001</v>
      </c>
      <c r="R124" s="82">
        <v>0</v>
      </c>
      <c r="S124" s="82">
        <v>0</v>
      </c>
    </row>
    <row r="125" spans="1:19">
      <c r="A125" s="82" t="s">
        <v>475</v>
      </c>
      <c r="B125" s="83">
        <v>383441000000</v>
      </c>
      <c r="C125" s="82">
        <v>298245.07400000002</v>
      </c>
      <c r="D125" s="82" t="s">
        <v>589</v>
      </c>
      <c r="E125" s="82">
        <v>62886.42</v>
      </c>
      <c r="F125" s="82">
        <v>35805.574999999997</v>
      </c>
      <c r="G125" s="82">
        <v>29595.200000000001</v>
      </c>
      <c r="H125" s="82">
        <v>0</v>
      </c>
      <c r="I125" s="82">
        <v>356.28300000000002</v>
      </c>
      <c r="J125" s="82">
        <v>0</v>
      </c>
      <c r="K125" s="82">
        <v>0</v>
      </c>
      <c r="L125" s="82">
        <v>0</v>
      </c>
      <c r="M125" s="82">
        <v>0</v>
      </c>
      <c r="N125" s="82">
        <v>0</v>
      </c>
      <c r="O125" s="82">
        <v>0</v>
      </c>
      <c r="P125" s="82">
        <v>0</v>
      </c>
      <c r="Q125" s="82">
        <v>169601.59599999999</v>
      </c>
      <c r="R125" s="82">
        <v>0</v>
      </c>
      <c r="S125" s="82">
        <v>0</v>
      </c>
    </row>
    <row r="126" spans="1:19">
      <c r="A126" s="82" t="s">
        <v>476</v>
      </c>
      <c r="B126" s="83">
        <v>444670000000</v>
      </c>
      <c r="C126" s="82">
        <v>338223.76500000001</v>
      </c>
      <c r="D126" s="82" t="s">
        <v>590</v>
      </c>
      <c r="E126" s="82">
        <v>41924.28</v>
      </c>
      <c r="F126" s="82">
        <v>31827.177</v>
      </c>
      <c r="G126" s="82">
        <v>29595.200000000001</v>
      </c>
      <c r="H126" s="82">
        <v>0</v>
      </c>
      <c r="I126" s="82">
        <v>7392.7560000000003</v>
      </c>
      <c r="J126" s="82">
        <v>4330.1480000000001</v>
      </c>
      <c r="K126" s="82">
        <v>0</v>
      </c>
      <c r="L126" s="82">
        <v>0</v>
      </c>
      <c r="M126" s="82">
        <v>0</v>
      </c>
      <c r="N126" s="82">
        <v>0</v>
      </c>
      <c r="O126" s="82">
        <v>0</v>
      </c>
      <c r="P126" s="82">
        <v>0</v>
      </c>
      <c r="Q126" s="82">
        <v>223154.20300000001</v>
      </c>
      <c r="R126" s="82">
        <v>0</v>
      </c>
      <c r="S126" s="82">
        <v>0</v>
      </c>
    </row>
    <row r="127" spans="1:19">
      <c r="A127" s="82" t="s">
        <v>477</v>
      </c>
      <c r="B127" s="83">
        <v>441646000000</v>
      </c>
      <c r="C127" s="82">
        <v>336428.12800000003</v>
      </c>
      <c r="D127" s="82" t="s">
        <v>591</v>
      </c>
      <c r="E127" s="82">
        <v>41924.28</v>
      </c>
      <c r="F127" s="82">
        <v>31827.177</v>
      </c>
      <c r="G127" s="82">
        <v>29595.200000000001</v>
      </c>
      <c r="H127" s="82">
        <v>0</v>
      </c>
      <c r="I127" s="82">
        <v>9809.1919999999991</v>
      </c>
      <c r="J127" s="82">
        <v>0</v>
      </c>
      <c r="K127" s="82">
        <v>0</v>
      </c>
      <c r="L127" s="82">
        <v>0</v>
      </c>
      <c r="M127" s="82">
        <v>0</v>
      </c>
      <c r="N127" s="82">
        <v>0</v>
      </c>
      <c r="O127" s="82">
        <v>0</v>
      </c>
      <c r="P127" s="82">
        <v>0</v>
      </c>
      <c r="Q127" s="82">
        <v>223272.27799999999</v>
      </c>
      <c r="R127" s="82">
        <v>0</v>
      </c>
      <c r="S127" s="82">
        <v>0</v>
      </c>
    </row>
    <row r="128" spans="1:19">
      <c r="A128" s="82" t="s">
        <v>308</v>
      </c>
      <c r="B128" s="83">
        <v>515771000000</v>
      </c>
      <c r="C128" s="82">
        <v>363495.734</v>
      </c>
      <c r="D128" s="82" t="s">
        <v>510</v>
      </c>
      <c r="E128" s="82">
        <v>41924.28</v>
      </c>
      <c r="F128" s="82">
        <v>31827.177</v>
      </c>
      <c r="G128" s="82">
        <v>29595.200000000001</v>
      </c>
      <c r="H128" s="82">
        <v>0</v>
      </c>
      <c r="I128" s="82">
        <v>21368.983</v>
      </c>
      <c r="J128" s="82">
        <v>0</v>
      </c>
      <c r="K128" s="82">
        <v>0</v>
      </c>
      <c r="L128" s="82">
        <v>0</v>
      </c>
      <c r="M128" s="82">
        <v>0</v>
      </c>
      <c r="N128" s="82">
        <v>0</v>
      </c>
      <c r="O128" s="82">
        <v>0</v>
      </c>
      <c r="P128" s="82">
        <v>0</v>
      </c>
      <c r="Q128" s="82">
        <v>238780.09400000001</v>
      </c>
      <c r="R128" s="82">
        <v>0</v>
      </c>
      <c r="S128" s="82">
        <v>0</v>
      </c>
    </row>
    <row r="129" spans="1:19">
      <c r="A129" s="82" t="s">
        <v>478</v>
      </c>
      <c r="B129" s="83">
        <v>576796000000</v>
      </c>
      <c r="C129" s="82">
        <v>425945.16</v>
      </c>
      <c r="D129" s="82" t="s">
        <v>592</v>
      </c>
      <c r="E129" s="82">
        <v>41924.28</v>
      </c>
      <c r="F129" s="82">
        <v>31827.177</v>
      </c>
      <c r="G129" s="82">
        <v>29595.200000000001</v>
      </c>
      <c r="H129" s="82">
        <v>0</v>
      </c>
      <c r="I129" s="82">
        <v>75668.573000000004</v>
      </c>
      <c r="J129" s="82">
        <v>0</v>
      </c>
      <c r="K129" s="82">
        <v>0</v>
      </c>
      <c r="L129" s="82">
        <v>0</v>
      </c>
      <c r="M129" s="82">
        <v>0</v>
      </c>
      <c r="N129" s="82">
        <v>0</v>
      </c>
      <c r="O129" s="82">
        <v>0</v>
      </c>
      <c r="P129" s="82">
        <v>0</v>
      </c>
      <c r="Q129" s="82">
        <v>246929.929</v>
      </c>
      <c r="R129" s="82">
        <v>0</v>
      </c>
      <c r="S129" s="82">
        <v>0</v>
      </c>
    </row>
    <row r="130" spans="1:19">
      <c r="A130" s="82" t="s">
        <v>479</v>
      </c>
      <c r="B130" s="83">
        <v>620415000000</v>
      </c>
      <c r="C130" s="82">
        <v>432269.84499999997</v>
      </c>
      <c r="D130" s="82" t="s">
        <v>593</v>
      </c>
      <c r="E130" s="82">
        <v>62886.42</v>
      </c>
      <c r="F130" s="82">
        <v>35805.574999999997</v>
      </c>
      <c r="G130" s="82">
        <v>29595.200000000001</v>
      </c>
      <c r="H130" s="82">
        <v>0</v>
      </c>
      <c r="I130" s="82">
        <v>79968.525999999998</v>
      </c>
      <c r="J130" s="82">
        <v>0</v>
      </c>
      <c r="K130" s="82">
        <v>0</v>
      </c>
      <c r="L130" s="82">
        <v>0</v>
      </c>
      <c r="M130" s="82">
        <v>0</v>
      </c>
      <c r="N130" s="82">
        <v>0</v>
      </c>
      <c r="O130" s="82">
        <v>0</v>
      </c>
      <c r="P130" s="82">
        <v>0</v>
      </c>
      <c r="Q130" s="82">
        <v>224014.12400000001</v>
      </c>
      <c r="R130" s="82">
        <v>0</v>
      </c>
      <c r="S130" s="82">
        <v>0</v>
      </c>
    </row>
    <row r="131" spans="1:19">
      <c r="A131" s="82" t="s">
        <v>480</v>
      </c>
      <c r="B131" s="83">
        <v>624587000000</v>
      </c>
      <c r="C131" s="82">
        <v>428562.14899999998</v>
      </c>
      <c r="D131" s="82" t="s">
        <v>594</v>
      </c>
      <c r="E131" s="82">
        <v>41924.28</v>
      </c>
      <c r="F131" s="82">
        <v>31827.177</v>
      </c>
      <c r="G131" s="82">
        <v>29595.200000000001</v>
      </c>
      <c r="H131" s="82">
        <v>0</v>
      </c>
      <c r="I131" s="82">
        <v>78620.345000000001</v>
      </c>
      <c r="J131" s="82">
        <v>0</v>
      </c>
      <c r="K131" s="82">
        <v>0</v>
      </c>
      <c r="L131" s="82">
        <v>0</v>
      </c>
      <c r="M131" s="82">
        <v>0</v>
      </c>
      <c r="N131" s="82">
        <v>0</v>
      </c>
      <c r="O131" s="82">
        <v>0</v>
      </c>
      <c r="P131" s="82">
        <v>0</v>
      </c>
      <c r="Q131" s="82">
        <v>246595.14600000001</v>
      </c>
      <c r="R131" s="82">
        <v>0</v>
      </c>
      <c r="S131" s="82">
        <v>0</v>
      </c>
    </row>
    <row r="132" spans="1:19">
      <c r="A132" s="82" t="s">
        <v>481</v>
      </c>
      <c r="B132" s="83">
        <v>538441000000</v>
      </c>
      <c r="C132" s="82">
        <v>375466.99400000001</v>
      </c>
      <c r="D132" s="82" t="s">
        <v>542</v>
      </c>
      <c r="E132" s="82">
        <v>41924.28</v>
      </c>
      <c r="F132" s="82">
        <v>31827.177</v>
      </c>
      <c r="G132" s="82">
        <v>29595.200000000001</v>
      </c>
      <c r="H132" s="82">
        <v>0</v>
      </c>
      <c r="I132" s="82">
        <v>42118.663999999997</v>
      </c>
      <c r="J132" s="82">
        <v>0</v>
      </c>
      <c r="K132" s="82">
        <v>0</v>
      </c>
      <c r="L132" s="82">
        <v>0</v>
      </c>
      <c r="M132" s="82">
        <v>0</v>
      </c>
      <c r="N132" s="82">
        <v>0</v>
      </c>
      <c r="O132" s="82">
        <v>0</v>
      </c>
      <c r="P132" s="82">
        <v>0</v>
      </c>
      <c r="Q132" s="82">
        <v>230001.67300000001</v>
      </c>
      <c r="R132" s="82">
        <v>0</v>
      </c>
      <c r="S132" s="82">
        <v>0</v>
      </c>
    </row>
    <row r="133" spans="1:19">
      <c r="A133" s="82" t="s">
        <v>482</v>
      </c>
      <c r="B133" s="83">
        <v>488939000000</v>
      </c>
      <c r="C133" s="82">
        <v>351002.54</v>
      </c>
      <c r="D133" s="82" t="s">
        <v>555</v>
      </c>
      <c r="E133" s="82">
        <v>41924.28</v>
      </c>
      <c r="F133" s="82">
        <v>31827.177</v>
      </c>
      <c r="G133" s="82">
        <v>29595.200000000001</v>
      </c>
      <c r="H133" s="82">
        <v>0</v>
      </c>
      <c r="I133" s="82">
        <v>16533.903999999999</v>
      </c>
      <c r="J133" s="82">
        <v>0</v>
      </c>
      <c r="K133" s="82">
        <v>0</v>
      </c>
      <c r="L133" s="82">
        <v>0</v>
      </c>
      <c r="M133" s="82">
        <v>0</v>
      </c>
      <c r="N133" s="82">
        <v>0</v>
      </c>
      <c r="O133" s="82">
        <v>0</v>
      </c>
      <c r="P133" s="82">
        <v>0</v>
      </c>
      <c r="Q133" s="82">
        <v>231121.978</v>
      </c>
      <c r="R133" s="82">
        <v>0</v>
      </c>
      <c r="S133" s="82">
        <v>0</v>
      </c>
    </row>
    <row r="134" spans="1:19">
      <c r="A134" s="82" t="s">
        <v>483</v>
      </c>
      <c r="B134" s="83">
        <v>442560000000</v>
      </c>
      <c r="C134" s="82">
        <v>341725.73800000001</v>
      </c>
      <c r="D134" s="82" t="s">
        <v>595</v>
      </c>
      <c r="E134" s="82">
        <v>62886.42</v>
      </c>
      <c r="F134" s="82">
        <v>35805.574999999997</v>
      </c>
      <c r="G134" s="82">
        <v>29595.200000000001</v>
      </c>
      <c r="H134" s="82">
        <v>0</v>
      </c>
      <c r="I134" s="82">
        <v>11292.359</v>
      </c>
      <c r="J134" s="82">
        <v>0</v>
      </c>
      <c r="K134" s="82">
        <v>0</v>
      </c>
      <c r="L134" s="82">
        <v>0</v>
      </c>
      <c r="M134" s="82">
        <v>0</v>
      </c>
      <c r="N134" s="82">
        <v>0</v>
      </c>
      <c r="O134" s="82">
        <v>0</v>
      </c>
      <c r="P134" s="82">
        <v>0</v>
      </c>
      <c r="Q134" s="82">
        <v>202146.18400000001</v>
      </c>
      <c r="R134" s="82">
        <v>0</v>
      </c>
      <c r="S134" s="82">
        <v>0</v>
      </c>
    </row>
    <row r="135" spans="1:19">
      <c r="A135" s="82" t="s">
        <v>484</v>
      </c>
      <c r="B135" s="83">
        <v>423399000000</v>
      </c>
      <c r="C135" s="82">
        <v>309203.94500000001</v>
      </c>
      <c r="D135" s="82" t="s">
        <v>596</v>
      </c>
      <c r="E135" s="82">
        <v>62886.42</v>
      </c>
      <c r="F135" s="82">
        <v>35805.574999999997</v>
      </c>
      <c r="G135" s="82">
        <v>29595.200000000001</v>
      </c>
      <c r="H135" s="82">
        <v>0</v>
      </c>
      <c r="I135" s="82">
        <v>1793.2059999999999</v>
      </c>
      <c r="J135" s="82">
        <v>0</v>
      </c>
      <c r="K135" s="82">
        <v>0</v>
      </c>
      <c r="L135" s="82">
        <v>0</v>
      </c>
      <c r="M135" s="82">
        <v>0</v>
      </c>
      <c r="N135" s="82">
        <v>0</v>
      </c>
      <c r="O135" s="82">
        <v>0</v>
      </c>
      <c r="P135" s="82">
        <v>0</v>
      </c>
      <c r="Q135" s="82">
        <v>179123.54399999999</v>
      </c>
      <c r="R135" s="82">
        <v>0</v>
      </c>
      <c r="S135" s="82">
        <v>0</v>
      </c>
    </row>
    <row r="136" spans="1:19">
      <c r="A136" s="82"/>
      <c r="B136" s="82"/>
      <c r="C136" s="82"/>
      <c r="D136" s="82"/>
      <c r="E136" s="82"/>
      <c r="F136" s="82"/>
      <c r="G136" s="82"/>
      <c r="H136" s="82"/>
      <c r="I136" s="82"/>
      <c r="J136" s="82"/>
      <c r="K136" s="82"/>
      <c r="L136" s="82"/>
      <c r="M136" s="82"/>
      <c r="N136" s="82"/>
      <c r="O136" s="82"/>
      <c r="P136" s="82"/>
      <c r="Q136" s="82"/>
      <c r="R136" s="82"/>
      <c r="S136" s="82"/>
    </row>
    <row r="137" spans="1:19">
      <c r="A137" s="82" t="s">
        <v>485</v>
      </c>
      <c r="B137" s="83">
        <v>5926130000000</v>
      </c>
      <c r="C137" s="82"/>
      <c r="D137" s="82"/>
      <c r="E137" s="82"/>
      <c r="F137" s="82"/>
      <c r="G137" s="82"/>
      <c r="H137" s="82"/>
      <c r="I137" s="82"/>
      <c r="J137" s="82"/>
      <c r="K137" s="82"/>
      <c r="L137" s="82">
        <v>0</v>
      </c>
      <c r="M137" s="82">
        <v>0</v>
      </c>
      <c r="N137" s="82">
        <v>0</v>
      </c>
      <c r="O137" s="82">
        <v>0</v>
      </c>
      <c r="P137" s="82">
        <v>0</v>
      </c>
      <c r="Q137" s="82"/>
      <c r="R137" s="82">
        <v>0</v>
      </c>
      <c r="S137" s="82">
        <v>0</v>
      </c>
    </row>
    <row r="138" spans="1:19">
      <c r="A138" s="82" t="s">
        <v>486</v>
      </c>
      <c r="B138" s="83">
        <v>383441000000</v>
      </c>
      <c r="C138" s="82">
        <v>298245.07400000002</v>
      </c>
      <c r="D138" s="82"/>
      <c r="E138" s="82">
        <v>41924.28</v>
      </c>
      <c r="F138" s="82">
        <v>31827.177</v>
      </c>
      <c r="G138" s="82">
        <v>29595.200000000001</v>
      </c>
      <c r="H138" s="82">
        <v>0</v>
      </c>
      <c r="I138" s="82">
        <v>356.28300000000002</v>
      </c>
      <c r="J138" s="82">
        <v>0</v>
      </c>
      <c r="K138" s="82">
        <v>0</v>
      </c>
      <c r="L138" s="82">
        <v>0</v>
      </c>
      <c r="M138" s="82">
        <v>0</v>
      </c>
      <c r="N138" s="82">
        <v>0</v>
      </c>
      <c r="O138" s="82">
        <v>0</v>
      </c>
      <c r="P138" s="82">
        <v>0</v>
      </c>
      <c r="Q138" s="82">
        <v>169601.59599999999</v>
      </c>
      <c r="R138" s="82">
        <v>0</v>
      </c>
      <c r="S138" s="82">
        <v>0</v>
      </c>
    </row>
    <row r="139" spans="1:19">
      <c r="A139" s="82" t="s">
        <v>487</v>
      </c>
      <c r="B139" s="83">
        <v>624587000000</v>
      </c>
      <c r="C139" s="82">
        <v>432269.84499999997</v>
      </c>
      <c r="D139" s="82"/>
      <c r="E139" s="82">
        <v>62886.42</v>
      </c>
      <c r="F139" s="82">
        <v>35805.574999999997</v>
      </c>
      <c r="G139" s="82">
        <v>29595.200000000001</v>
      </c>
      <c r="H139" s="82">
        <v>0</v>
      </c>
      <c r="I139" s="82">
        <v>79968.525999999998</v>
      </c>
      <c r="J139" s="82">
        <v>4330.1480000000001</v>
      </c>
      <c r="K139" s="82">
        <v>0</v>
      </c>
      <c r="L139" s="82">
        <v>0</v>
      </c>
      <c r="M139" s="82">
        <v>0</v>
      </c>
      <c r="N139" s="82">
        <v>0</v>
      </c>
      <c r="O139" s="82">
        <v>0</v>
      </c>
      <c r="P139" s="82">
        <v>0</v>
      </c>
      <c r="Q139" s="82">
        <v>246929.929</v>
      </c>
      <c r="R139" s="82">
        <v>0</v>
      </c>
      <c r="S139" s="82">
        <v>0</v>
      </c>
    </row>
    <row r="141" spans="1:19">
      <c r="A141" s="78"/>
      <c r="B141" s="82" t="s">
        <v>518</v>
      </c>
      <c r="C141" s="82" t="s">
        <v>519</v>
      </c>
      <c r="D141" s="82" t="s">
        <v>254</v>
      </c>
      <c r="E141" s="82" t="s">
        <v>377</v>
      </c>
    </row>
    <row r="142" spans="1:19">
      <c r="A142" s="82" t="s">
        <v>520</v>
      </c>
      <c r="B142" s="82">
        <v>115371.36</v>
      </c>
      <c r="C142" s="82">
        <v>30499.040000000001</v>
      </c>
      <c r="D142" s="82">
        <v>0</v>
      </c>
      <c r="E142" s="82">
        <v>145870.39999999999</v>
      </c>
    </row>
    <row r="143" spans="1:19">
      <c r="A143" s="82" t="s">
        <v>521</v>
      </c>
      <c r="B143" s="82">
        <v>27.6</v>
      </c>
      <c r="C143" s="82">
        <v>7.3</v>
      </c>
      <c r="D143" s="82">
        <v>0</v>
      </c>
      <c r="E143" s="82">
        <v>34.89</v>
      </c>
    </row>
    <row r="144" spans="1:19">
      <c r="A144" s="82" t="s">
        <v>522</v>
      </c>
      <c r="B144" s="82">
        <v>27.6</v>
      </c>
      <c r="C144" s="82">
        <v>7.3</v>
      </c>
      <c r="D144" s="82">
        <v>0</v>
      </c>
      <c r="E144" s="82">
        <v>34.89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14"/>
  <dimension ref="A1:S144"/>
  <sheetViews>
    <sheetView workbookViewId="0"/>
  </sheetViews>
  <sheetFormatPr defaultRowHeight="10.5"/>
  <cols>
    <col min="1" max="1" width="38.5" customWidth="1"/>
    <col min="2" max="2" width="24.33203125" bestFit="1" customWidth="1"/>
    <col min="3" max="3" width="33.6640625" customWidth="1"/>
    <col min="4" max="4" width="38.6640625" bestFit="1" customWidth="1"/>
    <col min="5" max="5" width="45.6640625" customWidth="1"/>
    <col min="6" max="6" width="50" customWidth="1"/>
    <col min="7" max="7" width="43.6640625" customWidth="1"/>
    <col min="8" max="9" width="38.33203125" customWidth="1"/>
    <col min="10" max="10" width="46.1640625" customWidth="1"/>
    <col min="11" max="11" width="36.5" customWidth="1"/>
    <col min="12" max="12" width="45" customWidth="1"/>
    <col min="13" max="13" width="50.1640625" customWidth="1"/>
    <col min="14" max="15" width="44.83203125" customWidth="1"/>
    <col min="16" max="16" width="45.33203125" customWidth="1"/>
    <col min="17" max="17" width="45.1640625" customWidth="1"/>
    <col min="18" max="18" width="42.6640625" customWidth="1"/>
    <col min="19" max="19" width="48.1640625" customWidth="1"/>
    <col min="20" max="20" width="45.1640625" bestFit="1" customWidth="1"/>
    <col min="21" max="21" width="42.6640625" bestFit="1" customWidth="1"/>
    <col min="22" max="22" width="48.1640625" bestFit="1" customWidth="1"/>
  </cols>
  <sheetData>
    <row r="1" spans="1:7">
      <c r="A1" s="78"/>
      <c r="B1" s="82" t="s">
        <v>378</v>
      </c>
      <c r="C1" s="82" t="s">
        <v>379</v>
      </c>
      <c r="D1" s="82" t="s">
        <v>380</v>
      </c>
    </row>
    <row r="2" spans="1:7">
      <c r="A2" s="82" t="s">
        <v>332</v>
      </c>
      <c r="B2" s="82">
        <v>8238.8700000000008</v>
      </c>
      <c r="C2" s="82">
        <v>1970.65</v>
      </c>
      <c r="D2" s="82">
        <v>1970.65</v>
      </c>
    </row>
    <row r="3" spans="1:7">
      <c r="A3" s="82" t="s">
        <v>333</v>
      </c>
      <c r="B3" s="82">
        <v>8238.8700000000008</v>
      </c>
      <c r="C3" s="82">
        <v>1970.65</v>
      </c>
      <c r="D3" s="82">
        <v>1970.65</v>
      </c>
    </row>
    <row r="4" spans="1:7">
      <c r="A4" s="82" t="s">
        <v>334</v>
      </c>
      <c r="B4" s="82">
        <v>21506.68</v>
      </c>
      <c r="C4" s="82">
        <v>5144.16</v>
      </c>
      <c r="D4" s="82">
        <v>5144.16</v>
      </c>
    </row>
    <row r="5" spans="1:7">
      <c r="A5" s="82" t="s">
        <v>335</v>
      </c>
      <c r="B5" s="82">
        <v>21506.68</v>
      </c>
      <c r="C5" s="82">
        <v>5144.16</v>
      </c>
      <c r="D5" s="82">
        <v>5144.16</v>
      </c>
    </row>
    <row r="7" spans="1:7">
      <c r="A7" s="78"/>
      <c r="B7" s="82" t="s">
        <v>381</v>
      </c>
    </row>
    <row r="8" spans="1:7">
      <c r="A8" s="82" t="s">
        <v>336</v>
      </c>
      <c r="B8" s="82">
        <v>4180.79</v>
      </c>
    </row>
    <row r="9" spans="1:7">
      <c r="A9" s="82" t="s">
        <v>337</v>
      </c>
      <c r="B9" s="82">
        <v>4180.79</v>
      </c>
    </row>
    <row r="10" spans="1:7">
      <c r="A10" s="82" t="s">
        <v>382</v>
      </c>
      <c r="B10" s="82">
        <v>0</v>
      </c>
    </row>
    <row r="12" spans="1:7">
      <c r="A12" s="78"/>
      <c r="B12" s="82" t="s">
        <v>395</v>
      </c>
      <c r="C12" s="82" t="s">
        <v>396</v>
      </c>
      <c r="D12" s="82" t="s">
        <v>397</v>
      </c>
      <c r="E12" s="82" t="s">
        <v>398</v>
      </c>
      <c r="F12" s="82" t="s">
        <v>399</v>
      </c>
      <c r="G12" s="82" t="s">
        <v>400</v>
      </c>
    </row>
    <row r="13" spans="1:7">
      <c r="A13" s="82" t="s">
        <v>81</v>
      </c>
      <c r="B13" s="82">
        <v>0</v>
      </c>
      <c r="C13" s="82">
        <v>2303.15</v>
      </c>
      <c r="D13" s="82">
        <v>0</v>
      </c>
      <c r="E13" s="82">
        <v>0</v>
      </c>
      <c r="F13" s="82">
        <v>0</v>
      </c>
      <c r="G13" s="82">
        <v>0</v>
      </c>
    </row>
    <row r="14" spans="1:7">
      <c r="A14" s="82" t="s">
        <v>82</v>
      </c>
      <c r="B14" s="82">
        <v>114.7</v>
      </c>
      <c r="C14" s="82">
        <v>0</v>
      </c>
      <c r="D14" s="82">
        <v>0</v>
      </c>
      <c r="E14" s="82">
        <v>0</v>
      </c>
      <c r="F14" s="82">
        <v>0</v>
      </c>
      <c r="G14" s="82">
        <v>0</v>
      </c>
    </row>
    <row r="15" spans="1:7">
      <c r="A15" s="82" t="s">
        <v>90</v>
      </c>
      <c r="B15" s="82">
        <v>933.76</v>
      </c>
      <c r="C15" s="82">
        <v>0</v>
      </c>
      <c r="D15" s="82">
        <v>0</v>
      </c>
      <c r="E15" s="82">
        <v>0</v>
      </c>
      <c r="F15" s="82">
        <v>0</v>
      </c>
      <c r="G15" s="82">
        <v>0</v>
      </c>
    </row>
    <row r="16" spans="1:7">
      <c r="A16" s="82" t="s">
        <v>91</v>
      </c>
      <c r="B16" s="82">
        <v>68.040000000000006</v>
      </c>
      <c r="C16" s="82">
        <v>0</v>
      </c>
      <c r="D16" s="82">
        <v>0</v>
      </c>
      <c r="E16" s="82">
        <v>0</v>
      </c>
      <c r="F16" s="82">
        <v>0</v>
      </c>
      <c r="G16" s="82">
        <v>0</v>
      </c>
    </row>
    <row r="17" spans="1:10">
      <c r="A17" s="82" t="s">
        <v>92</v>
      </c>
      <c r="B17" s="82">
        <v>678.54</v>
      </c>
      <c r="C17" s="82">
        <v>294.92</v>
      </c>
      <c r="D17" s="82">
        <v>0</v>
      </c>
      <c r="E17" s="82">
        <v>0</v>
      </c>
      <c r="F17" s="82">
        <v>0</v>
      </c>
      <c r="G17" s="82">
        <v>0</v>
      </c>
    </row>
    <row r="18" spans="1:10">
      <c r="A18" s="82" t="s">
        <v>93</v>
      </c>
      <c r="B18" s="82">
        <v>0</v>
      </c>
      <c r="C18" s="82">
        <v>0</v>
      </c>
      <c r="D18" s="82">
        <v>0</v>
      </c>
      <c r="E18" s="82">
        <v>0</v>
      </c>
      <c r="F18" s="82">
        <v>0</v>
      </c>
      <c r="G18" s="82">
        <v>0</v>
      </c>
    </row>
    <row r="19" spans="1:10">
      <c r="A19" s="82" t="s">
        <v>94</v>
      </c>
      <c r="B19" s="82">
        <v>676.73</v>
      </c>
      <c r="C19" s="82">
        <v>0</v>
      </c>
      <c r="D19" s="82">
        <v>0</v>
      </c>
      <c r="E19" s="82">
        <v>0</v>
      </c>
      <c r="F19" s="82">
        <v>0</v>
      </c>
      <c r="G19" s="82">
        <v>0</v>
      </c>
    </row>
    <row r="20" spans="1:10">
      <c r="A20" s="82" t="s">
        <v>95</v>
      </c>
      <c r="B20" s="82">
        <v>0</v>
      </c>
      <c r="C20" s="82">
        <v>0</v>
      </c>
      <c r="D20" s="82">
        <v>0</v>
      </c>
      <c r="E20" s="82">
        <v>0</v>
      </c>
      <c r="F20" s="82">
        <v>0</v>
      </c>
      <c r="G20" s="82">
        <v>0</v>
      </c>
    </row>
    <row r="21" spans="1:10">
      <c r="A21" s="82" t="s">
        <v>96</v>
      </c>
      <c r="B21" s="82">
        <v>0</v>
      </c>
      <c r="C21" s="82">
        <v>0</v>
      </c>
      <c r="D21" s="82">
        <v>0</v>
      </c>
      <c r="E21" s="82">
        <v>0</v>
      </c>
      <c r="F21" s="82">
        <v>0</v>
      </c>
      <c r="G21" s="82">
        <v>0</v>
      </c>
    </row>
    <row r="22" spans="1:10">
      <c r="A22" s="82" t="s">
        <v>97</v>
      </c>
      <c r="B22" s="82">
        <v>0</v>
      </c>
      <c r="C22" s="82">
        <v>0</v>
      </c>
      <c r="D22" s="82">
        <v>0</v>
      </c>
      <c r="E22" s="82">
        <v>0</v>
      </c>
      <c r="F22" s="82">
        <v>0</v>
      </c>
      <c r="G22" s="82">
        <v>0</v>
      </c>
    </row>
    <row r="23" spans="1:10">
      <c r="A23" s="82" t="s">
        <v>76</v>
      </c>
      <c r="B23" s="82">
        <v>0</v>
      </c>
      <c r="C23" s="82">
        <v>0</v>
      </c>
      <c r="D23" s="82">
        <v>0</v>
      </c>
      <c r="E23" s="82">
        <v>0</v>
      </c>
      <c r="F23" s="82">
        <v>0</v>
      </c>
      <c r="G23" s="82">
        <v>0</v>
      </c>
    </row>
    <row r="24" spans="1:10">
      <c r="A24" s="82" t="s">
        <v>98</v>
      </c>
      <c r="B24" s="82">
        <v>0</v>
      </c>
      <c r="C24" s="82">
        <v>20.93</v>
      </c>
      <c r="D24" s="82">
        <v>0</v>
      </c>
      <c r="E24" s="82">
        <v>0</v>
      </c>
      <c r="F24" s="82">
        <v>0</v>
      </c>
      <c r="G24" s="82">
        <v>87.12</v>
      </c>
    </row>
    <row r="25" spans="1:10">
      <c r="A25" s="82" t="s">
        <v>99</v>
      </c>
      <c r="B25" s="82">
        <v>3148.1</v>
      </c>
      <c r="C25" s="82">
        <v>0</v>
      </c>
      <c r="D25" s="82">
        <v>0</v>
      </c>
      <c r="E25" s="82">
        <v>0</v>
      </c>
      <c r="F25" s="82">
        <v>0</v>
      </c>
      <c r="G25" s="82">
        <v>0</v>
      </c>
    </row>
    <row r="26" spans="1:10">
      <c r="A26" s="82" t="s">
        <v>100</v>
      </c>
      <c r="B26" s="82">
        <v>0</v>
      </c>
      <c r="C26" s="82">
        <v>0</v>
      </c>
      <c r="D26" s="82">
        <v>0</v>
      </c>
      <c r="E26" s="82">
        <v>0</v>
      </c>
      <c r="F26" s="82">
        <v>0</v>
      </c>
      <c r="G26" s="82">
        <v>0</v>
      </c>
    </row>
    <row r="27" spans="1:10">
      <c r="A27" s="82"/>
      <c r="B27" s="82"/>
      <c r="C27" s="82"/>
      <c r="D27" s="82"/>
      <c r="E27" s="82"/>
      <c r="F27" s="82"/>
      <c r="G27" s="82"/>
    </row>
    <row r="28" spans="1:10">
      <c r="A28" s="82" t="s">
        <v>101</v>
      </c>
      <c r="B28" s="82">
        <v>5619.87</v>
      </c>
      <c r="C28" s="82">
        <v>2618.9899999999998</v>
      </c>
      <c r="D28" s="82">
        <v>0</v>
      </c>
      <c r="E28" s="82">
        <v>0</v>
      </c>
      <c r="F28" s="82">
        <v>0</v>
      </c>
      <c r="G28" s="82">
        <v>87.12</v>
      </c>
    </row>
    <row r="30" spans="1:10">
      <c r="A30" s="78"/>
      <c r="B30" s="82" t="s">
        <v>381</v>
      </c>
      <c r="C30" s="82" t="s">
        <v>9</v>
      </c>
      <c r="D30" s="82" t="s">
        <v>401</v>
      </c>
      <c r="E30" s="82" t="s">
        <v>402</v>
      </c>
      <c r="F30" s="82" t="s">
        <v>403</v>
      </c>
      <c r="G30" s="82" t="s">
        <v>404</v>
      </c>
      <c r="H30" s="82" t="s">
        <v>405</v>
      </c>
      <c r="I30" s="82" t="s">
        <v>406</v>
      </c>
      <c r="J30" s="82" t="s">
        <v>407</v>
      </c>
    </row>
    <row r="31" spans="1:10">
      <c r="A31" s="82" t="s">
        <v>408</v>
      </c>
      <c r="B31" s="82">
        <v>88.84</v>
      </c>
      <c r="C31" s="82" t="s">
        <v>10</v>
      </c>
      <c r="D31" s="82">
        <v>541.72</v>
      </c>
      <c r="E31" s="82">
        <v>1</v>
      </c>
      <c r="F31" s="82">
        <v>115.05</v>
      </c>
      <c r="G31" s="82">
        <v>0</v>
      </c>
      <c r="H31" s="82">
        <v>11.84</v>
      </c>
      <c r="I31" s="82">
        <v>18.59</v>
      </c>
      <c r="J31" s="82">
        <v>8.07</v>
      </c>
    </row>
    <row r="32" spans="1:10">
      <c r="A32" s="82" t="s">
        <v>409</v>
      </c>
      <c r="B32" s="82">
        <v>621.89</v>
      </c>
      <c r="C32" s="82" t="s">
        <v>10</v>
      </c>
      <c r="D32" s="82">
        <v>3792.03</v>
      </c>
      <c r="E32" s="82">
        <v>1</v>
      </c>
      <c r="F32" s="82">
        <v>477.11</v>
      </c>
      <c r="G32" s="82">
        <v>0</v>
      </c>
      <c r="H32" s="82">
        <v>8.61</v>
      </c>
      <c r="I32" s="82">
        <v>27.86</v>
      </c>
      <c r="J32" s="82">
        <v>8.07</v>
      </c>
    </row>
    <row r="33" spans="1:10">
      <c r="A33" s="82" t="s">
        <v>410</v>
      </c>
      <c r="B33" s="82">
        <v>224.72</v>
      </c>
      <c r="C33" s="82" t="s">
        <v>10</v>
      </c>
      <c r="D33" s="82">
        <v>1370.24</v>
      </c>
      <c r="E33" s="82">
        <v>1</v>
      </c>
      <c r="F33" s="82">
        <v>138.38999999999999</v>
      </c>
      <c r="G33" s="82">
        <v>0</v>
      </c>
      <c r="H33" s="82">
        <v>18.29</v>
      </c>
      <c r="I33" s="82">
        <v>11.61</v>
      </c>
      <c r="J33" s="82">
        <v>80.7</v>
      </c>
    </row>
    <row r="34" spans="1:10">
      <c r="A34" s="82" t="s">
        <v>411</v>
      </c>
      <c r="B34" s="82">
        <v>2324.94</v>
      </c>
      <c r="C34" s="82" t="s">
        <v>10</v>
      </c>
      <c r="D34" s="82">
        <v>14176.6</v>
      </c>
      <c r="E34" s="82">
        <v>1</v>
      </c>
      <c r="F34" s="82">
        <v>323.44</v>
      </c>
      <c r="G34" s="82">
        <v>174.7</v>
      </c>
      <c r="H34" s="82">
        <v>18.29</v>
      </c>
      <c r="I34" s="82">
        <v>11.61</v>
      </c>
      <c r="J34" s="82">
        <v>5.38</v>
      </c>
    </row>
    <row r="35" spans="1:10">
      <c r="A35" s="82" t="s">
        <v>412</v>
      </c>
      <c r="B35" s="82">
        <v>711.36</v>
      </c>
      <c r="C35" s="82" t="s">
        <v>10</v>
      </c>
      <c r="D35" s="82">
        <v>4337.6099999999997</v>
      </c>
      <c r="E35" s="82">
        <v>1</v>
      </c>
      <c r="F35" s="82">
        <v>366.09</v>
      </c>
      <c r="G35" s="82">
        <v>0</v>
      </c>
      <c r="H35" s="82">
        <v>18.29</v>
      </c>
      <c r="I35" s="82">
        <v>11.61</v>
      </c>
      <c r="J35" s="82">
        <v>5.38</v>
      </c>
    </row>
    <row r="36" spans="1:10">
      <c r="A36" s="82" t="s">
        <v>413</v>
      </c>
      <c r="B36" s="82">
        <v>209.04</v>
      </c>
      <c r="C36" s="82" t="s">
        <v>10</v>
      </c>
      <c r="D36" s="82">
        <v>1274.6500000000001</v>
      </c>
      <c r="E36" s="82">
        <v>1</v>
      </c>
      <c r="F36" s="82">
        <v>189.08</v>
      </c>
      <c r="G36" s="82">
        <v>0</v>
      </c>
      <c r="H36" s="82">
        <v>18.29</v>
      </c>
      <c r="I36" s="82">
        <v>11.61</v>
      </c>
      <c r="J36" s="82">
        <v>80.7</v>
      </c>
    </row>
    <row r="37" spans="1:10">
      <c r="A37" s="82" t="s">
        <v>377</v>
      </c>
      <c r="B37" s="82">
        <v>4180.79</v>
      </c>
      <c r="C37" s="82"/>
      <c r="D37" s="82">
        <v>25492.85</v>
      </c>
      <c r="E37" s="82"/>
      <c r="F37" s="82">
        <v>1609.16</v>
      </c>
      <c r="G37" s="82">
        <v>174.7</v>
      </c>
      <c r="H37" s="82">
        <v>16.713000000000001</v>
      </c>
      <c r="I37" s="82">
        <v>12.83</v>
      </c>
      <c r="J37" s="82">
        <v>13.6518</v>
      </c>
    </row>
    <row r="38" spans="1:10">
      <c r="A38" s="82" t="s">
        <v>414</v>
      </c>
      <c r="B38" s="82">
        <v>4180.79</v>
      </c>
      <c r="C38" s="82"/>
      <c r="D38" s="82">
        <v>25492.85</v>
      </c>
      <c r="E38" s="82"/>
      <c r="F38" s="82">
        <v>1609.16</v>
      </c>
      <c r="G38" s="82">
        <v>174.7</v>
      </c>
      <c r="H38" s="82">
        <v>16.713000000000001</v>
      </c>
      <c r="I38" s="82">
        <v>12.83</v>
      </c>
      <c r="J38" s="82">
        <v>13.6518</v>
      </c>
    </row>
    <row r="39" spans="1:10">
      <c r="A39" s="82" t="s">
        <v>415</v>
      </c>
      <c r="B39" s="82">
        <v>0</v>
      </c>
      <c r="C39" s="82"/>
      <c r="D39" s="82">
        <v>0</v>
      </c>
      <c r="E39" s="82"/>
      <c r="F39" s="82">
        <v>0</v>
      </c>
      <c r="G39" s="82">
        <v>0</v>
      </c>
      <c r="H39" s="82"/>
      <c r="I39" s="82"/>
      <c r="J39" s="82"/>
    </row>
    <row r="41" spans="1:10">
      <c r="A41" s="78"/>
      <c r="B41" s="82" t="s">
        <v>59</v>
      </c>
      <c r="C41" s="82" t="s">
        <v>338</v>
      </c>
      <c r="D41" s="82" t="s">
        <v>383</v>
      </c>
      <c r="E41" s="82" t="s">
        <v>384</v>
      </c>
      <c r="F41" s="82" t="s">
        <v>385</v>
      </c>
      <c r="G41" s="82" t="s">
        <v>386</v>
      </c>
      <c r="H41" s="82" t="s">
        <v>387</v>
      </c>
      <c r="I41" s="82" t="s">
        <v>339</v>
      </c>
    </row>
    <row r="42" spans="1:10">
      <c r="A42" s="82" t="s">
        <v>340</v>
      </c>
      <c r="B42" s="82" t="s">
        <v>341</v>
      </c>
      <c r="C42" s="82">
        <v>0.08</v>
      </c>
      <c r="D42" s="82">
        <v>0.85599999999999998</v>
      </c>
      <c r="E42" s="82">
        <v>0.98</v>
      </c>
      <c r="F42" s="82">
        <v>60.34</v>
      </c>
      <c r="G42" s="82">
        <v>0</v>
      </c>
      <c r="H42" s="82">
        <v>90</v>
      </c>
      <c r="I42" s="82" t="s">
        <v>342</v>
      </c>
    </row>
    <row r="43" spans="1:10">
      <c r="A43" s="82" t="s">
        <v>343</v>
      </c>
      <c r="B43" s="82" t="s">
        <v>341</v>
      </c>
      <c r="C43" s="82">
        <v>0.08</v>
      </c>
      <c r="D43" s="82">
        <v>0.85599999999999998</v>
      </c>
      <c r="E43" s="82">
        <v>0.98</v>
      </c>
      <c r="F43" s="82">
        <v>54.71</v>
      </c>
      <c r="G43" s="82">
        <v>90</v>
      </c>
      <c r="H43" s="82">
        <v>90</v>
      </c>
      <c r="I43" s="82" t="s">
        <v>344</v>
      </c>
    </row>
    <row r="44" spans="1:10">
      <c r="A44" s="82" t="s">
        <v>345</v>
      </c>
      <c r="B44" s="82" t="s">
        <v>346</v>
      </c>
      <c r="C44" s="82">
        <v>0.3</v>
      </c>
      <c r="D44" s="82">
        <v>3.12</v>
      </c>
      <c r="E44" s="82">
        <v>12.9</v>
      </c>
      <c r="F44" s="82">
        <v>88.84</v>
      </c>
      <c r="G44" s="82">
        <v>0</v>
      </c>
      <c r="H44" s="82">
        <v>180</v>
      </c>
      <c r="I44" s="82"/>
    </row>
    <row r="45" spans="1:10">
      <c r="A45" s="82" t="s">
        <v>347</v>
      </c>
      <c r="B45" s="82" t="s">
        <v>348</v>
      </c>
      <c r="C45" s="82">
        <v>0.3</v>
      </c>
      <c r="D45" s="82">
        <v>0.35699999999999998</v>
      </c>
      <c r="E45" s="82">
        <v>0.38</v>
      </c>
      <c r="F45" s="82">
        <v>88.84</v>
      </c>
      <c r="G45" s="82">
        <v>180</v>
      </c>
      <c r="H45" s="82">
        <v>0</v>
      </c>
      <c r="I45" s="82"/>
    </row>
    <row r="46" spans="1:10">
      <c r="A46" s="82" t="s">
        <v>349</v>
      </c>
      <c r="B46" s="82" t="s">
        <v>341</v>
      </c>
      <c r="C46" s="82">
        <v>0.08</v>
      </c>
      <c r="D46" s="82">
        <v>0.85599999999999998</v>
      </c>
      <c r="E46" s="82">
        <v>0.98</v>
      </c>
      <c r="F46" s="82">
        <v>422.4</v>
      </c>
      <c r="G46" s="82">
        <v>0</v>
      </c>
      <c r="H46" s="82">
        <v>90</v>
      </c>
      <c r="I46" s="82" t="s">
        <v>342</v>
      </c>
    </row>
    <row r="47" spans="1:10">
      <c r="A47" s="82" t="s">
        <v>350</v>
      </c>
      <c r="B47" s="82" t="s">
        <v>341</v>
      </c>
      <c r="C47" s="82">
        <v>0.08</v>
      </c>
      <c r="D47" s="82">
        <v>0.85599999999999998</v>
      </c>
      <c r="E47" s="82">
        <v>0.98</v>
      </c>
      <c r="F47" s="82">
        <v>54.71</v>
      </c>
      <c r="G47" s="82">
        <v>270</v>
      </c>
      <c r="H47" s="82">
        <v>90</v>
      </c>
      <c r="I47" s="82" t="s">
        <v>351</v>
      </c>
    </row>
    <row r="48" spans="1:10">
      <c r="A48" s="82" t="s">
        <v>352</v>
      </c>
      <c r="B48" s="82" t="s">
        <v>346</v>
      </c>
      <c r="C48" s="82">
        <v>0.3</v>
      </c>
      <c r="D48" s="82">
        <v>3.12</v>
      </c>
      <c r="E48" s="82">
        <v>12.9</v>
      </c>
      <c r="F48" s="82">
        <v>621.89</v>
      </c>
      <c r="G48" s="82">
        <v>0</v>
      </c>
      <c r="H48" s="82">
        <v>180</v>
      </c>
      <c r="I48" s="82"/>
    </row>
    <row r="49" spans="1:9">
      <c r="A49" s="82" t="s">
        <v>353</v>
      </c>
      <c r="B49" s="82" t="s">
        <v>348</v>
      </c>
      <c r="C49" s="82">
        <v>0.3</v>
      </c>
      <c r="D49" s="82">
        <v>0.35699999999999998</v>
      </c>
      <c r="E49" s="82">
        <v>0.38</v>
      </c>
      <c r="F49" s="82">
        <v>621.89</v>
      </c>
      <c r="G49" s="82">
        <v>180</v>
      </c>
      <c r="H49" s="82">
        <v>0</v>
      </c>
      <c r="I49" s="82"/>
    </row>
    <row r="50" spans="1:9">
      <c r="A50" s="82" t="s">
        <v>354</v>
      </c>
      <c r="B50" s="82" t="s">
        <v>341</v>
      </c>
      <c r="C50" s="82">
        <v>0.08</v>
      </c>
      <c r="D50" s="82">
        <v>0.85599999999999998</v>
      </c>
      <c r="E50" s="82">
        <v>0.98</v>
      </c>
      <c r="F50" s="82">
        <v>138.38999999999999</v>
      </c>
      <c r="G50" s="82">
        <v>90</v>
      </c>
      <c r="H50" s="82">
        <v>90</v>
      </c>
      <c r="I50" s="82" t="s">
        <v>344</v>
      </c>
    </row>
    <row r="51" spans="1:9">
      <c r="A51" s="82" t="s">
        <v>355</v>
      </c>
      <c r="B51" s="82" t="s">
        <v>346</v>
      </c>
      <c r="C51" s="82">
        <v>0.3</v>
      </c>
      <c r="D51" s="82">
        <v>3.12</v>
      </c>
      <c r="E51" s="82">
        <v>12.9</v>
      </c>
      <c r="F51" s="82">
        <v>224.72</v>
      </c>
      <c r="G51" s="82">
        <v>0</v>
      </c>
      <c r="H51" s="82">
        <v>180</v>
      </c>
      <c r="I51" s="82"/>
    </row>
    <row r="52" spans="1:9">
      <c r="A52" s="82" t="s">
        <v>356</v>
      </c>
      <c r="B52" s="82" t="s">
        <v>348</v>
      </c>
      <c r="C52" s="82">
        <v>0.3</v>
      </c>
      <c r="D52" s="82">
        <v>0.35699999999999998</v>
      </c>
      <c r="E52" s="82">
        <v>0.38</v>
      </c>
      <c r="F52" s="82">
        <v>224.72</v>
      </c>
      <c r="G52" s="82">
        <v>180</v>
      </c>
      <c r="H52" s="82">
        <v>0</v>
      </c>
      <c r="I52" s="82"/>
    </row>
    <row r="53" spans="1:9">
      <c r="A53" s="82" t="s">
        <v>357</v>
      </c>
      <c r="B53" s="82" t="s">
        <v>341</v>
      </c>
      <c r="C53" s="82">
        <v>0.08</v>
      </c>
      <c r="D53" s="82">
        <v>0.85599999999999998</v>
      </c>
      <c r="E53" s="82">
        <v>0.98</v>
      </c>
      <c r="F53" s="82">
        <v>323.44</v>
      </c>
      <c r="G53" s="82">
        <v>180</v>
      </c>
      <c r="H53" s="82">
        <v>90</v>
      </c>
      <c r="I53" s="82" t="s">
        <v>358</v>
      </c>
    </row>
    <row r="54" spans="1:9">
      <c r="A54" s="82" t="s">
        <v>359</v>
      </c>
      <c r="B54" s="82" t="s">
        <v>346</v>
      </c>
      <c r="C54" s="82">
        <v>0.3</v>
      </c>
      <c r="D54" s="82">
        <v>3.12</v>
      </c>
      <c r="E54" s="82">
        <v>12.9</v>
      </c>
      <c r="F54" s="82">
        <v>2324.94</v>
      </c>
      <c r="G54" s="82">
        <v>0</v>
      </c>
      <c r="H54" s="82">
        <v>180</v>
      </c>
      <c r="I54" s="82"/>
    </row>
    <row r="55" spans="1:9">
      <c r="A55" s="82" t="s">
        <v>360</v>
      </c>
      <c r="B55" s="82" t="s">
        <v>348</v>
      </c>
      <c r="C55" s="82">
        <v>0.3</v>
      </c>
      <c r="D55" s="82">
        <v>0.35699999999999998</v>
      </c>
      <c r="E55" s="82">
        <v>0.38</v>
      </c>
      <c r="F55" s="82">
        <v>2324.94</v>
      </c>
      <c r="G55" s="82">
        <v>180</v>
      </c>
      <c r="H55" s="82">
        <v>0</v>
      </c>
      <c r="I55" s="82"/>
    </row>
    <row r="56" spans="1:9">
      <c r="A56" s="82" t="s">
        <v>361</v>
      </c>
      <c r="B56" s="82" t="s">
        <v>341</v>
      </c>
      <c r="C56" s="82">
        <v>0.08</v>
      </c>
      <c r="D56" s="82">
        <v>0.85599999999999998</v>
      </c>
      <c r="E56" s="82">
        <v>0.98</v>
      </c>
      <c r="F56" s="82">
        <v>267.12</v>
      </c>
      <c r="G56" s="82">
        <v>270</v>
      </c>
      <c r="H56" s="82">
        <v>90</v>
      </c>
      <c r="I56" s="82" t="s">
        <v>351</v>
      </c>
    </row>
    <row r="57" spans="1:9">
      <c r="A57" s="82" t="s">
        <v>362</v>
      </c>
      <c r="B57" s="82" t="s">
        <v>341</v>
      </c>
      <c r="C57" s="82">
        <v>0.08</v>
      </c>
      <c r="D57" s="82">
        <v>0.85599999999999998</v>
      </c>
      <c r="E57" s="82">
        <v>0.98</v>
      </c>
      <c r="F57" s="82">
        <v>98.96</v>
      </c>
      <c r="G57" s="82">
        <v>180</v>
      </c>
      <c r="H57" s="82">
        <v>90</v>
      </c>
      <c r="I57" s="82" t="s">
        <v>358</v>
      </c>
    </row>
    <row r="58" spans="1:9">
      <c r="A58" s="82" t="s">
        <v>363</v>
      </c>
      <c r="B58" s="82" t="s">
        <v>346</v>
      </c>
      <c r="C58" s="82">
        <v>0.3</v>
      </c>
      <c r="D58" s="82">
        <v>3.12</v>
      </c>
      <c r="E58" s="82">
        <v>12.9</v>
      </c>
      <c r="F58" s="82">
        <v>711.36</v>
      </c>
      <c r="G58" s="82">
        <v>0</v>
      </c>
      <c r="H58" s="82">
        <v>180</v>
      </c>
      <c r="I58" s="82"/>
    </row>
    <row r="59" spans="1:9">
      <c r="A59" s="82" t="s">
        <v>364</v>
      </c>
      <c r="B59" s="82" t="s">
        <v>348</v>
      </c>
      <c r="C59" s="82">
        <v>0.3</v>
      </c>
      <c r="D59" s="82">
        <v>0.35699999999999998</v>
      </c>
      <c r="E59" s="82">
        <v>0.38</v>
      </c>
      <c r="F59" s="82">
        <v>711.36</v>
      </c>
      <c r="G59" s="82">
        <v>180</v>
      </c>
      <c r="H59" s="82">
        <v>0</v>
      </c>
      <c r="I59" s="82"/>
    </row>
    <row r="60" spans="1:9">
      <c r="A60" s="82" t="s">
        <v>365</v>
      </c>
      <c r="B60" s="82" t="s">
        <v>341</v>
      </c>
      <c r="C60" s="82">
        <v>0.08</v>
      </c>
      <c r="D60" s="82">
        <v>0.85599999999999998</v>
      </c>
      <c r="E60" s="82">
        <v>0.98</v>
      </c>
      <c r="F60" s="82">
        <v>60.34</v>
      </c>
      <c r="G60" s="82">
        <v>180</v>
      </c>
      <c r="H60" s="82">
        <v>90</v>
      </c>
      <c r="I60" s="82" t="s">
        <v>358</v>
      </c>
    </row>
    <row r="61" spans="1:9">
      <c r="A61" s="82" t="s">
        <v>366</v>
      </c>
      <c r="B61" s="82" t="s">
        <v>341</v>
      </c>
      <c r="C61" s="82">
        <v>0.08</v>
      </c>
      <c r="D61" s="82">
        <v>0.85599999999999998</v>
      </c>
      <c r="E61" s="82">
        <v>0.98</v>
      </c>
      <c r="F61" s="82">
        <v>128.72999999999999</v>
      </c>
      <c r="G61" s="82">
        <v>90</v>
      </c>
      <c r="H61" s="82">
        <v>90</v>
      </c>
      <c r="I61" s="82" t="s">
        <v>344</v>
      </c>
    </row>
    <row r="62" spans="1:9">
      <c r="A62" s="82" t="s">
        <v>367</v>
      </c>
      <c r="B62" s="82" t="s">
        <v>346</v>
      </c>
      <c r="C62" s="82">
        <v>0.3</v>
      </c>
      <c r="D62" s="82">
        <v>3.12</v>
      </c>
      <c r="E62" s="82">
        <v>12.9</v>
      </c>
      <c r="F62" s="82">
        <v>209.04</v>
      </c>
      <c r="G62" s="82">
        <v>0</v>
      </c>
      <c r="H62" s="82">
        <v>180</v>
      </c>
      <c r="I62" s="82"/>
    </row>
    <row r="63" spans="1:9">
      <c r="A63" s="82" t="s">
        <v>368</v>
      </c>
      <c r="B63" s="82" t="s">
        <v>348</v>
      </c>
      <c r="C63" s="82">
        <v>0.3</v>
      </c>
      <c r="D63" s="82">
        <v>0.35699999999999998</v>
      </c>
      <c r="E63" s="82">
        <v>0.38</v>
      </c>
      <c r="F63" s="82">
        <v>209.04</v>
      </c>
      <c r="G63" s="82">
        <v>180</v>
      </c>
      <c r="H63" s="82">
        <v>0</v>
      </c>
      <c r="I63" s="82"/>
    </row>
    <row r="65" spans="1:11">
      <c r="A65" s="78"/>
      <c r="B65" s="82" t="s">
        <v>59</v>
      </c>
      <c r="C65" s="82" t="s">
        <v>416</v>
      </c>
      <c r="D65" s="82" t="s">
        <v>417</v>
      </c>
      <c r="E65" s="82" t="s">
        <v>418</v>
      </c>
      <c r="F65" s="82" t="s">
        <v>53</v>
      </c>
      <c r="G65" s="82" t="s">
        <v>419</v>
      </c>
      <c r="H65" s="82" t="s">
        <v>420</v>
      </c>
      <c r="I65" s="82" t="s">
        <v>421</v>
      </c>
      <c r="J65" s="82" t="s">
        <v>386</v>
      </c>
      <c r="K65" s="82" t="s">
        <v>339</v>
      </c>
    </row>
    <row r="66" spans="1:11">
      <c r="A66" s="82" t="s">
        <v>422</v>
      </c>
      <c r="B66" s="82" t="s">
        <v>423</v>
      </c>
      <c r="C66" s="82">
        <v>174.7</v>
      </c>
      <c r="D66" s="82">
        <v>174.7</v>
      </c>
      <c r="E66" s="82">
        <v>3.18</v>
      </c>
      <c r="F66" s="82">
        <v>0.40200000000000002</v>
      </c>
      <c r="G66" s="82">
        <v>0.495</v>
      </c>
      <c r="H66" s="82" t="s">
        <v>424</v>
      </c>
      <c r="I66" s="82" t="s">
        <v>357</v>
      </c>
      <c r="J66" s="82">
        <v>180</v>
      </c>
      <c r="K66" s="82" t="s">
        <v>358</v>
      </c>
    </row>
    <row r="67" spans="1:11">
      <c r="A67" s="82" t="s">
        <v>425</v>
      </c>
      <c r="B67" s="82"/>
      <c r="C67" s="82"/>
      <c r="D67" s="82">
        <v>174.7</v>
      </c>
      <c r="E67" s="82">
        <v>3.18</v>
      </c>
      <c r="F67" s="82">
        <v>0.40200000000000002</v>
      </c>
      <c r="G67" s="82">
        <v>0.495</v>
      </c>
      <c r="H67" s="82"/>
      <c r="I67" s="82"/>
      <c r="J67" s="82"/>
      <c r="K67" s="82"/>
    </row>
    <row r="68" spans="1:11">
      <c r="A68" s="82" t="s">
        <v>426</v>
      </c>
      <c r="B68" s="82"/>
      <c r="C68" s="82"/>
      <c r="D68" s="82">
        <v>0</v>
      </c>
      <c r="E68" s="82" t="s">
        <v>427</v>
      </c>
      <c r="F68" s="82" t="s">
        <v>427</v>
      </c>
      <c r="G68" s="82" t="s">
        <v>427</v>
      </c>
      <c r="H68" s="82"/>
      <c r="I68" s="82"/>
      <c r="J68" s="82"/>
      <c r="K68" s="82"/>
    </row>
    <row r="69" spans="1:11">
      <c r="A69" s="82" t="s">
        <v>428</v>
      </c>
      <c r="B69" s="82"/>
      <c r="C69" s="82"/>
      <c r="D69" s="82">
        <v>174.7</v>
      </c>
      <c r="E69" s="82">
        <v>3.18</v>
      </c>
      <c r="F69" s="82">
        <v>0.40200000000000002</v>
      </c>
      <c r="G69" s="82">
        <v>0.495</v>
      </c>
      <c r="H69" s="82"/>
      <c r="I69" s="82"/>
      <c r="J69" s="82"/>
      <c r="K69" s="82"/>
    </row>
    <row r="71" spans="1:11">
      <c r="A71" s="78"/>
      <c r="B71" s="82" t="s">
        <v>126</v>
      </c>
      <c r="C71" s="82" t="s">
        <v>376</v>
      </c>
      <c r="D71" s="82" t="s">
        <v>388</v>
      </c>
    </row>
    <row r="72" spans="1:11">
      <c r="A72" s="82" t="s">
        <v>43</v>
      </c>
      <c r="B72" s="82"/>
      <c r="C72" s="82"/>
      <c r="D72" s="82"/>
    </row>
    <row r="74" spans="1:11">
      <c r="A74" s="78"/>
      <c r="B74" s="82" t="s">
        <v>126</v>
      </c>
      <c r="C74" s="82" t="s">
        <v>389</v>
      </c>
      <c r="D74" s="82" t="s">
        <v>390</v>
      </c>
      <c r="E74" s="82" t="s">
        <v>391</v>
      </c>
      <c r="F74" s="82" t="s">
        <v>392</v>
      </c>
      <c r="G74" s="82" t="s">
        <v>388</v>
      </c>
    </row>
    <row r="75" spans="1:11">
      <c r="A75" s="82" t="s">
        <v>369</v>
      </c>
      <c r="B75" s="82" t="s">
        <v>370</v>
      </c>
      <c r="C75" s="82">
        <v>9548.36</v>
      </c>
      <c r="D75" s="82">
        <v>7625.85</v>
      </c>
      <c r="E75" s="82">
        <v>1922.51</v>
      </c>
      <c r="F75" s="82">
        <v>0.8</v>
      </c>
      <c r="G75" s="82">
        <v>4.0599999999999996</v>
      </c>
    </row>
    <row r="76" spans="1:11">
      <c r="A76" s="82" t="s">
        <v>371</v>
      </c>
      <c r="B76" s="82" t="s">
        <v>370</v>
      </c>
      <c r="C76" s="82">
        <v>51462.52</v>
      </c>
      <c r="D76" s="82">
        <v>41100.81</v>
      </c>
      <c r="E76" s="82">
        <v>10361.709999999999</v>
      </c>
      <c r="F76" s="82">
        <v>0.8</v>
      </c>
      <c r="G76" s="82">
        <v>3.47</v>
      </c>
    </row>
    <row r="77" spans="1:11">
      <c r="A77" s="82" t="s">
        <v>372</v>
      </c>
      <c r="B77" s="82" t="s">
        <v>370</v>
      </c>
      <c r="C77" s="82">
        <v>43439.72</v>
      </c>
      <c r="D77" s="82">
        <v>34693.360000000001</v>
      </c>
      <c r="E77" s="82">
        <v>8746.36</v>
      </c>
      <c r="F77" s="82">
        <v>0.8</v>
      </c>
      <c r="G77" s="82">
        <v>3.47</v>
      </c>
    </row>
    <row r="78" spans="1:11">
      <c r="A78" s="82" t="s">
        <v>373</v>
      </c>
      <c r="B78" s="82" t="s">
        <v>370</v>
      </c>
      <c r="C78" s="82">
        <v>172981.54</v>
      </c>
      <c r="D78" s="82">
        <v>138152.60999999999</v>
      </c>
      <c r="E78" s="82">
        <v>34828.92</v>
      </c>
      <c r="F78" s="82">
        <v>0.8</v>
      </c>
      <c r="G78" s="82">
        <v>3.95</v>
      </c>
    </row>
    <row r="79" spans="1:11">
      <c r="A79" s="82" t="s">
        <v>374</v>
      </c>
      <c r="B79" s="82" t="s">
        <v>370</v>
      </c>
      <c r="C79" s="82">
        <v>55017.33</v>
      </c>
      <c r="D79" s="82">
        <v>43939.88</v>
      </c>
      <c r="E79" s="82">
        <v>11077.45</v>
      </c>
      <c r="F79" s="82">
        <v>0.8</v>
      </c>
      <c r="G79" s="82">
        <v>3.47</v>
      </c>
    </row>
    <row r="80" spans="1:11">
      <c r="A80" s="82" t="s">
        <v>375</v>
      </c>
      <c r="B80" s="82" t="s">
        <v>370</v>
      </c>
      <c r="C80" s="82">
        <v>42408.86</v>
      </c>
      <c r="D80" s="82">
        <v>33870.06</v>
      </c>
      <c r="E80" s="82">
        <v>8538.7999999999993</v>
      </c>
      <c r="F80" s="82">
        <v>0.8</v>
      </c>
      <c r="G80" s="82">
        <v>3.47</v>
      </c>
    </row>
    <row r="82" spans="1:8">
      <c r="A82" s="78"/>
      <c r="B82" s="82" t="s">
        <v>126</v>
      </c>
      <c r="C82" s="82" t="s">
        <v>389</v>
      </c>
      <c r="D82" s="82" t="s">
        <v>388</v>
      </c>
    </row>
    <row r="83" spans="1:8">
      <c r="A83" s="82" t="s">
        <v>429</v>
      </c>
      <c r="B83" s="82" t="s">
        <v>430</v>
      </c>
      <c r="C83" s="82">
        <v>3470.82</v>
      </c>
      <c r="D83" s="82">
        <v>0.8</v>
      </c>
    </row>
    <row r="84" spans="1:8">
      <c r="A84" s="82" t="s">
        <v>431</v>
      </c>
      <c r="B84" s="82" t="s">
        <v>430</v>
      </c>
      <c r="C84" s="82">
        <v>45481.7</v>
      </c>
      <c r="D84" s="82">
        <v>0.8</v>
      </c>
    </row>
    <row r="85" spans="1:8">
      <c r="A85" s="82" t="s">
        <v>432</v>
      </c>
      <c r="B85" s="82" t="s">
        <v>430</v>
      </c>
      <c r="C85" s="82">
        <v>25135.47</v>
      </c>
      <c r="D85" s="82">
        <v>0.8</v>
      </c>
    </row>
    <row r="86" spans="1:8">
      <c r="A86" s="82" t="s">
        <v>433</v>
      </c>
      <c r="B86" s="82" t="s">
        <v>430</v>
      </c>
      <c r="C86" s="82">
        <v>152878.14000000001</v>
      </c>
      <c r="D86" s="82">
        <v>0.78</v>
      </c>
    </row>
    <row r="87" spans="1:8">
      <c r="A87" s="82" t="s">
        <v>434</v>
      </c>
      <c r="B87" s="82" t="s">
        <v>430</v>
      </c>
      <c r="C87" s="82">
        <v>48623.38</v>
      </c>
      <c r="D87" s="82">
        <v>0.8</v>
      </c>
    </row>
    <row r="88" spans="1:8">
      <c r="A88" s="82" t="s">
        <v>435</v>
      </c>
      <c r="B88" s="82" t="s">
        <v>430</v>
      </c>
      <c r="C88" s="82">
        <v>19465.54</v>
      </c>
      <c r="D88" s="82">
        <v>0.8</v>
      </c>
    </row>
    <row r="90" spans="1:8">
      <c r="A90" s="78"/>
      <c r="B90" s="82" t="s">
        <v>126</v>
      </c>
      <c r="C90" s="82" t="s">
        <v>436</v>
      </c>
      <c r="D90" s="82" t="s">
        <v>437</v>
      </c>
      <c r="E90" s="82" t="s">
        <v>438</v>
      </c>
      <c r="F90" s="82" t="s">
        <v>439</v>
      </c>
      <c r="G90" s="82" t="s">
        <v>440</v>
      </c>
      <c r="H90" s="82" t="s">
        <v>441</v>
      </c>
    </row>
    <row r="91" spans="1:8">
      <c r="A91" s="82" t="s">
        <v>442</v>
      </c>
      <c r="B91" s="82" t="s">
        <v>443</v>
      </c>
      <c r="C91" s="82">
        <v>0.35</v>
      </c>
      <c r="D91" s="82">
        <v>125</v>
      </c>
      <c r="E91" s="82">
        <v>1.18</v>
      </c>
      <c r="F91" s="82">
        <v>421.39</v>
      </c>
      <c r="G91" s="82">
        <v>1</v>
      </c>
      <c r="H91" s="82" t="s">
        <v>444</v>
      </c>
    </row>
    <row r="92" spans="1:8">
      <c r="A92" s="82" t="s">
        <v>445</v>
      </c>
      <c r="B92" s="82" t="s">
        <v>446</v>
      </c>
      <c r="C92" s="82">
        <v>0.54</v>
      </c>
      <c r="D92" s="82">
        <v>622</v>
      </c>
      <c r="E92" s="82">
        <v>0.57999999999999996</v>
      </c>
      <c r="F92" s="82">
        <v>669.05</v>
      </c>
      <c r="G92" s="82">
        <v>1</v>
      </c>
      <c r="H92" s="82" t="s">
        <v>447</v>
      </c>
    </row>
    <row r="93" spans="1:8">
      <c r="A93" s="82" t="s">
        <v>448</v>
      </c>
      <c r="B93" s="82" t="s">
        <v>446</v>
      </c>
      <c r="C93" s="82">
        <v>0.56999999999999995</v>
      </c>
      <c r="D93" s="82">
        <v>622</v>
      </c>
      <c r="E93" s="82">
        <v>3.11</v>
      </c>
      <c r="F93" s="82">
        <v>3399.92</v>
      </c>
      <c r="G93" s="82">
        <v>1</v>
      </c>
      <c r="H93" s="82" t="s">
        <v>447</v>
      </c>
    </row>
    <row r="94" spans="1:8">
      <c r="A94" s="82" t="s">
        <v>449</v>
      </c>
      <c r="B94" s="82" t="s">
        <v>446</v>
      </c>
      <c r="C94" s="82">
        <v>0.56999999999999995</v>
      </c>
      <c r="D94" s="82">
        <v>622</v>
      </c>
      <c r="E94" s="82">
        <v>2.62</v>
      </c>
      <c r="F94" s="82">
        <v>2869.89</v>
      </c>
      <c r="G94" s="82">
        <v>1</v>
      </c>
      <c r="H94" s="82" t="s">
        <v>447</v>
      </c>
    </row>
    <row r="95" spans="1:8">
      <c r="A95" s="82" t="s">
        <v>450</v>
      </c>
      <c r="B95" s="82" t="s">
        <v>446</v>
      </c>
      <c r="C95" s="82">
        <v>0.6</v>
      </c>
      <c r="D95" s="82">
        <v>1017.59</v>
      </c>
      <c r="E95" s="82">
        <v>10.45</v>
      </c>
      <c r="F95" s="82">
        <v>17705.04</v>
      </c>
      <c r="G95" s="82">
        <v>1</v>
      </c>
      <c r="H95" s="82" t="s">
        <v>447</v>
      </c>
    </row>
    <row r="96" spans="1:8">
      <c r="A96" s="82" t="s">
        <v>451</v>
      </c>
      <c r="B96" s="82" t="s">
        <v>446</v>
      </c>
      <c r="C96" s="82">
        <v>0.56999999999999995</v>
      </c>
      <c r="D96" s="82">
        <v>622</v>
      </c>
      <c r="E96" s="82">
        <v>3.32</v>
      </c>
      <c r="F96" s="82">
        <v>3634.77</v>
      </c>
      <c r="G96" s="82">
        <v>1</v>
      </c>
      <c r="H96" s="82" t="s">
        <v>447</v>
      </c>
    </row>
    <row r="97" spans="1:8">
      <c r="A97" s="82" t="s">
        <v>452</v>
      </c>
      <c r="B97" s="82" t="s">
        <v>446</v>
      </c>
      <c r="C97" s="82">
        <v>0.56999999999999995</v>
      </c>
      <c r="D97" s="82">
        <v>622</v>
      </c>
      <c r="E97" s="82">
        <v>2.56</v>
      </c>
      <c r="F97" s="82">
        <v>2801.78</v>
      </c>
      <c r="G97" s="82">
        <v>1</v>
      </c>
      <c r="H97" s="82" t="s">
        <v>447</v>
      </c>
    </row>
    <row r="99" spans="1:8">
      <c r="A99" s="78"/>
      <c r="B99" s="82" t="s">
        <v>126</v>
      </c>
      <c r="C99" s="82" t="s">
        <v>453</v>
      </c>
      <c r="D99" s="82" t="s">
        <v>454</v>
      </c>
      <c r="E99" s="82" t="s">
        <v>455</v>
      </c>
      <c r="F99" s="82" t="s">
        <v>456</v>
      </c>
    </row>
    <row r="100" spans="1:8">
      <c r="A100" s="82" t="s">
        <v>457</v>
      </c>
      <c r="B100" s="82" t="s">
        <v>458</v>
      </c>
      <c r="C100" s="82" t="s">
        <v>459</v>
      </c>
      <c r="D100" s="82">
        <v>0.1</v>
      </c>
      <c r="E100" s="82">
        <v>0</v>
      </c>
      <c r="F100" s="82">
        <v>1</v>
      </c>
    </row>
    <row r="102" spans="1:8">
      <c r="A102" s="78"/>
      <c r="B102" s="82" t="s">
        <v>126</v>
      </c>
      <c r="C102" s="82" t="s">
        <v>460</v>
      </c>
      <c r="D102" s="82" t="s">
        <v>461</v>
      </c>
      <c r="E102" s="82" t="s">
        <v>462</v>
      </c>
      <c r="F102" s="82" t="s">
        <v>463</v>
      </c>
      <c r="G102" s="82" t="s">
        <v>464</v>
      </c>
    </row>
    <row r="103" spans="1:8">
      <c r="A103" s="82" t="s">
        <v>465</v>
      </c>
      <c r="B103" s="82" t="s">
        <v>466</v>
      </c>
      <c r="C103" s="82">
        <v>0.4</v>
      </c>
      <c r="D103" s="82">
        <v>845000</v>
      </c>
      <c r="E103" s="82">
        <v>0.8</v>
      </c>
      <c r="F103" s="82">
        <v>1.71</v>
      </c>
      <c r="G103" s="82">
        <v>0.59</v>
      </c>
    </row>
    <row r="105" spans="1:8">
      <c r="A105" s="78"/>
      <c r="B105" s="82" t="s">
        <v>467</v>
      </c>
      <c r="C105" s="82" t="s">
        <v>468</v>
      </c>
      <c r="D105" s="82" t="s">
        <v>469</v>
      </c>
      <c r="E105" s="82" t="s">
        <v>470</v>
      </c>
      <c r="F105" s="82" t="s">
        <v>471</v>
      </c>
      <c r="G105" s="82" t="s">
        <v>472</v>
      </c>
      <c r="H105" s="82" t="s">
        <v>473</v>
      </c>
    </row>
    <row r="106" spans="1:8">
      <c r="A106" s="82" t="s">
        <v>474</v>
      </c>
      <c r="B106" s="82">
        <v>136174.67050000001</v>
      </c>
      <c r="C106" s="82">
        <v>218.6414</v>
      </c>
      <c r="D106" s="82">
        <v>514.95680000000004</v>
      </c>
      <c r="E106" s="82">
        <v>0</v>
      </c>
      <c r="F106" s="82">
        <v>2.0999999999999999E-3</v>
      </c>
      <c r="G106" s="82">
        <v>535347.59869999997</v>
      </c>
      <c r="H106" s="82">
        <v>56452.152499999997</v>
      </c>
    </row>
    <row r="107" spans="1:8">
      <c r="A107" s="82" t="s">
        <v>475</v>
      </c>
      <c r="B107" s="82">
        <v>120291.78170000001</v>
      </c>
      <c r="C107" s="82">
        <v>195.41159999999999</v>
      </c>
      <c r="D107" s="82">
        <v>467.18950000000001</v>
      </c>
      <c r="E107" s="82">
        <v>0</v>
      </c>
      <c r="F107" s="82">
        <v>1.9E-3</v>
      </c>
      <c r="G107" s="82">
        <v>485706.18780000001</v>
      </c>
      <c r="H107" s="82">
        <v>50090.613799999999</v>
      </c>
    </row>
    <row r="108" spans="1:8">
      <c r="A108" s="82" t="s">
        <v>476</v>
      </c>
      <c r="B108" s="82">
        <v>131895.84090000001</v>
      </c>
      <c r="C108" s="82">
        <v>216.92259999999999</v>
      </c>
      <c r="D108" s="82">
        <v>526.65700000000004</v>
      </c>
      <c r="E108" s="82">
        <v>0</v>
      </c>
      <c r="F108" s="82">
        <v>2.0999999999999999E-3</v>
      </c>
      <c r="G108" s="82">
        <v>547550.47849999997</v>
      </c>
      <c r="H108" s="82">
        <v>55183.612099999998</v>
      </c>
    </row>
    <row r="109" spans="1:8">
      <c r="A109" s="82" t="s">
        <v>477</v>
      </c>
      <c r="B109" s="82">
        <v>124456.3996</v>
      </c>
      <c r="C109" s="82">
        <v>209.3193</v>
      </c>
      <c r="D109" s="82">
        <v>522.0222</v>
      </c>
      <c r="E109" s="82">
        <v>0</v>
      </c>
      <c r="F109" s="82">
        <v>2.0999999999999999E-3</v>
      </c>
      <c r="G109" s="82">
        <v>542765.46479999996</v>
      </c>
      <c r="H109" s="82">
        <v>52525.391000000003</v>
      </c>
    </row>
    <row r="110" spans="1:8">
      <c r="A110" s="82" t="s">
        <v>308</v>
      </c>
      <c r="B110" s="82">
        <v>132312.8995</v>
      </c>
      <c r="C110" s="82">
        <v>227.71979999999999</v>
      </c>
      <c r="D110" s="82">
        <v>583.04999999999995</v>
      </c>
      <c r="E110" s="82">
        <v>0</v>
      </c>
      <c r="F110" s="82">
        <v>2.3E-3</v>
      </c>
      <c r="G110" s="82">
        <v>606254.16350000002</v>
      </c>
      <c r="H110" s="82">
        <v>56349.921000000002</v>
      </c>
    </row>
    <row r="111" spans="1:8">
      <c r="A111" s="82" t="s">
        <v>478</v>
      </c>
      <c r="B111" s="82">
        <v>138652.1948</v>
      </c>
      <c r="C111" s="82">
        <v>241.1635</v>
      </c>
      <c r="D111" s="82">
        <v>624.6961</v>
      </c>
      <c r="E111" s="82">
        <v>0</v>
      </c>
      <c r="F111" s="82">
        <v>2.3999999999999998E-3</v>
      </c>
      <c r="G111" s="82">
        <v>649574.36560000002</v>
      </c>
      <c r="H111" s="82">
        <v>59298.211900000002</v>
      </c>
    </row>
    <row r="112" spans="1:8">
      <c r="A112" s="82" t="s">
        <v>479</v>
      </c>
      <c r="B112" s="82">
        <v>153261.96429999999</v>
      </c>
      <c r="C112" s="82">
        <v>267.43610000000001</v>
      </c>
      <c r="D112" s="82">
        <v>695.1816</v>
      </c>
      <c r="E112" s="82">
        <v>0</v>
      </c>
      <c r="F112" s="82">
        <v>2.7000000000000001E-3</v>
      </c>
      <c r="G112" s="82">
        <v>722872.36860000005</v>
      </c>
      <c r="H112" s="82">
        <v>65630.933600000004</v>
      </c>
    </row>
    <row r="113" spans="1:19">
      <c r="A113" s="82" t="s">
        <v>480</v>
      </c>
      <c r="B113" s="82">
        <v>152934.85279999999</v>
      </c>
      <c r="C113" s="82">
        <v>266.67959999999999</v>
      </c>
      <c r="D113" s="82">
        <v>692.69269999999995</v>
      </c>
      <c r="E113" s="82">
        <v>0</v>
      </c>
      <c r="F113" s="82">
        <v>2.7000000000000001E-3</v>
      </c>
      <c r="G113" s="82">
        <v>720283.14229999995</v>
      </c>
      <c r="H113" s="82">
        <v>65472.6394</v>
      </c>
    </row>
    <row r="114" spans="1:19">
      <c r="A114" s="82" t="s">
        <v>481</v>
      </c>
      <c r="B114" s="82">
        <v>137282.81709999999</v>
      </c>
      <c r="C114" s="82">
        <v>238.52369999999999</v>
      </c>
      <c r="D114" s="82">
        <v>617.13019999999995</v>
      </c>
      <c r="E114" s="82">
        <v>0</v>
      </c>
      <c r="F114" s="82">
        <v>2.3999999999999998E-3</v>
      </c>
      <c r="G114" s="82">
        <v>641705.42119999998</v>
      </c>
      <c r="H114" s="82">
        <v>58687.258000000002</v>
      </c>
    </row>
    <row r="115" spans="1:19">
      <c r="A115" s="82" t="s">
        <v>482</v>
      </c>
      <c r="B115" s="82">
        <v>131192.27650000001</v>
      </c>
      <c r="C115" s="82">
        <v>221.82069999999999</v>
      </c>
      <c r="D115" s="82">
        <v>556.62159999999994</v>
      </c>
      <c r="E115" s="82">
        <v>0</v>
      </c>
      <c r="F115" s="82">
        <v>2.2000000000000001E-3</v>
      </c>
      <c r="G115" s="82">
        <v>578747.80550000002</v>
      </c>
      <c r="H115" s="82">
        <v>55483.202700000002</v>
      </c>
    </row>
    <row r="116" spans="1:19">
      <c r="A116" s="82" t="s">
        <v>483</v>
      </c>
      <c r="B116" s="82">
        <v>127457.9261</v>
      </c>
      <c r="C116" s="82">
        <v>208.6122</v>
      </c>
      <c r="D116" s="82">
        <v>503.46129999999999</v>
      </c>
      <c r="E116" s="82">
        <v>0</v>
      </c>
      <c r="F116" s="82">
        <v>2E-3</v>
      </c>
      <c r="G116" s="82">
        <v>523427.22210000001</v>
      </c>
      <c r="H116" s="82">
        <v>53227.616900000001</v>
      </c>
    </row>
    <row r="117" spans="1:19">
      <c r="A117" s="82" t="s">
        <v>484</v>
      </c>
      <c r="B117" s="82">
        <v>136430.05739999999</v>
      </c>
      <c r="C117" s="82">
        <v>218.6866</v>
      </c>
      <c r="D117" s="82">
        <v>513.94770000000005</v>
      </c>
      <c r="E117" s="82">
        <v>0</v>
      </c>
      <c r="F117" s="82">
        <v>2.0999999999999999E-3</v>
      </c>
      <c r="G117" s="82">
        <v>534295.69469999999</v>
      </c>
      <c r="H117" s="82">
        <v>56522.233999999997</v>
      </c>
    </row>
    <row r="118" spans="1:19">
      <c r="A118" s="82"/>
      <c r="B118" s="82"/>
      <c r="C118" s="82"/>
      <c r="D118" s="82"/>
      <c r="E118" s="82"/>
      <c r="F118" s="82"/>
      <c r="G118" s="82"/>
      <c r="H118" s="82"/>
    </row>
    <row r="119" spans="1:19">
      <c r="A119" s="82" t="s">
        <v>485</v>
      </c>
      <c r="B119" s="83">
        <v>1622340</v>
      </c>
      <c r="C119" s="82">
        <v>2730.9369999999999</v>
      </c>
      <c r="D119" s="82">
        <v>6817.6064999999999</v>
      </c>
      <c r="E119" s="82">
        <v>0</v>
      </c>
      <c r="F119" s="82">
        <v>2.6800000000000001E-2</v>
      </c>
      <c r="G119" s="83">
        <v>7088530</v>
      </c>
      <c r="H119" s="82">
        <v>684923.78670000006</v>
      </c>
    </row>
    <row r="120" spans="1:19">
      <c r="A120" s="82" t="s">
        <v>486</v>
      </c>
      <c r="B120" s="82">
        <v>120291.78170000001</v>
      </c>
      <c r="C120" s="82">
        <v>195.41159999999999</v>
      </c>
      <c r="D120" s="82">
        <v>467.18950000000001</v>
      </c>
      <c r="E120" s="82">
        <v>0</v>
      </c>
      <c r="F120" s="82">
        <v>1.9E-3</v>
      </c>
      <c r="G120" s="82">
        <v>485706.18780000001</v>
      </c>
      <c r="H120" s="82">
        <v>50090.613799999999</v>
      </c>
    </row>
    <row r="121" spans="1:19">
      <c r="A121" s="82" t="s">
        <v>487</v>
      </c>
      <c r="B121" s="82">
        <v>153261.96429999999</v>
      </c>
      <c r="C121" s="82">
        <v>267.43610000000001</v>
      </c>
      <c r="D121" s="82">
        <v>695.1816</v>
      </c>
      <c r="E121" s="82">
        <v>0</v>
      </c>
      <c r="F121" s="82">
        <v>2.7000000000000001E-3</v>
      </c>
      <c r="G121" s="82">
        <v>722872.36860000005</v>
      </c>
      <c r="H121" s="82">
        <v>65630.933600000004</v>
      </c>
    </row>
    <row r="123" spans="1:19">
      <c r="A123" s="78"/>
      <c r="B123" s="82" t="s">
        <v>488</v>
      </c>
      <c r="C123" s="82" t="s">
        <v>489</v>
      </c>
      <c r="D123" s="82" t="s">
        <v>490</v>
      </c>
      <c r="E123" s="82" t="s">
        <v>491</v>
      </c>
      <c r="F123" s="82" t="s">
        <v>492</v>
      </c>
      <c r="G123" s="82" t="s">
        <v>493</v>
      </c>
      <c r="H123" s="82" t="s">
        <v>494</v>
      </c>
      <c r="I123" s="82" t="s">
        <v>495</v>
      </c>
      <c r="J123" s="82" t="s">
        <v>496</v>
      </c>
      <c r="K123" s="82" t="s">
        <v>497</v>
      </c>
      <c r="L123" s="82" t="s">
        <v>498</v>
      </c>
      <c r="M123" s="82" t="s">
        <v>499</v>
      </c>
      <c r="N123" s="82" t="s">
        <v>500</v>
      </c>
      <c r="O123" s="82" t="s">
        <v>501</v>
      </c>
      <c r="P123" s="82" t="s">
        <v>502</v>
      </c>
      <c r="Q123" s="82" t="s">
        <v>503</v>
      </c>
      <c r="R123" s="82" t="s">
        <v>504</v>
      </c>
      <c r="S123" s="82" t="s">
        <v>505</v>
      </c>
    </row>
    <row r="124" spans="1:19">
      <c r="A124" s="82" t="s">
        <v>474</v>
      </c>
      <c r="B124" s="83">
        <v>424430000000</v>
      </c>
      <c r="C124" s="82">
        <v>290780.89199999999</v>
      </c>
      <c r="D124" s="82" t="s">
        <v>597</v>
      </c>
      <c r="E124" s="82">
        <v>62886.42</v>
      </c>
      <c r="F124" s="82">
        <v>35805.574999999997</v>
      </c>
      <c r="G124" s="82">
        <v>31501.850999999999</v>
      </c>
      <c r="H124" s="82">
        <v>0</v>
      </c>
      <c r="I124" s="82">
        <v>0</v>
      </c>
      <c r="J124" s="82">
        <v>0</v>
      </c>
      <c r="K124" s="82">
        <v>0</v>
      </c>
      <c r="L124" s="82">
        <v>0</v>
      </c>
      <c r="M124" s="82">
        <v>0</v>
      </c>
      <c r="N124" s="82">
        <v>0</v>
      </c>
      <c r="O124" s="82">
        <v>0</v>
      </c>
      <c r="P124" s="82">
        <v>0</v>
      </c>
      <c r="Q124" s="82">
        <v>160587.046</v>
      </c>
      <c r="R124" s="82">
        <v>0</v>
      </c>
      <c r="S124" s="82">
        <v>0</v>
      </c>
    </row>
    <row r="125" spans="1:19">
      <c r="A125" s="82" t="s">
        <v>475</v>
      </c>
      <c r="B125" s="83">
        <v>385074000000</v>
      </c>
      <c r="C125" s="82">
        <v>293389.92</v>
      </c>
      <c r="D125" s="82" t="s">
        <v>598</v>
      </c>
      <c r="E125" s="82">
        <v>41924.28</v>
      </c>
      <c r="F125" s="82">
        <v>31827.177</v>
      </c>
      <c r="G125" s="82">
        <v>31501.850999999999</v>
      </c>
      <c r="H125" s="82">
        <v>0</v>
      </c>
      <c r="I125" s="82">
        <v>0</v>
      </c>
      <c r="J125" s="82">
        <v>4330.1480000000001</v>
      </c>
      <c r="K125" s="82">
        <v>0</v>
      </c>
      <c r="L125" s="82">
        <v>0</v>
      </c>
      <c r="M125" s="82">
        <v>0</v>
      </c>
      <c r="N125" s="82">
        <v>0</v>
      </c>
      <c r="O125" s="82">
        <v>0</v>
      </c>
      <c r="P125" s="82">
        <v>0</v>
      </c>
      <c r="Q125" s="82">
        <v>183806.46400000001</v>
      </c>
      <c r="R125" s="82">
        <v>0</v>
      </c>
      <c r="S125" s="82">
        <v>0</v>
      </c>
    </row>
    <row r="126" spans="1:19">
      <c r="A126" s="82" t="s">
        <v>476</v>
      </c>
      <c r="B126" s="83">
        <v>434105000000</v>
      </c>
      <c r="C126" s="82">
        <v>297604.44300000003</v>
      </c>
      <c r="D126" s="82" t="s">
        <v>599</v>
      </c>
      <c r="E126" s="82">
        <v>41924.28</v>
      </c>
      <c r="F126" s="82">
        <v>31827.177</v>
      </c>
      <c r="G126" s="82">
        <v>31501.850999999999</v>
      </c>
      <c r="H126" s="82">
        <v>0</v>
      </c>
      <c r="I126" s="82">
        <v>0</v>
      </c>
      <c r="J126" s="82">
        <v>4330.1480000000001</v>
      </c>
      <c r="K126" s="82">
        <v>0</v>
      </c>
      <c r="L126" s="82">
        <v>0</v>
      </c>
      <c r="M126" s="82">
        <v>0</v>
      </c>
      <c r="N126" s="82">
        <v>0</v>
      </c>
      <c r="O126" s="82">
        <v>0</v>
      </c>
      <c r="P126" s="82">
        <v>0</v>
      </c>
      <c r="Q126" s="82">
        <v>188020.98699999999</v>
      </c>
      <c r="R126" s="82">
        <v>0</v>
      </c>
      <c r="S126" s="82">
        <v>0</v>
      </c>
    </row>
    <row r="127" spans="1:19">
      <c r="A127" s="82" t="s">
        <v>477</v>
      </c>
      <c r="B127" s="83">
        <v>430311000000</v>
      </c>
      <c r="C127" s="82">
        <v>318649.81800000003</v>
      </c>
      <c r="D127" s="82" t="s">
        <v>570</v>
      </c>
      <c r="E127" s="82">
        <v>41924.28</v>
      </c>
      <c r="F127" s="82">
        <v>31827.177</v>
      </c>
      <c r="G127" s="82">
        <v>31501.850999999999</v>
      </c>
      <c r="H127" s="82">
        <v>0</v>
      </c>
      <c r="I127" s="82">
        <v>13781.302</v>
      </c>
      <c r="J127" s="82">
        <v>0</v>
      </c>
      <c r="K127" s="82">
        <v>0</v>
      </c>
      <c r="L127" s="82">
        <v>0</v>
      </c>
      <c r="M127" s="82">
        <v>0</v>
      </c>
      <c r="N127" s="82">
        <v>0</v>
      </c>
      <c r="O127" s="82">
        <v>0</v>
      </c>
      <c r="P127" s="82">
        <v>0</v>
      </c>
      <c r="Q127" s="82">
        <v>199615.20800000001</v>
      </c>
      <c r="R127" s="82">
        <v>0</v>
      </c>
      <c r="S127" s="82">
        <v>0</v>
      </c>
    </row>
    <row r="128" spans="1:19">
      <c r="A128" s="82" t="s">
        <v>308</v>
      </c>
      <c r="B128" s="83">
        <v>480646000000</v>
      </c>
      <c r="C128" s="82">
        <v>336760.598</v>
      </c>
      <c r="D128" s="82" t="s">
        <v>550</v>
      </c>
      <c r="E128" s="82">
        <v>41924.28</v>
      </c>
      <c r="F128" s="82">
        <v>31827.177</v>
      </c>
      <c r="G128" s="82">
        <v>31501.850999999999</v>
      </c>
      <c r="H128" s="82">
        <v>0</v>
      </c>
      <c r="I128" s="82">
        <v>22161.582999999999</v>
      </c>
      <c r="J128" s="82">
        <v>0</v>
      </c>
      <c r="K128" s="82">
        <v>0</v>
      </c>
      <c r="L128" s="82">
        <v>0</v>
      </c>
      <c r="M128" s="82">
        <v>0</v>
      </c>
      <c r="N128" s="82">
        <v>0</v>
      </c>
      <c r="O128" s="82">
        <v>0</v>
      </c>
      <c r="P128" s="82">
        <v>0</v>
      </c>
      <c r="Q128" s="82">
        <v>209345.70600000001</v>
      </c>
      <c r="R128" s="82">
        <v>0</v>
      </c>
      <c r="S128" s="82">
        <v>0</v>
      </c>
    </row>
    <row r="129" spans="1:19">
      <c r="A129" s="82" t="s">
        <v>478</v>
      </c>
      <c r="B129" s="83">
        <v>514990000000</v>
      </c>
      <c r="C129" s="82">
        <v>358744.41100000002</v>
      </c>
      <c r="D129" s="82" t="s">
        <v>600</v>
      </c>
      <c r="E129" s="82">
        <v>41924.28</v>
      </c>
      <c r="F129" s="82">
        <v>31827.177</v>
      </c>
      <c r="G129" s="82">
        <v>31501.850999999999</v>
      </c>
      <c r="H129" s="82">
        <v>0</v>
      </c>
      <c r="I129" s="82">
        <v>36512.356</v>
      </c>
      <c r="J129" s="82">
        <v>0</v>
      </c>
      <c r="K129" s="82">
        <v>0</v>
      </c>
      <c r="L129" s="82">
        <v>0</v>
      </c>
      <c r="M129" s="82">
        <v>0</v>
      </c>
      <c r="N129" s="82">
        <v>0</v>
      </c>
      <c r="O129" s="82">
        <v>0</v>
      </c>
      <c r="P129" s="82">
        <v>0</v>
      </c>
      <c r="Q129" s="82">
        <v>216978.74600000001</v>
      </c>
      <c r="R129" s="82">
        <v>0</v>
      </c>
      <c r="S129" s="82">
        <v>0</v>
      </c>
    </row>
    <row r="130" spans="1:19">
      <c r="A130" s="82" t="s">
        <v>479</v>
      </c>
      <c r="B130" s="83">
        <v>573102000000</v>
      </c>
      <c r="C130" s="82">
        <v>372051.78200000001</v>
      </c>
      <c r="D130" s="82" t="s">
        <v>601</v>
      </c>
      <c r="E130" s="82">
        <v>41924.28</v>
      </c>
      <c r="F130" s="82">
        <v>31827.177</v>
      </c>
      <c r="G130" s="82">
        <v>31501.850999999999</v>
      </c>
      <c r="H130" s="82">
        <v>0</v>
      </c>
      <c r="I130" s="82">
        <v>39377.01</v>
      </c>
      <c r="J130" s="82">
        <v>0</v>
      </c>
      <c r="K130" s="82">
        <v>0</v>
      </c>
      <c r="L130" s="82">
        <v>0</v>
      </c>
      <c r="M130" s="82">
        <v>0</v>
      </c>
      <c r="N130" s="82">
        <v>0</v>
      </c>
      <c r="O130" s="82">
        <v>0</v>
      </c>
      <c r="P130" s="82">
        <v>0</v>
      </c>
      <c r="Q130" s="82">
        <v>227421.46400000001</v>
      </c>
      <c r="R130" s="82">
        <v>0</v>
      </c>
      <c r="S130" s="82">
        <v>0</v>
      </c>
    </row>
    <row r="131" spans="1:19">
      <c r="A131" s="82" t="s">
        <v>480</v>
      </c>
      <c r="B131" s="83">
        <v>571049000000</v>
      </c>
      <c r="C131" s="82">
        <v>381952.23800000001</v>
      </c>
      <c r="D131" s="82" t="s">
        <v>541</v>
      </c>
      <c r="E131" s="82">
        <v>41924.28</v>
      </c>
      <c r="F131" s="82">
        <v>31827.177</v>
      </c>
      <c r="G131" s="82">
        <v>31501.850999999999</v>
      </c>
      <c r="H131" s="82">
        <v>0</v>
      </c>
      <c r="I131" s="82">
        <v>45144.718000000001</v>
      </c>
      <c r="J131" s="82">
        <v>0</v>
      </c>
      <c r="K131" s="82">
        <v>0</v>
      </c>
      <c r="L131" s="82">
        <v>0</v>
      </c>
      <c r="M131" s="82">
        <v>0</v>
      </c>
      <c r="N131" s="82">
        <v>0</v>
      </c>
      <c r="O131" s="82">
        <v>0</v>
      </c>
      <c r="P131" s="82">
        <v>0</v>
      </c>
      <c r="Q131" s="82">
        <v>231554.212</v>
      </c>
      <c r="R131" s="82">
        <v>0</v>
      </c>
      <c r="S131" s="82">
        <v>0</v>
      </c>
    </row>
    <row r="132" spans="1:19">
      <c r="A132" s="82" t="s">
        <v>481</v>
      </c>
      <c r="B132" s="83">
        <v>508752000000</v>
      </c>
      <c r="C132" s="82">
        <v>343439.22399999999</v>
      </c>
      <c r="D132" s="82" t="s">
        <v>573</v>
      </c>
      <c r="E132" s="82">
        <v>41924.28</v>
      </c>
      <c r="F132" s="82">
        <v>31827.177</v>
      </c>
      <c r="G132" s="82">
        <v>31501.850999999999</v>
      </c>
      <c r="H132" s="82">
        <v>0</v>
      </c>
      <c r="I132" s="82">
        <v>18850.312999999998</v>
      </c>
      <c r="J132" s="82">
        <v>0</v>
      </c>
      <c r="K132" s="82">
        <v>0</v>
      </c>
      <c r="L132" s="82">
        <v>0</v>
      </c>
      <c r="M132" s="82">
        <v>0</v>
      </c>
      <c r="N132" s="82">
        <v>0</v>
      </c>
      <c r="O132" s="82">
        <v>0</v>
      </c>
      <c r="P132" s="82">
        <v>0</v>
      </c>
      <c r="Q132" s="82">
        <v>219335.603</v>
      </c>
      <c r="R132" s="82">
        <v>0</v>
      </c>
      <c r="S132" s="82">
        <v>0</v>
      </c>
    </row>
    <row r="133" spans="1:19">
      <c r="A133" s="82" t="s">
        <v>482</v>
      </c>
      <c r="B133" s="83">
        <v>458838000000</v>
      </c>
      <c r="C133" s="82">
        <v>329748.51699999999</v>
      </c>
      <c r="D133" s="82" t="s">
        <v>602</v>
      </c>
      <c r="E133" s="82">
        <v>41924.28</v>
      </c>
      <c r="F133" s="82">
        <v>31827.177</v>
      </c>
      <c r="G133" s="82">
        <v>31501.850999999999</v>
      </c>
      <c r="H133" s="82">
        <v>0</v>
      </c>
      <c r="I133" s="82">
        <v>12355.251</v>
      </c>
      <c r="J133" s="82">
        <v>0</v>
      </c>
      <c r="K133" s="82">
        <v>0</v>
      </c>
      <c r="L133" s="82">
        <v>0</v>
      </c>
      <c r="M133" s="82">
        <v>0</v>
      </c>
      <c r="N133" s="82">
        <v>0</v>
      </c>
      <c r="O133" s="82">
        <v>0</v>
      </c>
      <c r="P133" s="82">
        <v>0</v>
      </c>
      <c r="Q133" s="82">
        <v>212139.95800000001</v>
      </c>
      <c r="R133" s="82">
        <v>0</v>
      </c>
      <c r="S133" s="82">
        <v>0</v>
      </c>
    </row>
    <row r="134" spans="1:19">
      <c r="A134" s="82" t="s">
        <v>483</v>
      </c>
      <c r="B134" s="83">
        <v>414979000000</v>
      </c>
      <c r="C134" s="82">
        <v>298174.96399999998</v>
      </c>
      <c r="D134" s="82" t="s">
        <v>603</v>
      </c>
      <c r="E134" s="82">
        <v>62886.42</v>
      </c>
      <c r="F134" s="82">
        <v>35805.574999999997</v>
      </c>
      <c r="G134" s="82">
        <v>31501.850999999999</v>
      </c>
      <c r="H134" s="82">
        <v>0</v>
      </c>
      <c r="I134" s="82">
        <v>0</v>
      </c>
      <c r="J134" s="82">
        <v>0</v>
      </c>
      <c r="K134" s="82">
        <v>0</v>
      </c>
      <c r="L134" s="82">
        <v>0</v>
      </c>
      <c r="M134" s="82">
        <v>0</v>
      </c>
      <c r="N134" s="82">
        <v>0</v>
      </c>
      <c r="O134" s="82">
        <v>0</v>
      </c>
      <c r="P134" s="82">
        <v>0</v>
      </c>
      <c r="Q134" s="82">
        <v>167981.11799999999</v>
      </c>
      <c r="R134" s="82">
        <v>0</v>
      </c>
      <c r="S134" s="82">
        <v>0</v>
      </c>
    </row>
    <row r="135" spans="1:19">
      <c r="A135" s="82" t="s">
        <v>484</v>
      </c>
      <c r="B135" s="83">
        <v>423596000000</v>
      </c>
      <c r="C135" s="82">
        <v>289503.01500000001</v>
      </c>
      <c r="D135" s="82" t="s">
        <v>604</v>
      </c>
      <c r="E135" s="82">
        <v>62886.42</v>
      </c>
      <c r="F135" s="82">
        <v>35805.574999999997</v>
      </c>
      <c r="G135" s="82">
        <v>31501.850999999999</v>
      </c>
      <c r="H135" s="82">
        <v>0</v>
      </c>
      <c r="I135" s="82">
        <v>0</v>
      </c>
      <c r="J135" s="82">
        <v>0</v>
      </c>
      <c r="K135" s="82">
        <v>0</v>
      </c>
      <c r="L135" s="82">
        <v>0</v>
      </c>
      <c r="M135" s="82">
        <v>0</v>
      </c>
      <c r="N135" s="82">
        <v>0</v>
      </c>
      <c r="O135" s="82">
        <v>0</v>
      </c>
      <c r="P135" s="82">
        <v>0</v>
      </c>
      <c r="Q135" s="82">
        <v>159309.16899999999</v>
      </c>
      <c r="R135" s="82">
        <v>0</v>
      </c>
      <c r="S135" s="82">
        <v>0</v>
      </c>
    </row>
    <row r="136" spans="1:19">
      <c r="A136" s="82"/>
      <c r="B136" s="82"/>
      <c r="C136" s="82"/>
      <c r="D136" s="82"/>
      <c r="E136" s="82"/>
      <c r="F136" s="82"/>
      <c r="G136" s="82"/>
      <c r="H136" s="82"/>
      <c r="I136" s="82"/>
      <c r="J136" s="82"/>
      <c r="K136" s="82"/>
      <c r="L136" s="82"/>
      <c r="M136" s="82"/>
      <c r="N136" s="82"/>
      <c r="O136" s="82"/>
      <c r="P136" s="82"/>
      <c r="Q136" s="82"/>
      <c r="R136" s="82"/>
      <c r="S136" s="82"/>
    </row>
    <row r="137" spans="1:19">
      <c r="A137" s="82" t="s">
        <v>485</v>
      </c>
      <c r="B137" s="83">
        <v>5619870000000</v>
      </c>
      <c r="C137" s="82"/>
      <c r="D137" s="82"/>
      <c r="E137" s="82"/>
      <c r="F137" s="82"/>
      <c r="G137" s="82"/>
      <c r="H137" s="82"/>
      <c r="I137" s="82"/>
      <c r="J137" s="82"/>
      <c r="K137" s="82"/>
      <c r="L137" s="82">
        <v>0</v>
      </c>
      <c r="M137" s="82">
        <v>0</v>
      </c>
      <c r="N137" s="82">
        <v>0</v>
      </c>
      <c r="O137" s="82">
        <v>0</v>
      </c>
      <c r="P137" s="82">
        <v>0</v>
      </c>
      <c r="Q137" s="82"/>
      <c r="R137" s="82">
        <v>0</v>
      </c>
      <c r="S137" s="82">
        <v>0</v>
      </c>
    </row>
    <row r="138" spans="1:19">
      <c r="A138" s="82" t="s">
        <v>486</v>
      </c>
      <c r="B138" s="83">
        <v>385074000000</v>
      </c>
      <c r="C138" s="82">
        <v>289503.01500000001</v>
      </c>
      <c r="D138" s="82"/>
      <c r="E138" s="82">
        <v>41924.28</v>
      </c>
      <c r="F138" s="82">
        <v>31827.177</v>
      </c>
      <c r="G138" s="82">
        <v>31501.850999999999</v>
      </c>
      <c r="H138" s="82">
        <v>0</v>
      </c>
      <c r="I138" s="82">
        <v>0</v>
      </c>
      <c r="J138" s="82">
        <v>0</v>
      </c>
      <c r="K138" s="82">
        <v>0</v>
      </c>
      <c r="L138" s="82">
        <v>0</v>
      </c>
      <c r="M138" s="82">
        <v>0</v>
      </c>
      <c r="N138" s="82">
        <v>0</v>
      </c>
      <c r="O138" s="82">
        <v>0</v>
      </c>
      <c r="P138" s="82">
        <v>0</v>
      </c>
      <c r="Q138" s="82">
        <v>159309.16899999999</v>
      </c>
      <c r="R138" s="82">
        <v>0</v>
      </c>
      <c r="S138" s="82">
        <v>0</v>
      </c>
    </row>
    <row r="139" spans="1:19">
      <c r="A139" s="82" t="s">
        <v>487</v>
      </c>
      <c r="B139" s="83">
        <v>573102000000</v>
      </c>
      <c r="C139" s="82">
        <v>381952.23800000001</v>
      </c>
      <c r="D139" s="82"/>
      <c r="E139" s="82">
        <v>62886.42</v>
      </c>
      <c r="F139" s="82">
        <v>35805.574999999997</v>
      </c>
      <c r="G139" s="82">
        <v>31501.850999999999</v>
      </c>
      <c r="H139" s="82">
        <v>0</v>
      </c>
      <c r="I139" s="82">
        <v>45144.718000000001</v>
      </c>
      <c r="J139" s="82">
        <v>4330.1480000000001</v>
      </c>
      <c r="K139" s="82">
        <v>0</v>
      </c>
      <c r="L139" s="82">
        <v>0</v>
      </c>
      <c r="M139" s="82">
        <v>0</v>
      </c>
      <c r="N139" s="82">
        <v>0</v>
      </c>
      <c r="O139" s="82">
        <v>0</v>
      </c>
      <c r="P139" s="82">
        <v>0</v>
      </c>
      <c r="Q139" s="82">
        <v>231554.212</v>
      </c>
      <c r="R139" s="82">
        <v>0</v>
      </c>
      <c r="S139" s="82">
        <v>0</v>
      </c>
    </row>
    <row r="141" spans="1:19">
      <c r="A141" s="78"/>
      <c r="B141" s="82" t="s">
        <v>518</v>
      </c>
      <c r="C141" s="82" t="s">
        <v>519</v>
      </c>
      <c r="D141" s="82" t="s">
        <v>254</v>
      </c>
      <c r="E141" s="82" t="s">
        <v>377</v>
      </c>
    </row>
    <row r="142" spans="1:19">
      <c r="A142" s="82" t="s">
        <v>520</v>
      </c>
      <c r="B142" s="82">
        <v>57839.61</v>
      </c>
      <c r="C142" s="82">
        <v>18242.560000000001</v>
      </c>
      <c r="D142" s="82">
        <v>0</v>
      </c>
      <c r="E142" s="82">
        <v>76082.17</v>
      </c>
    </row>
    <row r="143" spans="1:19">
      <c r="A143" s="82" t="s">
        <v>521</v>
      </c>
      <c r="B143" s="82">
        <v>13.83</v>
      </c>
      <c r="C143" s="82">
        <v>4.3600000000000003</v>
      </c>
      <c r="D143" s="82">
        <v>0</v>
      </c>
      <c r="E143" s="82">
        <v>18.2</v>
      </c>
    </row>
    <row r="144" spans="1:19">
      <c r="A144" s="82" t="s">
        <v>522</v>
      </c>
      <c r="B144" s="82">
        <v>13.83</v>
      </c>
      <c r="C144" s="82">
        <v>4.3600000000000003</v>
      </c>
      <c r="D144" s="82">
        <v>0</v>
      </c>
      <c r="E144" s="82">
        <v>18.2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13"/>
  <dimension ref="A1:S144"/>
  <sheetViews>
    <sheetView workbookViewId="0"/>
  </sheetViews>
  <sheetFormatPr defaultRowHeight="10.5"/>
  <cols>
    <col min="1" max="1" width="38.5" customWidth="1"/>
    <col min="2" max="2" width="24.33203125" bestFit="1" customWidth="1"/>
    <col min="3" max="3" width="33.6640625" customWidth="1"/>
    <col min="4" max="4" width="38.6640625" bestFit="1" customWidth="1"/>
    <col min="5" max="5" width="45.6640625" customWidth="1"/>
    <col min="6" max="6" width="50" customWidth="1"/>
    <col min="7" max="7" width="43.6640625" customWidth="1"/>
    <col min="8" max="9" width="38.33203125" customWidth="1"/>
    <col min="10" max="10" width="46.1640625" customWidth="1"/>
    <col min="11" max="11" width="36.5" customWidth="1"/>
    <col min="12" max="12" width="45" customWidth="1"/>
    <col min="13" max="13" width="50.1640625" customWidth="1"/>
    <col min="14" max="15" width="44.83203125" customWidth="1"/>
    <col min="16" max="16" width="45.33203125" customWidth="1"/>
    <col min="17" max="17" width="45.1640625" customWidth="1"/>
    <col min="18" max="18" width="42.6640625" customWidth="1"/>
    <col min="19" max="19" width="48.1640625" customWidth="1"/>
    <col min="20" max="20" width="45.1640625" bestFit="1" customWidth="1"/>
    <col min="21" max="21" width="42.6640625" bestFit="1" customWidth="1"/>
    <col min="22" max="22" width="48.1640625" bestFit="1" customWidth="1"/>
  </cols>
  <sheetData>
    <row r="1" spans="1:7">
      <c r="A1" s="78"/>
      <c r="B1" s="82" t="s">
        <v>378</v>
      </c>
      <c r="C1" s="82" t="s">
        <v>379</v>
      </c>
      <c r="D1" s="82" t="s">
        <v>380</v>
      </c>
    </row>
    <row r="2" spans="1:7">
      <c r="A2" s="82" t="s">
        <v>332</v>
      </c>
      <c r="B2" s="82">
        <v>8814.11</v>
      </c>
      <c r="C2" s="82">
        <v>2108.2399999999998</v>
      </c>
      <c r="D2" s="82">
        <v>2108.2399999999998</v>
      </c>
    </row>
    <row r="3" spans="1:7">
      <c r="A3" s="82" t="s">
        <v>333</v>
      </c>
      <c r="B3" s="82">
        <v>8814.11</v>
      </c>
      <c r="C3" s="82">
        <v>2108.2399999999998</v>
      </c>
      <c r="D3" s="82">
        <v>2108.2399999999998</v>
      </c>
    </row>
    <row r="4" spans="1:7">
      <c r="A4" s="82" t="s">
        <v>334</v>
      </c>
      <c r="B4" s="82">
        <v>13162.53</v>
      </c>
      <c r="C4" s="82">
        <v>3148.33</v>
      </c>
      <c r="D4" s="82">
        <v>3148.33</v>
      </c>
    </row>
    <row r="5" spans="1:7">
      <c r="A5" s="82" t="s">
        <v>335</v>
      </c>
      <c r="B5" s="82">
        <v>13162.53</v>
      </c>
      <c r="C5" s="82">
        <v>3148.33</v>
      </c>
      <c r="D5" s="82">
        <v>3148.33</v>
      </c>
    </row>
    <row r="7" spans="1:7">
      <c r="A7" s="78"/>
      <c r="B7" s="82" t="s">
        <v>381</v>
      </c>
    </row>
    <row r="8" spans="1:7">
      <c r="A8" s="82" t="s">
        <v>336</v>
      </c>
      <c r="B8" s="82">
        <v>4180.79</v>
      </c>
    </row>
    <row r="9" spans="1:7">
      <c r="A9" s="82" t="s">
        <v>337</v>
      </c>
      <c r="B9" s="82">
        <v>4180.79</v>
      </c>
    </row>
    <row r="10" spans="1:7">
      <c r="A10" s="82" t="s">
        <v>382</v>
      </c>
      <c r="B10" s="82">
        <v>0</v>
      </c>
    </row>
    <row r="12" spans="1:7">
      <c r="A12" s="78"/>
      <c r="B12" s="82" t="s">
        <v>395</v>
      </c>
      <c r="C12" s="82" t="s">
        <v>396</v>
      </c>
      <c r="D12" s="82" t="s">
        <v>397</v>
      </c>
      <c r="E12" s="82" t="s">
        <v>398</v>
      </c>
      <c r="F12" s="82" t="s">
        <v>399</v>
      </c>
      <c r="G12" s="82" t="s">
        <v>400</v>
      </c>
    </row>
    <row r="13" spans="1:7">
      <c r="A13" s="82" t="s">
        <v>81</v>
      </c>
      <c r="B13" s="82">
        <v>0</v>
      </c>
      <c r="C13" s="82">
        <v>3054.86</v>
      </c>
      <c r="D13" s="82">
        <v>0</v>
      </c>
      <c r="E13" s="82">
        <v>0</v>
      </c>
      <c r="F13" s="82">
        <v>0</v>
      </c>
      <c r="G13" s="82">
        <v>0</v>
      </c>
    </row>
    <row r="14" spans="1:7">
      <c r="A14" s="82" t="s">
        <v>82</v>
      </c>
      <c r="B14" s="82">
        <v>20.29</v>
      </c>
      <c r="C14" s="82">
        <v>0</v>
      </c>
      <c r="D14" s="82">
        <v>0</v>
      </c>
      <c r="E14" s="82">
        <v>0</v>
      </c>
      <c r="F14" s="82">
        <v>0</v>
      </c>
      <c r="G14" s="82">
        <v>0</v>
      </c>
    </row>
    <row r="15" spans="1:7">
      <c r="A15" s="82" t="s">
        <v>90</v>
      </c>
      <c r="B15" s="82">
        <v>933.76</v>
      </c>
      <c r="C15" s="82">
        <v>0</v>
      </c>
      <c r="D15" s="82">
        <v>0</v>
      </c>
      <c r="E15" s="82">
        <v>0</v>
      </c>
      <c r="F15" s="82">
        <v>0</v>
      </c>
      <c r="G15" s="82">
        <v>0</v>
      </c>
    </row>
    <row r="16" spans="1:7">
      <c r="A16" s="82" t="s">
        <v>91</v>
      </c>
      <c r="B16" s="82">
        <v>67.91</v>
      </c>
      <c r="C16" s="82">
        <v>0</v>
      </c>
      <c r="D16" s="82">
        <v>0</v>
      </c>
      <c r="E16" s="82">
        <v>0</v>
      </c>
      <c r="F16" s="82">
        <v>0</v>
      </c>
      <c r="G16" s="82">
        <v>0</v>
      </c>
    </row>
    <row r="17" spans="1:10">
      <c r="A17" s="82" t="s">
        <v>92</v>
      </c>
      <c r="B17" s="82">
        <v>678.54</v>
      </c>
      <c r="C17" s="82">
        <v>294.92</v>
      </c>
      <c r="D17" s="82">
        <v>0</v>
      </c>
      <c r="E17" s="82">
        <v>0</v>
      </c>
      <c r="F17" s="82">
        <v>0</v>
      </c>
      <c r="G17" s="82">
        <v>0</v>
      </c>
    </row>
    <row r="18" spans="1:10">
      <c r="A18" s="82" t="s">
        <v>93</v>
      </c>
      <c r="B18" s="82">
        <v>0</v>
      </c>
      <c r="C18" s="82">
        <v>0</v>
      </c>
      <c r="D18" s="82">
        <v>0</v>
      </c>
      <c r="E18" s="82">
        <v>0</v>
      </c>
      <c r="F18" s="82">
        <v>0</v>
      </c>
      <c r="G18" s="82">
        <v>0</v>
      </c>
    </row>
    <row r="19" spans="1:10">
      <c r="A19" s="82" t="s">
        <v>94</v>
      </c>
      <c r="B19" s="82">
        <v>548.49</v>
      </c>
      <c r="C19" s="82">
        <v>0</v>
      </c>
      <c r="D19" s="82">
        <v>0</v>
      </c>
      <c r="E19" s="82">
        <v>0</v>
      </c>
      <c r="F19" s="82">
        <v>0</v>
      </c>
      <c r="G19" s="82">
        <v>0</v>
      </c>
    </row>
    <row r="20" spans="1:10">
      <c r="A20" s="82" t="s">
        <v>95</v>
      </c>
      <c r="B20" s="82">
        <v>0</v>
      </c>
      <c r="C20" s="82">
        <v>0</v>
      </c>
      <c r="D20" s="82">
        <v>0</v>
      </c>
      <c r="E20" s="82">
        <v>0</v>
      </c>
      <c r="F20" s="82">
        <v>0</v>
      </c>
      <c r="G20" s="82">
        <v>0</v>
      </c>
    </row>
    <row r="21" spans="1:10">
      <c r="A21" s="82" t="s">
        <v>96</v>
      </c>
      <c r="B21" s="82">
        <v>0</v>
      </c>
      <c r="C21" s="82">
        <v>0</v>
      </c>
      <c r="D21" s="82">
        <v>0</v>
      </c>
      <c r="E21" s="82">
        <v>0</v>
      </c>
      <c r="F21" s="82">
        <v>0</v>
      </c>
      <c r="G21" s="82">
        <v>0</v>
      </c>
    </row>
    <row r="22" spans="1:10">
      <c r="A22" s="82" t="s">
        <v>97</v>
      </c>
      <c r="B22" s="82">
        <v>0</v>
      </c>
      <c r="C22" s="82">
        <v>0</v>
      </c>
      <c r="D22" s="82">
        <v>0</v>
      </c>
      <c r="E22" s="82">
        <v>0</v>
      </c>
      <c r="F22" s="82">
        <v>0</v>
      </c>
      <c r="G22" s="82">
        <v>0</v>
      </c>
    </row>
    <row r="23" spans="1:10">
      <c r="A23" s="82" t="s">
        <v>76</v>
      </c>
      <c r="B23" s="82">
        <v>0</v>
      </c>
      <c r="C23" s="82">
        <v>0</v>
      </c>
      <c r="D23" s="82">
        <v>0</v>
      </c>
      <c r="E23" s="82">
        <v>0</v>
      </c>
      <c r="F23" s="82">
        <v>0</v>
      </c>
      <c r="G23" s="82">
        <v>0</v>
      </c>
    </row>
    <row r="24" spans="1:10">
      <c r="A24" s="82" t="s">
        <v>98</v>
      </c>
      <c r="B24" s="82">
        <v>0</v>
      </c>
      <c r="C24" s="82">
        <v>21.99</v>
      </c>
      <c r="D24" s="82">
        <v>0</v>
      </c>
      <c r="E24" s="82">
        <v>0</v>
      </c>
      <c r="F24" s="82">
        <v>0</v>
      </c>
      <c r="G24" s="82">
        <v>87.12</v>
      </c>
    </row>
    <row r="25" spans="1:10">
      <c r="A25" s="82" t="s">
        <v>99</v>
      </c>
      <c r="B25" s="82">
        <v>3193.34</v>
      </c>
      <c r="C25" s="82">
        <v>0</v>
      </c>
      <c r="D25" s="82">
        <v>0</v>
      </c>
      <c r="E25" s="82">
        <v>0</v>
      </c>
      <c r="F25" s="82">
        <v>0</v>
      </c>
      <c r="G25" s="82">
        <v>0</v>
      </c>
    </row>
    <row r="26" spans="1:10">
      <c r="A26" s="82" t="s">
        <v>100</v>
      </c>
      <c r="B26" s="82">
        <v>0</v>
      </c>
      <c r="C26" s="82">
        <v>0</v>
      </c>
      <c r="D26" s="82">
        <v>0</v>
      </c>
      <c r="E26" s="82">
        <v>0</v>
      </c>
      <c r="F26" s="82">
        <v>0</v>
      </c>
      <c r="G26" s="82">
        <v>0</v>
      </c>
    </row>
    <row r="27" spans="1:10">
      <c r="A27" s="82"/>
      <c r="B27" s="82"/>
      <c r="C27" s="82"/>
      <c r="D27" s="82"/>
      <c r="E27" s="82"/>
      <c r="F27" s="82"/>
      <c r="G27" s="82"/>
    </row>
    <row r="28" spans="1:10">
      <c r="A28" s="82" t="s">
        <v>101</v>
      </c>
      <c r="B28" s="82">
        <v>5442.34</v>
      </c>
      <c r="C28" s="82">
        <v>3371.77</v>
      </c>
      <c r="D28" s="82">
        <v>0</v>
      </c>
      <c r="E28" s="82">
        <v>0</v>
      </c>
      <c r="F28" s="82">
        <v>0</v>
      </c>
      <c r="G28" s="82">
        <v>87.12</v>
      </c>
    </row>
    <row r="30" spans="1:10">
      <c r="A30" s="78"/>
      <c r="B30" s="82" t="s">
        <v>381</v>
      </c>
      <c r="C30" s="82" t="s">
        <v>9</v>
      </c>
      <c r="D30" s="82" t="s">
        <v>401</v>
      </c>
      <c r="E30" s="82" t="s">
        <v>402</v>
      </c>
      <c r="F30" s="82" t="s">
        <v>403</v>
      </c>
      <c r="G30" s="82" t="s">
        <v>404</v>
      </c>
      <c r="H30" s="82" t="s">
        <v>405</v>
      </c>
      <c r="I30" s="82" t="s">
        <v>406</v>
      </c>
      <c r="J30" s="82" t="s">
        <v>407</v>
      </c>
    </row>
    <row r="31" spans="1:10">
      <c r="A31" s="82" t="s">
        <v>408</v>
      </c>
      <c r="B31" s="82">
        <v>88.84</v>
      </c>
      <c r="C31" s="82" t="s">
        <v>10</v>
      </c>
      <c r="D31" s="82">
        <v>541.72</v>
      </c>
      <c r="E31" s="82">
        <v>1</v>
      </c>
      <c r="F31" s="82">
        <v>115.05</v>
      </c>
      <c r="G31" s="82">
        <v>0</v>
      </c>
      <c r="H31" s="82">
        <v>11.84</v>
      </c>
      <c r="I31" s="82">
        <v>18.59</v>
      </c>
      <c r="J31" s="82">
        <v>8.07</v>
      </c>
    </row>
    <row r="32" spans="1:10">
      <c r="A32" s="82" t="s">
        <v>409</v>
      </c>
      <c r="B32" s="82">
        <v>621.89</v>
      </c>
      <c r="C32" s="82" t="s">
        <v>10</v>
      </c>
      <c r="D32" s="82">
        <v>3792.03</v>
      </c>
      <c r="E32" s="82">
        <v>1</v>
      </c>
      <c r="F32" s="82">
        <v>477.11</v>
      </c>
      <c r="G32" s="82">
        <v>0</v>
      </c>
      <c r="H32" s="82">
        <v>8.61</v>
      </c>
      <c r="I32" s="82">
        <v>27.86</v>
      </c>
      <c r="J32" s="82">
        <v>8.07</v>
      </c>
    </row>
    <row r="33" spans="1:10">
      <c r="A33" s="82" t="s">
        <v>410</v>
      </c>
      <c r="B33" s="82">
        <v>224.72</v>
      </c>
      <c r="C33" s="82" t="s">
        <v>10</v>
      </c>
      <c r="D33" s="82">
        <v>1370.24</v>
      </c>
      <c r="E33" s="82">
        <v>1</v>
      </c>
      <c r="F33" s="82">
        <v>138.38999999999999</v>
      </c>
      <c r="G33" s="82">
        <v>0</v>
      </c>
      <c r="H33" s="82">
        <v>18.29</v>
      </c>
      <c r="I33" s="82">
        <v>11.61</v>
      </c>
      <c r="J33" s="82">
        <v>80.7</v>
      </c>
    </row>
    <row r="34" spans="1:10">
      <c r="A34" s="82" t="s">
        <v>411</v>
      </c>
      <c r="B34" s="82">
        <v>2324.94</v>
      </c>
      <c r="C34" s="82" t="s">
        <v>10</v>
      </c>
      <c r="D34" s="82">
        <v>14176.6</v>
      </c>
      <c r="E34" s="82">
        <v>1</v>
      </c>
      <c r="F34" s="82">
        <v>323.44</v>
      </c>
      <c r="G34" s="82">
        <v>174.7</v>
      </c>
      <c r="H34" s="82">
        <v>18.29</v>
      </c>
      <c r="I34" s="82">
        <v>11.61</v>
      </c>
      <c r="J34" s="82">
        <v>5.38</v>
      </c>
    </row>
    <row r="35" spans="1:10">
      <c r="A35" s="82" t="s">
        <v>412</v>
      </c>
      <c r="B35" s="82">
        <v>711.36</v>
      </c>
      <c r="C35" s="82" t="s">
        <v>10</v>
      </c>
      <c r="D35" s="82">
        <v>4337.6099999999997</v>
      </c>
      <c r="E35" s="82">
        <v>1</v>
      </c>
      <c r="F35" s="82">
        <v>366.09</v>
      </c>
      <c r="G35" s="82">
        <v>0</v>
      </c>
      <c r="H35" s="82">
        <v>18.29</v>
      </c>
      <c r="I35" s="82">
        <v>11.61</v>
      </c>
      <c r="J35" s="82">
        <v>5.38</v>
      </c>
    </row>
    <row r="36" spans="1:10">
      <c r="A36" s="82" t="s">
        <v>413</v>
      </c>
      <c r="B36" s="82">
        <v>209.04</v>
      </c>
      <c r="C36" s="82" t="s">
        <v>10</v>
      </c>
      <c r="D36" s="82">
        <v>1274.6500000000001</v>
      </c>
      <c r="E36" s="82">
        <v>1</v>
      </c>
      <c r="F36" s="82">
        <v>189.08</v>
      </c>
      <c r="G36" s="82">
        <v>0</v>
      </c>
      <c r="H36" s="82">
        <v>18.29</v>
      </c>
      <c r="I36" s="82">
        <v>11.61</v>
      </c>
      <c r="J36" s="82">
        <v>80.7</v>
      </c>
    </row>
    <row r="37" spans="1:10">
      <c r="A37" s="82" t="s">
        <v>377</v>
      </c>
      <c r="B37" s="82">
        <v>4180.79</v>
      </c>
      <c r="C37" s="82"/>
      <c r="D37" s="82">
        <v>25492.85</v>
      </c>
      <c r="E37" s="82"/>
      <c r="F37" s="82">
        <v>1609.16</v>
      </c>
      <c r="G37" s="82">
        <v>174.7</v>
      </c>
      <c r="H37" s="82">
        <v>16.713000000000001</v>
      </c>
      <c r="I37" s="82">
        <v>12.83</v>
      </c>
      <c r="J37" s="82">
        <v>13.6518</v>
      </c>
    </row>
    <row r="38" spans="1:10">
      <c r="A38" s="82" t="s">
        <v>414</v>
      </c>
      <c r="B38" s="82">
        <v>4180.79</v>
      </c>
      <c r="C38" s="82"/>
      <c r="D38" s="82">
        <v>25492.85</v>
      </c>
      <c r="E38" s="82"/>
      <c r="F38" s="82">
        <v>1609.16</v>
      </c>
      <c r="G38" s="82">
        <v>174.7</v>
      </c>
      <c r="H38" s="82">
        <v>16.713000000000001</v>
      </c>
      <c r="I38" s="82">
        <v>12.83</v>
      </c>
      <c r="J38" s="82">
        <v>13.6518</v>
      </c>
    </row>
    <row r="39" spans="1:10">
      <c r="A39" s="82" t="s">
        <v>415</v>
      </c>
      <c r="B39" s="82">
        <v>0</v>
      </c>
      <c r="C39" s="82"/>
      <c r="D39" s="82">
        <v>0</v>
      </c>
      <c r="E39" s="82"/>
      <c r="F39" s="82">
        <v>0</v>
      </c>
      <c r="G39" s="82">
        <v>0</v>
      </c>
      <c r="H39" s="82"/>
      <c r="I39" s="82"/>
      <c r="J39" s="82"/>
    </row>
    <row r="41" spans="1:10">
      <c r="A41" s="78"/>
      <c r="B41" s="82" t="s">
        <v>59</v>
      </c>
      <c r="C41" s="82" t="s">
        <v>338</v>
      </c>
      <c r="D41" s="82" t="s">
        <v>383</v>
      </c>
      <c r="E41" s="82" t="s">
        <v>384</v>
      </c>
      <c r="F41" s="82" t="s">
        <v>385</v>
      </c>
      <c r="G41" s="82" t="s">
        <v>386</v>
      </c>
      <c r="H41" s="82" t="s">
        <v>387</v>
      </c>
      <c r="I41" s="82" t="s">
        <v>339</v>
      </c>
    </row>
    <row r="42" spans="1:10">
      <c r="A42" s="82" t="s">
        <v>340</v>
      </c>
      <c r="B42" s="82" t="s">
        <v>341</v>
      </c>
      <c r="C42" s="82">
        <v>0.08</v>
      </c>
      <c r="D42" s="82">
        <v>0.85599999999999998</v>
      </c>
      <c r="E42" s="82">
        <v>0.98</v>
      </c>
      <c r="F42" s="82">
        <v>60.34</v>
      </c>
      <c r="G42" s="82">
        <v>0</v>
      </c>
      <c r="H42" s="82">
        <v>90</v>
      </c>
      <c r="I42" s="82" t="s">
        <v>342</v>
      </c>
    </row>
    <row r="43" spans="1:10">
      <c r="A43" s="82" t="s">
        <v>343</v>
      </c>
      <c r="B43" s="82" t="s">
        <v>341</v>
      </c>
      <c r="C43" s="82">
        <v>0.08</v>
      </c>
      <c r="D43" s="82">
        <v>0.85599999999999998</v>
      </c>
      <c r="E43" s="82">
        <v>0.98</v>
      </c>
      <c r="F43" s="82">
        <v>54.71</v>
      </c>
      <c r="G43" s="82">
        <v>90</v>
      </c>
      <c r="H43" s="82">
        <v>90</v>
      </c>
      <c r="I43" s="82" t="s">
        <v>344</v>
      </c>
    </row>
    <row r="44" spans="1:10">
      <c r="A44" s="82" t="s">
        <v>345</v>
      </c>
      <c r="B44" s="82" t="s">
        <v>346</v>
      </c>
      <c r="C44" s="82">
        <v>0.3</v>
      </c>
      <c r="D44" s="82">
        <v>3.12</v>
      </c>
      <c r="E44" s="82">
        <v>12.9</v>
      </c>
      <c r="F44" s="82">
        <v>88.84</v>
      </c>
      <c r="G44" s="82">
        <v>0</v>
      </c>
      <c r="H44" s="82">
        <v>180</v>
      </c>
      <c r="I44" s="82"/>
    </row>
    <row r="45" spans="1:10">
      <c r="A45" s="82" t="s">
        <v>347</v>
      </c>
      <c r="B45" s="82" t="s">
        <v>348</v>
      </c>
      <c r="C45" s="82">
        <v>0.3</v>
      </c>
      <c r="D45" s="82">
        <v>0.35699999999999998</v>
      </c>
      <c r="E45" s="82">
        <v>0.38</v>
      </c>
      <c r="F45" s="82">
        <v>88.84</v>
      </c>
      <c r="G45" s="82">
        <v>180</v>
      </c>
      <c r="H45" s="82">
        <v>0</v>
      </c>
      <c r="I45" s="82"/>
    </row>
    <row r="46" spans="1:10">
      <c r="A46" s="82" t="s">
        <v>349</v>
      </c>
      <c r="B46" s="82" t="s">
        <v>341</v>
      </c>
      <c r="C46" s="82">
        <v>0.08</v>
      </c>
      <c r="D46" s="82">
        <v>0.85599999999999998</v>
      </c>
      <c r="E46" s="82">
        <v>0.98</v>
      </c>
      <c r="F46" s="82">
        <v>422.4</v>
      </c>
      <c r="G46" s="82">
        <v>0</v>
      </c>
      <c r="H46" s="82">
        <v>90</v>
      </c>
      <c r="I46" s="82" t="s">
        <v>342</v>
      </c>
    </row>
    <row r="47" spans="1:10">
      <c r="A47" s="82" t="s">
        <v>350</v>
      </c>
      <c r="B47" s="82" t="s">
        <v>341</v>
      </c>
      <c r="C47" s="82">
        <v>0.08</v>
      </c>
      <c r="D47" s="82">
        <v>0.85599999999999998</v>
      </c>
      <c r="E47" s="82">
        <v>0.98</v>
      </c>
      <c r="F47" s="82">
        <v>54.71</v>
      </c>
      <c r="G47" s="82">
        <v>270</v>
      </c>
      <c r="H47" s="82">
        <v>90</v>
      </c>
      <c r="I47" s="82" t="s">
        <v>351</v>
      </c>
    </row>
    <row r="48" spans="1:10">
      <c r="A48" s="82" t="s">
        <v>352</v>
      </c>
      <c r="B48" s="82" t="s">
        <v>346</v>
      </c>
      <c r="C48" s="82">
        <v>0.3</v>
      </c>
      <c r="D48" s="82">
        <v>3.12</v>
      </c>
      <c r="E48" s="82">
        <v>12.9</v>
      </c>
      <c r="F48" s="82">
        <v>621.89</v>
      </c>
      <c r="G48" s="82">
        <v>0</v>
      </c>
      <c r="H48" s="82">
        <v>180</v>
      </c>
      <c r="I48" s="82"/>
    </row>
    <row r="49" spans="1:9">
      <c r="A49" s="82" t="s">
        <v>353</v>
      </c>
      <c r="B49" s="82" t="s">
        <v>348</v>
      </c>
      <c r="C49" s="82">
        <v>0.3</v>
      </c>
      <c r="D49" s="82">
        <v>0.35699999999999998</v>
      </c>
      <c r="E49" s="82">
        <v>0.38</v>
      </c>
      <c r="F49" s="82">
        <v>621.89</v>
      </c>
      <c r="G49" s="82">
        <v>180</v>
      </c>
      <c r="H49" s="82">
        <v>0</v>
      </c>
      <c r="I49" s="82"/>
    </row>
    <row r="50" spans="1:9">
      <c r="A50" s="82" t="s">
        <v>354</v>
      </c>
      <c r="B50" s="82" t="s">
        <v>341</v>
      </c>
      <c r="C50" s="82">
        <v>0.08</v>
      </c>
      <c r="D50" s="82">
        <v>0.85599999999999998</v>
      </c>
      <c r="E50" s="82">
        <v>0.98</v>
      </c>
      <c r="F50" s="82">
        <v>138.38999999999999</v>
      </c>
      <c r="G50" s="82">
        <v>90</v>
      </c>
      <c r="H50" s="82">
        <v>90</v>
      </c>
      <c r="I50" s="82" t="s">
        <v>344</v>
      </c>
    </row>
    <row r="51" spans="1:9">
      <c r="A51" s="82" t="s">
        <v>355</v>
      </c>
      <c r="B51" s="82" t="s">
        <v>346</v>
      </c>
      <c r="C51" s="82">
        <v>0.3</v>
      </c>
      <c r="D51" s="82">
        <v>3.12</v>
      </c>
      <c r="E51" s="82">
        <v>12.9</v>
      </c>
      <c r="F51" s="82">
        <v>224.72</v>
      </c>
      <c r="G51" s="82">
        <v>0</v>
      </c>
      <c r="H51" s="82">
        <v>180</v>
      </c>
      <c r="I51" s="82"/>
    </row>
    <row r="52" spans="1:9">
      <c r="A52" s="82" t="s">
        <v>356</v>
      </c>
      <c r="B52" s="82" t="s">
        <v>348</v>
      </c>
      <c r="C52" s="82">
        <v>0.3</v>
      </c>
      <c r="D52" s="82">
        <v>0.35699999999999998</v>
      </c>
      <c r="E52" s="82">
        <v>0.38</v>
      </c>
      <c r="F52" s="82">
        <v>224.72</v>
      </c>
      <c r="G52" s="82">
        <v>180</v>
      </c>
      <c r="H52" s="82">
        <v>0</v>
      </c>
      <c r="I52" s="82"/>
    </row>
    <row r="53" spans="1:9">
      <c r="A53" s="82" t="s">
        <v>357</v>
      </c>
      <c r="B53" s="82" t="s">
        <v>341</v>
      </c>
      <c r="C53" s="82">
        <v>0.08</v>
      </c>
      <c r="D53" s="82">
        <v>0.85599999999999998</v>
      </c>
      <c r="E53" s="82">
        <v>0.98</v>
      </c>
      <c r="F53" s="82">
        <v>323.44</v>
      </c>
      <c r="G53" s="82">
        <v>180</v>
      </c>
      <c r="H53" s="82">
        <v>90</v>
      </c>
      <c r="I53" s="82" t="s">
        <v>358</v>
      </c>
    </row>
    <row r="54" spans="1:9">
      <c r="A54" s="82" t="s">
        <v>359</v>
      </c>
      <c r="B54" s="82" t="s">
        <v>346</v>
      </c>
      <c r="C54" s="82">
        <v>0.3</v>
      </c>
      <c r="D54" s="82">
        <v>3.12</v>
      </c>
      <c r="E54" s="82">
        <v>12.9</v>
      </c>
      <c r="F54" s="82">
        <v>2324.94</v>
      </c>
      <c r="G54" s="82">
        <v>0</v>
      </c>
      <c r="H54" s="82">
        <v>180</v>
      </c>
      <c r="I54" s="82"/>
    </row>
    <row r="55" spans="1:9">
      <c r="A55" s="82" t="s">
        <v>360</v>
      </c>
      <c r="B55" s="82" t="s">
        <v>348</v>
      </c>
      <c r="C55" s="82">
        <v>0.3</v>
      </c>
      <c r="D55" s="82">
        <v>0.35699999999999998</v>
      </c>
      <c r="E55" s="82">
        <v>0.38</v>
      </c>
      <c r="F55" s="82">
        <v>2324.94</v>
      </c>
      <c r="G55" s="82">
        <v>180</v>
      </c>
      <c r="H55" s="82">
        <v>0</v>
      </c>
      <c r="I55" s="82"/>
    </row>
    <row r="56" spans="1:9">
      <c r="A56" s="82" t="s">
        <v>361</v>
      </c>
      <c r="B56" s="82" t="s">
        <v>341</v>
      </c>
      <c r="C56" s="82">
        <v>0.08</v>
      </c>
      <c r="D56" s="82">
        <v>0.85599999999999998</v>
      </c>
      <c r="E56" s="82">
        <v>0.98</v>
      </c>
      <c r="F56" s="82">
        <v>267.12</v>
      </c>
      <c r="G56" s="82">
        <v>270</v>
      </c>
      <c r="H56" s="82">
        <v>90</v>
      </c>
      <c r="I56" s="82" t="s">
        <v>351</v>
      </c>
    </row>
    <row r="57" spans="1:9">
      <c r="A57" s="82" t="s">
        <v>362</v>
      </c>
      <c r="B57" s="82" t="s">
        <v>341</v>
      </c>
      <c r="C57" s="82">
        <v>0.08</v>
      </c>
      <c r="D57" s="82">
        <v>0.85599999999999998</v>
      </c>
      <c r="E57" s="82">
        <v>0.98</v>
      </c>
      <c r="F57" s="82">
        <v>98.96</v>
      </c>
      <c r="G57" s="82">
        <v>180</v>
      </c>
      <c r="H57" s="82">
        <v>90</v>
      </c>
      <c r="I57" s="82" t="s">
        <v>358</v>
      </c>
    </row>
    <row r="58" spans="1:9">
      <c r="A58" s="82" t="s">
        <v>363</v>
      </c>
      <c r="B58" s="82" t="s">
        <v>346</v>
      </c>
      <c r="C58" s="82">
        <v>0.3</v>
      </c>
      <c r="D58" s="82">
        <v>3.12</v>
      </c>
      <c r="E58" s="82">
        <v>12.9</v>
      </c>
      <c r="F58" s="82">
        <v>711.36</v>
      </c>
      <c r="G58" s="82">
        <v>0</v>
      </c>
      <c r="H58" s="82">
        <v>180</v>
      </c>
      <c r="I58" s="82"/>
    </row>
    <row r="59" spans="1:9">
      <c r="A59" s="82" t="s">
        <v>364</v>
      </c>
      <c r="B59" s="82" t="s">
        <v>348</v>
      </c>
      <c r="C59" s="82">
        <v>0.3</v>
      </c>
      <c r="D59" s="82">
        <v>0.35699999999999998</v>
      </c>
      <c r="E59" s="82">
        <v>0.38</v>
      </c>
      <c r="F59" s="82">
        <v>711.36</v>
      </c>
      <c r="G59" s="82">
        <v>180</v>
      </c>
      <c r="H59" s="82">
        <v>0</v>
      </c>
      <c r="I59" s="82"/>
    </row>
    <row r="60" spans="1:9">
      <c r="A60" s="82" t="s">
        <v>365</v>
      </c>
      <c r="B60" s="82" t="s">
        <v>341</v>
      </c>
      <c r="C60" s="82">
        <v>0.08</v>
      </c>
      <c r="D60" s="82">
        <v>0.85599999999999998</v>
      </c>
      <c r="E60" s="82">
        <v>0.98</v>
      </c>
      <c r="F60" s="82">
        <v>60.34</v>
      </c>
      <c r="G60" s="82">
        <v>180</v>
      </c>
      <c r="H60" s="82">
        <v>90</v>
      </c>
      <c r="I60" s="82" t="s">
        <v>358</v>
      </c>
    </row>
    <row r="61" spans="1:9">
      <c r="A61" s="82" t="s">
        <v>366</v>
      </c>
      <c r="B61" s="82" t="s">
        <v>341</v>
      </c>
      <c r="C61" s="82">
        <v>0.08</v>
      </c>
      <c r="D61" s="82">
        <v>0.85599999999999998</v>
      </c>
      <c r="E61" s="82">
        <v>0.98</v>
      </c>
      <c r="F61" s="82">
        <v>128.72999999999999</v>
      </c>
      <c r="G61" s="82">
        <v>90</v>
      </c>
      <c r="H61" s="82">
        <v>90</v>
      </c>
      <c r="I61" s="82" t="s">
        <v>344</v>
      </c>
    </row>
    <row r="62" spans="1:9">
      <c r="A62" s="82" t="s">
        <v>367</v>
      </c>
      <c r="B62" s="82" t="s">
        <v>346</v>
      </c>
      <c r="C62" s="82">
        <v>0.3</v>
      </c>
      <c r="D62" s="82">
        <v>3.12</v>
      </c>
      <c r="E62" s="82">
        <v>12.9</v>
      </c>
      <c r="F62" s="82">
        <v>209.04</v>
      </c>
      <c r="G62" s="82">
        <v>0</v>
      </c>
      <c r="H62" s="82">
        <v>180</v>
      </c>
      <c r="I62" s="82"/>
    </row>
    <row r="63" spans="1:9">
      <c r="A63" s="82" t="s">
        <v>368</v>
      </c>
      <c r="B63" s="82" t="s">
        <v>348</v>
      </c>
      <c r="C63" s="82">
        <v>0.3</v>
      </c>
      <c r="D63" s="82">
        <v>0.35699999999999998</v>
      </c>
      <c r="E63" s="82">
        <v>0.38</v>
      </c>
      <c r="F63" s="82">
        <v>209.04</v>
      </c>
      <c r="G63" s="82">
        <v>180</v>
      </c>
      <c r="H63" s="82">
        <v>0</v>
      </c>
      <c r="I63" s="82"/>
    </row>
    <row r="65" spans="1:11">
      <c r="A65" s="78"/>
      <c r="B65" s="82" t="s">
        <v>59</v>
      </c>
      <c r="C65" s="82" t="s">
        <v>416</v>
      </c>
      <c r="D65" s="82" t="s">
        <v>417</v>
      </c>
      <c r="E65" s="82" t="s">
        <v>418</v>
      </c>
      <c r="F65" s="82" t="s">
        <v>53</v>
      </c>
      <c r="G65" s="82" t="s">
        <v>419</v>
      </c>
      <c r="H65" s="82" t="s">
        <v>420</v>
      </c>
      <c r="I65" s="82" t="s">
        <v>421</v>
      </c>
      <c r="J65" s="82" t="s">
        <v>386</v>
      </c>
      <c r="K65" s="82" t="s">
        <v>339</v>
      </c>
    </row>
    <row r="66" spans="1:11">
      <c r="A66" s="82" t="s">
        <v>422</v>
      </c>
      <c r="B66" s="82" t="s">
        <v>423</v>
      </c>
      <c r="C66" s="82">
        <v>174.7</v>
      </c>
      <c r="D66" s="82">
        <v>174.7</v>
      </c>
      <c r="E66" s="82">
        <v>3.18</v>
      </c>
      <c r="F66" s="82">
        <v>0.40200000000000002</v>
      </c>
      <c r="G66" s="82">
        <v>0.495</v>
      </c>
      <c r="H66" s="82" t="s">
        <v>424</v>
      </c>
      <c r="I66" s="82" t="s">
        <v>357</v>
      </c>
      <c r="J66" s="82">
        <v>180</v>
      </c>
      <c r="K66" s="82" t="s">
        <v>358</v>
      </c>
    </row>
    <row r="67" spans="1:11">
      <c r="A67" s="82" t="s">
        <v>425</v>
      </c>
      <c r="B67" s="82"/>
      <c r="C67" s="82"/>
      <c r="D67" s="82">
        <v>174.7</v>
      </c>
      <c r="E67" s="82">
        <v>3.18</v>
      </c>
      <c r="F67" s="82">
        <v>0.40200000000000002</v>
      </c>
      <c r="G67" s="82">
        <v>0.495</v>
      </c>
      <c r="H67" s="82"/>
      <c r="I67" s="82"/>
      <c r="J67" s="82"/>
      <c r="K67" s="82"/>
    </row>
    <row r="68" spans="1:11">
      <c r="A68" s="82" t="s">
        <v>426</v>
      </c>
      <c r="B68" s="82"/>
      <c r="C68" s="82"/>
      <c r="D68" s="82">
        <v>0</v>
      </c>
      <c r="E68" s="82" t="s">
        <v>427</v>
      </c>
      <c r="F68" s="82" t="s">
        <v>427</v>
      </c>
      <c r="G68" s="82" t="s">
        <v>427</v>
      </c>
      <c r="H68" s="82"/>
      <c r="I68" s="82"/>
      <c r="J68" s="82"/>
      <c r="K68" s="82"/>
    </row>
    <row r="69" spans="1:11">
      <c r="A69" s="82" t="s">
        <v>428</v>
      </c>
      <c r="B69" s="82"/>
      <c r="C69" s="82"/>
      <c r="D69" s="82">
        <v>174.7</v>
      </c>
      <c r="E69" s="82">
        <v>3.18</v>
      </c>
      <c r="F69" s="82">
        <v>0.40200000000000002</v>
      </c>
      <c r="G69" s="82">
        <v>0.495</v>
      </c>
      <c r="H69" s="82"/>
      <c r="I69" s="82"/>
      <c r="J69" s="82"/>
      <c r="K69" s="82"/>
    </row>
    <row r="71" spans="1:11">
      <c r="A71" s="78"/>
      <c r="B71" s="82" t="s">
        <v>126</v>
      </c>
      <c r="C71" s="82" t="s">
        <v>376</v>
      </c>
      <c r="D71" s="82" t="s">
        <v>388</v>
      </c>
    </row>
    <row r="72" spans="1:11">
      <c r="A72" s="82" t="s">
        <v>43</v>
      </c>
      <c r="B72" s="82"/>
      <c r="C72" s="82"/>
      <c r="D72" s="82"/>
    </row>
    <row r="74" spans="1:11">
      <c r="A74" s="78"/>
      <c r="B74" s="82" t="s">
        <v>126</v>
      </c>
      <c r="C74" s="82" t="s">
        <v>389</v>
      </c>
      <c r="D74" s="82" t="s">
        <v>390</v>
      </c>
      <c r="E74" s="82" t="s">
        <v>391</v>
      </c>
      <c r="F74" s="82" t="s">
        <v>392</v>
      </c>
      <c r="G74" s="82" t="s">
        <v>388</v>
      </c>
    </row>
    <row r="75" spans="1:11">
      <c r="A75" s="82" t="s">
        <v>369</v>
      </c>
      <c r="B75" s="82" t="s">
        <v>370</v>
      </c>
      <c r="C75" s="82">
        <v>7422.34</v>
      </c>
      <c r="D75" s="82">
        <v>5927.89</v>
      </c>
      <c r="E75" s="82">
        <v>1494.45</v>
      </c>
      <c r="F75" s="82">
        <v>0.8</v>
      </c>
      <c r="G75" s="82">
        <v>4.0599999999999996</v>
      </c>
    </row>
    <row r="76" spans="1:11">
      <c r="A76" s="82" t="s">
        <v>371</v>
      </c>
      <c r="B76" s="82" t="s">
        <v>370</v>
      </c>
      <c r="C76" s="82">
        <v>46092.639999999999</v>
      </c>
      <c r="D76" s="82">
        <v>35027.96</v>
      </c>
      <c r="E76" s="82">
        <v>11064.68</v>
      </c>
      <c r="F76" s="82">
        <v>0.76</v>
      </c>
      <c r="G76" s="82">
        <v>3.37</v>
      </c>
    </row>
    <row r="77" spans="1:11">
      <c r="A77" s="82" t="s">
        <v>372</v>
      </c>
      <c r="B77" s="82" t="s">
        <v>370</v>
      </c>
      <c r="C77" s="82">
        <v>28969.82</v>
      </c>
      <c r="D77" s="82">
        <v>23136.9</v>
      </c>
      <c r="E77" s="82">
        <v>5832.92</v>
      </c>
      <c r="F77" s="82">
        <v>0.8</v>
      </c>
      <c r="G77" s="82">
        <v>3.74</v>
      </c>
    </row>
    <row r="78" spans="1:11">
      <c r="A78" s="82" t="s">
        <v>373</v>
      </c>
      <c r="B78" s="82" t="s">
        <v>370</v>
      </c>
      <c r="C78" s="82">
        <v>170067.54</v>
      </c>
      <c r="D78" s="82">
        <v>124546.8</v>
      </c>
      <c r="E78" s="82">
        <v>45520.74</v>
      </c>
      <c r="F78" s="82">
        <v>0.73</v>
      </c>
      <c r="G78" s="82">
        <v>3.76</v>
      </c>
    </row>
    <row r="79" spans="1:11">
      <c r="A79" s="82" t="s">
        <v>374</v>
      </c>
      <c r="B79" s="82" t="s">
        <v>370</v>
      </c>
      <c r="C79" s="82">
        <v>44346.47</v>
      </c>
      <c r="D79" s="82">
        <v>35417.54</v>
      </c>
      <c r="E79" s="82">
        <v>8928.93</v>
      </c>
      <c r="F79" s="82">
        <v>0.8</v>
      </c>
      <c r="G79" s="82">
        <v>3.47</v>
      </c>
    </row>
    <row r="80" spans="1:11">
      <c r="A80" s="82" t="s">
        <v>375</v>
      </c>
      <c r="B80" s="82" t="s">
        <v>370</v>
      </c>
      <c r="C80" s="82">
        <v>28746.39</v>
      </c>
      <c r="D80" s="82">
        <v>22958.46</v>
      </c>
      <c r="E80" s="82">
        <v>5787.94</v>
      </c>
      <c r="F80" s="82">
        <v>0.8</v>
      </c>
      <c r="G80" s="82">
        <v>3.75</v>
      </c>
    </row>
    <row r="82" spans="1:8">
      <c r="A82" s="78"/>
      <c r="B82" s="82" t="s">
        <v>126</v>
      </c>
      <c r="C82" s="82" t="s">
        <v>389</v>
      </c>
      <c r="D82" s="82" t="s">
        <v>388</v>
      </c>
    </row>
    <row r="83" spans="1:8">
      <c r="A83" s="82" t="s">
        <v>429</v>
      </c>
      <c r="B83" s="82" t="s">
        <v>430</v>
      </c>
      <c r="C83" s="82">
        <v>3257.57</v>
      </c>
      <c r="D83" s="82">
        <v>0.8</v>
      </c>
    </row>
    <row r="84" spans="1:8">
      <c r="A84" s="82" t="s">
        <v>431</v>
      </c>
      <c r="B84" s="82" t="s">
        <v>430</v>
      </c>
      <c r="C84" s="82">
        <v>39669.72</v>
      </c>
      <c r="D84" s="82">
        <v>0.8</v>
      </c>
    </row>
    <row r="85" spans="1:8">
      <c r="A85" s="82" t="s">
        <v>432</v>
      </c>
      <c r="B85" s="82" t="s">
        <v>430</v>
      </c>
      <c r="C85" s="82">
        <v>22262.29</v>
      </c>
      <c r="D85" s="82">
        <v>0.8</v>
      </c>
    </row>
    <row r="86" spans="1:8">
      <c r="A86" s="82" t="s">
        <v>433</v>
      </c>
      <c r="B86" s="82" t="s">
        <v>430</v>
      </c>
      <c r="C86" s="82">
        <v>134083.66</v>
      </c>
      <c r="D86" s="82">
        <v>0.78</v>
      </c>
    </row>
    <row r="87" spans="1:8">
      <c r="A87" s="82" t="s">
        <v>434</v>
      </c>
      <c r="B87" s="82" t="s">
        <v>430</v>
      </c>
      <c r="C87" s="82">
        <v>42658.1</v>
      </c>
      <c r="D87" s="82">
        <v>0.8</v>
      </c>
    </row>
    <row r="88" spans="1:8">
      <c r="A88" s="82" t="s">
        <v>435</v>
      </c>
      <c r="B88" s="82" t="s">
        <v>430</v>
      </c>
      <c r="C88" s="82">
        <v>16794.09</v>
      </c>
      <c r="D88" s="82">
        <v>0.8</v>
      </c>
    </row>
    <row r="90" spans="1:8">
      <c r="A90" s="78"/>
      <c r="B90" s="82" t="s">
        <v>126</v>
      </c>
      <c r="C90" s="82" t="s">
        <v>436</v>
      </c>
      <c r="D90" s="82" t="s">
        <v>437</v>
      </c>
      <c r="E90" s="82" t="s">
        <v>438</v>
      </c>
      <c r="F90" s="82" t="s">
        <v>439</v>
      </c>
      <c r="G90" s="82" t="s">
        <v>440</v>
      </c>
      <c r="H90" s="82" t="s">
        <v>441</v>
      </c>
    </row>
    <row r="91" spans="1:8">
      <c r="A91" s="82" t="s">
        <v>442</v>
      </c>
      <c r="B91" s="82" t="s">
        <v>443</v>
      </c>
      <c r="C91" s="82">
        <v>0.35</v>
      </c>
      <c r="D91" s="82">
        <v>125</v>
      </c>
      <c r="E91" s="82">
        <v>1.18</v>
      </c>
      <c r="F91" s="82">
        <v>421.39</v>
      </c>
      <c r="G91" s="82">
        <v>1</v>
      </c>
      <c r="H91" s="82" t="s">
        <v>444</v>
      </c>
    </row>
    <row r="92" spans="1:8">
      <c r="A92" s="82" t="s">
        <v>445</v>
      </c>
      <c r="B92" s="82" t="s">
        <v>446</v>
      </c>
      <c r="C92" s="82">
        <v>0.54</v>
      </c>
      <c r="D92" s="82">
        <v>622</v>
      </c>
      <c r="E92" s="82">
        <v>0.45</v>
      </c>
      <c r="F92" s="82">
        <v>520.08000000000004</v>
      </c>
      <c r="G92" s="82">
        <v>1</v>
      </c>
      <c r="H92" s="82" t="s">
        <v>447</v>
      </c>
    </row>
    <row r="93" spans="1:8">
      <c r="A93" s="82" t="s">
        <v>448</v>
      </c>
      <c r="B93" s="82" t="s">
        <v>446</v>
      </c>
      <c r="C93" s="82">
        <v>0.56999999999999995</v>
      </c>
      <c r="D93" s="82">
        <v>622</v>
      </c>
      <c r="E93" s="82">
        <v>2.4900000000000002</v>
      </c>
      <c r="F93" s="82">
        <v>2724.55</v>
      </c>
      <c r="G93" s="82">
        <v>1</v>
      </c>
      <c r="H93" s="82" t="s">
        <v>447</v>
      </c>
    </row>
    <row r="94" spans="1:8">
      <c r="A94" s="82" t="s">
        <v>449</v>
      </c>
      <c r="B94" s="82" t="s">
        <v>446</v>
      </c>
      <c r="C94" s="82">
        <v>0.56999999999999995</v>
      </c>
      <c r="D94" s="82">
        <v>622</v>
      </c>
      <c r="E94" s="82">
        <v>1.75</v>
      </c>
      <c r="F94" s="82">
        <v>1913.92</v>
      </c>
      <c r="G94" s="82">
        <v>1</v>
      </c>
      <c r="H94" s="82" t="s">
        <v>447</v>
      </c>
    </row>
    <row r="95" spans="1:8">
      <c r="A95" s="82" t="s">
        <v>450</v>
      </c>
      <c r="B95" s="82" t="s">
        <v>446</v>
      </c>
      <c r="C95" s="82">
        <v>0.6</v>
      </c>
      <c r="D95" s="82">
        <v>1109.6500000000001</v>
      </c>
      <c r="E95" s="82">
        <v>8.42</v>
      </c>
      <c r="F95" s="82">
        <v>15557.59</v>
      </c>
      <c r="G95" s="82">
        <v>1</v>
      </c>
      <c r="H95" s="82" t="s">
        <v>447</v>
      </c>
    </row>
    <row r="96" spans="1:8">
      <c r="A96" s="82" t="s">
        <v>451</v>
      </c>
      <c r="B96" s="82" t="s">
        <v>446</v>
      </c>
      <c r="C96" s="82">
        <v>0.56999999999999995</v>
      </c>
      <c r="D96" s="82">
        <v>622</v>
      </c>
      <c r="E96" s="82">
        <v>2.68</v>
      </c>
      <c r="F96" s="82">
        <v>2929.79</v>
      </c>
      <c r="G96" s="82">
        <v>1</v>
      </c>
      <c r="H96" s="82" t="s">
        <v>447</v>
      </c>
    </row>
    <row r="97" spans="1:8">
      <c r="A97" s="82" t="s">
        <v>452</v>
      </c>
      <c r="B97" s="82" t="s">
        <v>446</v>
      </c>
      <c r="C97" s="82">
        <v>0.56999999999999995</v>
      </c>
      <c r="D97" s="82">
        <v>622</v>
      </c>
      <c r="E97" s="82">
        <v>1.74</v>
      </c>
      <c r="F97" s="82">
        <v>1899.16</v>
      </c>
      <c r="G97" s="82">
        <v>1</v>
      </c>
      <c r="H97" s="82" t="s">
        <v>447</v>
      </c>
    </row>
    <row r="99" spans="1:8">
      <c r="A99" s="78"/>
      <c r="B99" s="82" t="s">
        <v>126</v>
      </c>
      <c r="C99" s="82" t="s">
        <v>453</v>
      </c>
      <c r="D99" s="82" t="s">
        <v>454</v>
      </c>
      <c r="E99" s="82" t="s">
        <v>455</v>
      </c>
      <c r="F99" s="82" t="s">
        <v>456</v>
      </c>
    </row>
    <row r="100" spans="1:8">
      <c r="A100" s="82" t="s">
        <v>457</v>
      </c>
      <c r="B100" s="82" t="s">
        <v>458</v>
      </c>
      <c r="C100" s="82" t="s">
        <v>459</v>
      </c>
      <c r="D100" s="82">
        <v>0.1</v>
      </c>
      <c r="E100" s="82">
        <v>0</v>
      </c>
      <c r="F100" s="82">
        <v>1</v>
      </c>
    </row>
    <row r="102" spans="1:8">
      <c r="A102" s="78"/>
      <c r="B102" s="82" t="s">
        <v>126</v>
      </c>
      <c r="C102" s="82" t="s">
        <v>460</v>
      </c>
      <c r="D102" s="82" t="s">
        <v>461</v>
      </c>
      <c r="E102" s="82" t="s">
        <v>462</v>
      </c>
      <c r="F102" s="82" t="s">
        <v>463</v>
      </c>
      <c r="G102" s="82" t="s">
        <v>464</v>
      </c>
    </row>
    <row r="103" spans="1:8">
      <c r="A103" s="82" t="s">
        <v>465</v>
      </c>
      <c r="B103" s="82" t="s">
        <v>466</v>
      </c>
      <c r="C103" s="82">
        <v>0.4</v>
      </c>
      <c r="D103" s="82">
        <v>845000</v>
      </c>
      <c r="E103" s="82">
        <v>0.8</v>
      </c>
      <c r="F103" s="82">
        <v>1.71</v>
      </c>
      <c r="G103" s="82">
        <v>0.59</v>
      </c>
    </row>
    <row r="105" spans="1:8">
      <c r="A105" s="78"/>
      <c r="B105" s="82" t="s">
        <v>467</v>
      </c>
      <c r="C105" s="82" t="s">
        <v>468</v>
      </c>
      <c r="D105" s="82" t="s">
        <v>469</v>
      </c>
      <c r="E105" s="82" t="s">
        <v>470</v>
      </c>
      <c r="F105" s="82" t="s">
        <v>471</v>
      </c>
      <c r="G105" s="82" t="s">
        <v>472</v>
      </c>
      <c r="H105" s="82" t="s">
        <v>473</v>
      </c>
    </row>
    <row r="106" spans="1:8">
      <c r="A106" s="82" t="s">
        <v>474</v>
      </c>
      <c r="B106" s="82">
        <v>44935.951099999998</v>
      </c>
      <c r="C106" s="82">
        <v>55.076000000000001</v>
      </c>
      <c r="D106" s="82">
        <v>91.406599999999997</v>
      </c>
      <c r="E106" s="82">
        <v>0</v>
      </c>
      <c r="F106" s="82">
        <v>4.0000000000000002E-4</v>
      </c>
      <c r="G106" s="83">
        <v>1206590</v>
      </c>
      <c r="H106" s="82">
        <v>17082.516500000002</v>
      </c>
    </row>
    <row r="107" spans="1:8">
      <c r="A107" s="82" t="s">
        <v>475</v>
      </c>
      <c r="B107" s="82">
        <v>38157.117299999998</v>
      </c>
      <c r="C107" s="82">
        <v>47.630699999999997</v>
      </c>
      <c r="D107" s="82">
        <v>83.129400000000004</v>
      </c>
      <c r="E107" s="82">
        <v>0</v>
      </c>
      <c r="F107" s="82">
        <v>4.0000000000000002E-4</v>
      </c>
      <c r="G107" s="83">
        <v>1097510</v>
      </c>
      <c r="H107" s="82">
        <v>14597.985699999999</v>
      </c>
    </row>
    <row r="108" spans="1:8">
      <c r="A108" s="82" t="s">
        <v>476</v>
      </c>
      <c r="B108" s="82">
        <v>41061.686699999998</v>
      </c>
      <c r="C108" s="82">
        <v>51.945799999999998</v>
      </c>
      <c r="D108" s="82">
        <v>93.858800000000002</v>
      </c>
      <c r="E108" s="82">
        <v>0</v>
      </c>
      <c r="F108" s="82">
        <v>4.0000000000000002E-4</v>
      </c>
      <c r="G108" s="83">
        <v>1239300</v>
      </c>
      <c r="H108" s="82">
        <v>15783.0344</v>
      </c>
    </row>
    <row r="109" spans="1:8">
      <c r="A109" s="82" t="s">
        <v>477</v>
      </c>
      <c r="B109" s="82">
        <v>36712.467600000004</v>
      </c>
      <c r="C109" s="82">
        <v>47.752699999999997</v>
      </c>
      <c r="D109" s="82">
        <v>92.2744</v>
      </c>
      <c r="E109" s="82">
        <v>0</v>
      </c>
      <c r="F109" s="82">
        <v>4.0000000000000002E-4</v>
      </c>
      <c r="G109" s="83">
        <v>1218630</v>
      </c>
      <c r="H109" s="82">
        <v>14251.492899999999</v>
      </c>
    </row>
    <row r="110" spans="1:8">
      <c r="A110" s="82" t="s">
        <v>308</v>
      </c>
      <c r="B110" s="82">
        <v>33668.2785</v>
      </c>
      <c r="C110" s="82">
        <v>46.345500000000001</v>
      </c>
      <c r="D110" s="82">
        <v>100.9199</v>
      </c>
      <c r="E110" s="82">
        <v>0</v>
      </c>
      <c r="F110" s="82">
        <v>4.0000000000000002E-4</v>
      </c>
      <c r="G110" s="83">
        <v>1333250</v>
      </c>
      <c r="H110" s="82">
        <v>13343.1314</v>
      </c>
    </row>
    <row r="111" spans="1:8">
      <c r="A111" s="82" t="s">
        <v>478</v>
      </c>
      <c r="B111" s="82">
        <v>30393.329600000001</v>
      </c>
      <c r="C111" s="82">
        <v>43.397799999999997</v>
      </c>
      <c r="D111" s="82">
        <v>101.0665</v>
      </c>
      <c r="E111" s="82">
        <v>0</v>
      </c>
      <c r="F111" s="82">
        <v>4.0000000000000002E-4</v>
      </c>
      <c r="G111" s="83">
        <v>1335410</v>
      </c>
      <c r="H111" s="82">
        <v>12212.356299999999</v>
      </c>
    </row>
    <row r="112" spans="1:8">
      <c r="A112" s="82" t="s">
        <v>479</v>
      </c>
      <c r="B112" s="82">
        <v>29512.832200000001</v>
      </c>
      <c r="C112" s="82">
        <v>43.758499999999998</v>
      </c>
      <c r="D112" s="82">
        <v>108.4687</v>
      </c>
      <c r="E112" s="82">
        <v>0</v>
      </c>
      <c r="F112" s="82">
        <v>4.0000000000000002E-4</v>
      </c>
      <c r="G112" s="83">
        <v>1433430</v>
      </c>
      <c r="H112" s="82">
        <v>12031.8424</v>
      </c>
    </row>
    <row r="113" spans="1:19">
      <c r="A113" s="82" t="s">
        <v>480</v>
      </c>
      <c r="B113" s="82">
        <v>29386.1302</v>
      </c>
      <c r="C113" s="82">
        <v>44.214500000000001</v>
      </c>
      <c r="D113" s="82">
        <v>112.1143</v>
      </c>
      <c r="E113" s="82">
        <v>0</v>
      </c>
      <c r="F113" s="82">
        <v>4.0000000000000002E-4</v>
      </c>
      <c r="G113" s="83">
        <v>1481680</v>
      </c>
      <c r="H113" s="82">
        <v>12049.151900000001</v>
      </c>
    </row>
    <row r="114" spans="1:19">
      <c r="A114" s="82" t="s">
        <v>481</v>
      </c>
      <c r="B114" s="82">
        <v>31070.861499999999</v>
      </c>
      <c r="C114" s="82">
        <v>44.258800000000001</v>
      </c>
      <c r="D114" s="82">
        <v>102.6397</v>
      </c>
      <c r="E114" s="82">
        <v>0</v>
      </c>
      <c r="F114" s="82">
        <v>4.0000000000000002E-4</v>
      </c>
      <c r="G114" s="83">
        <v>1356190</v>
      </c>
      <c r="H114" s="82">
        <v>12473.1924</v>
      </c>
    </row>
    <row r="115" spans="1:19">
      <c r="A115" s="82" t="s">
        <v>482</v>
      </c>
      <c r="B115" s="82">
        <v>36578.572899999999</v>
      </c>
      <c r="C115" s="82">
        <v>48.808</v>
      </c>
      <c r="D115" s="82">
        <v>99.787800000000004</v>
      </c>
      <c r="E115" s="82">
        <v>0</v>
      </c>
      <c r="F115" s="82">
        <v>4.0000000000000002E-4</v>
      </c>
      <c r="G115" s="83">
        <v>1318070</v>
      </c>
      <c r="H115" s="82">
        <v>14331.1927</v>
      </c>
    </row>
    <row r="116" spans="1:19">
      <c r="A116" s="82" t="s">
        <v>483</v>
      </c>
      <c r="B116" s="82">
        <v>40736.251900000003</v>
      </c>
      <c r="C116" s="82">
        <v>51.225999999999999</v>
      </c>
      <c r="D116" s="82">
        <v>91.147499999999994</v>
      </c>
      <c r="E116" s="82">
        <v>0</v>
      </c>
      <c r="F116" s="82">
        <v>4.0000000000000002E-4</v>
      </c>
      <c r="G116" s="83">
        <v>1203440</v>
      </c>
      <c r="H116" s="82">
        <v>15624.9447</v>
      </c>
    </row>
    <row r="117" spans="1:19">
      <c r="A117" s="82" t="s">
        <v>484</v>
      </c>
      <c r="B117" s="82">
        <v>45014.445899999999</v>
      </c>
      <c r="C117" s="82">
        <v>55.327800000000003</v>
      </c>
      <c r="D117" s="82">
        <v>92.560199999999995</v>
      </c>
      <c r="E117" s="82">
        <v>0</v>
      </c>
      <c r="F117" s="82">
        <v>4.0000000000000002E-4</v>
      </c>
      <c r="G117" s="83">
        <v>1221850</v>
      </c>
      <c r="H117" s="82">
        <v>17129.0304</v>
      </c>
    </row>
    <row r="118" spans="1:19">
      <c r="A118" s="82"/>
      <c r="B118" s="82"/>
      <c r="C118" s="82"/>
      <c r="D118" s="82"/>
      <c r="E118" s="82"/>
      <c r="F118" s="82"/>
      <c r="G118" s="82"/>
      <c r="H118" s="82"/>
    </row>
    <row r="119" spans="1:19">
      <c r="A119" s="82" t="s">
        <v>485</v>
      </c>
      <c r="B119" s="82">
        <v>437227.9253</v>
      </c>
      <c r="C119" s="82">
        <v>579.74199999999996</v>
      </c>
      <c r="D119" s="82">
        <v>1169.3738000000001</v>
      </c>
      <c r="E119" s="82">
        <v>0</v>
      </c>
      <c r="F119" s="82">
        <v>4.8999999999999998E-3</v>
      </c>
      <c r="G119" s="83">
        <v>15445400</v>
      </c>
      <c r="H119" s="82">
        <v>170909.87179999999</v>
      </c>
    </row>
    <row r="120" spans="1:19">
      <c r="A120" s="82" t="s">
        <v>486</v>
      </c>
      <c r="B120" s="82">
        <v>29386.1302</v>
      </c>
      <c r="C120" s="82">
        <v>43.397799999999997</v>
      </c>
      <c r="D120" s="82">
        <v>83.129400000000004</v>
      </c>
      <c r="E120" s="82">
        <v>0</v>
      </c>
      <c r="F120" s="82">
        <v>4.0000000000000002E-4</v>
      </c>
      <c r="G120" s="83">
        <v>1097510</v>
      </c>
      <c r="H120" s="82">
        <v>12031.8424</v>
      </c>
    </row>
    <row r="121" spans="1:19">
      <c r="A121" s="82" t="s">
        <v>487</v>
      </c>
      <c r="B121" s="82">
        <v>45014.445899999999</v>
      </c>
      <c r="C121" s="82">
        <v>55.327800000000003</v>
      </c>
      <c r="D121" s="82">
        <v>112.1143</v>
      </c>
      <c r="E121" s="82">
        <v>0</v>
      </c>
      <c r="F121" s="82">
        <v>4.0000000000000002E-4</v>
      </c>
      <c r="G121" s="83">
        <v>1481680</v>
      </c>
      <c r="H121" s="82">
        <v>17129.0304</v>
      </c>
    </row>
    <row r="123" spans="1:19">
      <c r="A123" s="78"/>
      <c r="B123" s="82" t="s">
        <v>488</v>
      </c>
      <c r="C123" s="82" t="s">
        <v>489</v>
      </c>
      <c r="D123" s="82" t="s">
        <v>490</v>
      </c>
      <c r="E123" s="82" t="s">
        <v>491</v>
      </c>
      <c r="F123" s="82" t="s">
        <v>492</v>
      </c>
      <c r="G123" s="82" t="s">
        <v>493</v>
      </c>
      <c r="H123" s="82" t="s">
        <v>494</v>
      </c>
      <c r="I123" s="82" t="s">
        <v>495</v>
      </c>
      <c r="J123" s="82" t="s">
        <v>496</v>
      </c>
      <c r="K123" s="82" t="s">
        <v>497</v>
      </c>
      <c r="L123" s="82" t="s">
        <v>498</v>
      </c>
      <c r="M123" s="82" t="s">
        <v>499</v>
      </c>
      <c r="N123" s="82" t="s">
        <v>500</v>
      </c>
      <c r="O123" s="82" t="s">
        <v>501</v>
      </c>
      <c r="P123" s="82" t="s">
        <v>502</v>
      </c>
      <c r="Q123" s="82" t="s">
        <v>503</v>
      </c>
      <c r="R123" s="82" t="s">
        <v>504</v>
      </c>
      <c r="S123" s="82" t="s">
        <v>505</v>
      </c>
    </row>
    <row r="124" spans="1:19">
      <c r="A124" s="82" t="s">
        <v>474</v>
      </c>
      <c r="B124" s="83">
        <v>425154000000</v>
      </c>
      <c r="C124" s="82">
        <v>300380.50199999998</v>
      </c>
      <c r="D124" s="82" t="s">
        <v>605</v>
      </c>
      <c r="E124" s="82">
        <v>62886.42</v>
      </c>
      <c r="F124" s="82">
        <v>35805.574999999997</v>
      </c>
      <c r="G124" s="82">
        <v>25966.481</v>
      </c>
      <c r="H124" s="82">
        <v>0</v>
      </c>
      <c r="I124" s="82">
        <v>0</v>
      </c>
      <c r="J124" s="82">
        <v>0</v>
      </c>
      <c r="K124" s="82">
        <v>0</v>
      </c>
      <c r="L124" s="82">
        <v>0</v>
      </c>
      <c r="M124" s="82">
        <v>0</v>
      </c>
      <c r="N124" s="82">
        <v>0</v>
      </c>
      <c r="O124" s="82">
        <v>0</v>
      </c>
      <c r="P124" s="82">
        <v>0</v>
      </c>
      <c r="Q124" s="82">
        <v>175722.02600000001</v>
      </c>
      <c r="R124" s="82">
        <v>0</v>
      </c>
      <c r="S124" s="82">
        <v>0</v>
      </c>
    </row>
    <row r="125" spans="1:19">
      <c r="A125" s="82" t="s">
        <v>475</v>
      </c>
      <c r="B125" s="83">
        <v>386720000000</v>
      </c>
      <c r="C125" s="82">
        <v>291589.41600000003</v>
      </c>
      <c r="D125" s="82" t="s">
        <v>606</v>
      </c>
      <c r="E125" s="82">
        <v>41924.28</v>
      </c>
      <c r="F125" s="82">
        <v>31827.177</v>
      </c>
      <c r="G125" s="82">
        <v>25966.481</v>
      </c>
      <c r="H125" s="82">
        <v>0</v>
      </c>
      <c r="I125" s="82">
        <v>0</v>
      </c>
      <c r="J125" s="82">
        <v>4330.1480000000001</v>
      </c>
      <c r="K125" s="82">
        <v>0</v>
      </c>
      <c r="L125" s="82">
        <v>0</v>
      </c>
      <c r="M125" s="82">
        <v>0</v>
      </c>
      <c r="N125" s="82">
        <v>0</v>
      </c>
      <c r="O125" s="82">
        <v>0</v>
      </c>
      <c r="P125" s="82">
        <v>0</v>
      </c>
      <c r="Q125" s="82">
        <v>187541.33</v>
      </c>
      <c r="R125" s="82">
        <v>0</v>
      </c>
      <c r="S125" s="82">
        <v>0</v>
      </c>
    </row>
    <row r="126" spans="1:19">
      <c r="A126" s="82" t="s">
        <v>476</v>
      </c>
      <c r="B126" s="83">
        <v>436681000000</v>
      </c>
      <c r="C126" s="82">
        <v>300857.65500000003</v>
      </c>
      <c r="D126" s="82" t="s">
        <v>607</v>
      </c>
      <c r="E126" s="82">
        <v>41924.28</v>
      </c>
      <c r="F126" s="82">
        <v>31827.177</v>
      </c>
      <c r="G126" s="82">
        <v>25966.481</v>
      </c>
      <c r="H126" s="82">
        <v>0</v>
      </c>
      <c r="I126" s="82">
        <v>0</v>
      </c>
      <c r="J126" s="82">
        <v>0</v>
      </c>
      <c r="K126" s="82">
        <v>0</v>
      </c>
      <c r="L126" s="82">
        <v>0</v>
      </c>
      <c r="M126" s="82">
        <v>0</v>
      </c>
      <c r="N126" s="82">
        <v>0</v>
      </c>
      <c r="O126" s="82">
        <v>0</v>
      </c>
      <c r="P126" s="82">
        <v>0</v>
      </c>
      <c r="Q126" s="82">
        <v>201139.71599999999</v>
      </c>
      <c r="R126" s="82">
        <v>0</v>
      </c>
      <c r="S126" s="82">
        <v>0</v>
      </c>
    </row>
    <row r="127" spans="1:19">
      <c r="A127" s="82" t="s">
        <v>477</v>
      </c>
      <c r="B127" s="83">
        <v>429398000000</v>
      </c>
      <c r="C127" s="82">
        <v>306086.28899999999</v>
      </c>
      <c r="D127" s="82" t="s">
        <v>526</v>
      </c>
      <c r="E127" s="82">
        <v>34936.9</v>
      </c>
      <c r="F127" s="82">
        <v>27848.78</v>
      </c>
      <c r="G127" s="82">
        <v>25966.481</v>
      </c>
      <c r="H127" s="82">
        <v>0</v>
      </c>
      <c r="I127" s="82">
        <v>2642.864</v>
      </c>
      <c r="J127" s="82">
        <v>0</v>
      </c>
      <c r="K127" s="82">
        <v>0</v>
      </c>
      <c r="L127" s="82">
        <v>0</v>
      </c>
      <c r="M127" s="82">
        <v>0</v>
      </c>
      <c r="N127" s="82">
        <v>0</v>
      </c>
      <c r="O127" s="82">
        <v>0</v>
      </c>
      <c r="P127" s="82">
        <v>0</v>
      </c>
      <c r="Q127" s="82">
        <v>214691.264</v>
      </c>
      <c r="R127" s="82">
        <v>0</v>
      </c>
      <c r="S127" s="82">
        <v>0</v>
      </c>
    </row>
    <row r="128" spans="1:19">
      <c r="A128" s="82" t="s">
        <v>308</v>
      </c>
      <c r="B128" s="83">
        <v>469785000000</v>
      </c>
      <c r="C128" s="82">
        <v>329133.478</v>
      </c>
      <c r="D128" s="82" t="s">
        <v>608</v>
      </c>
      <c r="E128" s="82">
        <v>41924.28</v>
      </c>
      <c r="F128" s="82">
        <v>31827.177</v>
      </c>
      <c r="G128" s="82">
        <v>25966.481</v>
      </c>
      <c r="H128" s="82">
        <v>0</v>
      </c>
      <c r="I128" s="82">
        <v>7567.27</v>
      </c>
      <c r="J128" s="82">
        <v>0</v>
      </c>
      <c r="K128" s="82">
        <v>0</v>
      </c>
      <c r="L128" s="82">
        <v>0</v>
      </c>
      <c r="M128" s="82">
        <v>0</v>
      </c>
      <c r="N128" s="82">
        <v>0</v>
      </c>
      <c r="O128" s="82">
        <v>0</v>
      </c>
      <c r="P128" s="82">
        <v>0</v>
      </c>
      <c r="Q128" s="82">
        <v>221848.27</v>
      </c>
      <c r="R128" s="82">
        <v>0</v>
      </c>
      <c r="S128" s="82">
        <v>0</v>
      </c>
    </row>
    <row r="129" spans="1:19">
      <c r="A129" s="82" t="s">
        <v>478</v>
      </c>
      <c r="B129" s="83">
        <v>470547000000</v>
      </c>
      <c r="C129" s="82">
        <v>327187.533</v>
      </c>
      <c r="D129" s="82" t="s">
        <v>609</v>
      </c>
      <c r="E129" s="82">
        <v>62886.42</v>
      </c>
      <c r="F129" s="82">
        <v>35805.574999999997</v>
      </c>
      <c r="G129" s="82">
        <v>25966.481</v>
      </c>
      <c r="H129" s="82">
        <v>0</v>
      </c>
      <c r="I129" s="82">
        <v>8237.2810000000009</v>
      </c>
      <c r="J129" s="82">
        <v>0</v>
      </c>
      <c r="K129" s="82">
        <v>0</v>
      </c>
      <c r="L129" s="82">
        <v>0</v>
      </c>
      <c r="M129" s="82">
        <v>0</v>
      </c>
      <c r="N129" s="82">
        <v>0</v>
      </c>
      <c r="O129" s="82">
        <v>0</v>
      </c>
      <c r="P129" s="82">
        <v>0</v>
      </c>
      <c r="Q129" s="82">
        <v>194291.77499999999</v>
      </c>
      <c r="R129" s="82">
        <v>0</v>
      </c>
      <c r="S129" s="82">
        <v>0</v>
      </c>
    </row>
    <row r="130" spans="1:19">
      <c r="A130" s="82" t="s">
        <v>479</v>
      </c>
      <c r="B130" s="83">
        <v>505085000000</v>
      </c>
      <c r="C130" s="82">
        <v>346553.42599999998</v>
      </c>
      <c r="D130" s="82" t="s">
        <v>610</v>
      </c>
      <c r="E130" s="82">
        <v>41924.28</v>
      </c>
      <c r="F130" s="82">
        <v>31827.177</v>
      </c>
      <c r="G130" s="82">
        <v>25966.481</v>
      </c>
      <c r="H130" s="82">
        <v>0</v>
      </c>
      <c r="I130" s="82">
        <v>17384.276000000002</v>
      </c>
      <c r="J130" s="82">
        <v>0</v>
      </c>
      <c r="K130" s="82">
        <v>0</v>
      </c>
      <c r="L130" s="82">
        <v>0</v>
      </c>
      <c r="M130" s="82">
        <v>0</v>
      </c>
      <c r="N130" s="82">
        <v>0</v>
      </c>
      <c r="O130" s="82">
        <v>0</v>
      </c>
      <c r="P130" s="82">
        <v>0</v>
      </c>
      <c r="Q130" s="82">
        <v>229451.212</v>
      </c>
      <c r="R130" s="82">
        <v>0</v>
      </c>
      <c r="S130" s="82">
        <v>0</v>
      </c>
    </row>
    <row r="131" spans="1:19">
      <c r="A131" s="82" t="s">
        <v>480</v>
      </c>
      <c r="B131" s="83">
        <v>522087000000</v>
      </c>
      <c r="C131" s="82">
        <v>343540.31199999998</v>
      </c>
      <c r="D131" s="82" t="s">
        <v>611</v>
      </c>
      <c r="E131" s="82">
        <v>41924.28</v>
      </c>
      <c r="F131" s="82">
        <v>31827.177</v>
      </c>
      <c r="G131" s="82">
        <v>25966.481</v>
      </c>
      <c r="H131" s="82">
        <v>0</v>
      </c>
      <c r="I131" s="82">
        <v>15349.67</v>
      </c>
      <c r="J131" s="82">
        <v>0</v>
      </c>
      <c r="K131" s="82">
        <v>0</v>
      </c>
      <c r="L131" s="82">
        <v>0</v>
      </c>
      <c r="M131" s="82">
        <v>0</v>
      </c>
      <c r="N131" s="82">
        <v>0</v>
      </c>
      <c r="O131" s="82">
        <v>0</v>
      </c>
      <c r="P131" s="82">
        <v>0</v>
      </c>
      <c r="Q131" s="82">
        <v>228472.704</v>
      </c>
      <c r="R131" s="82">
        <v>0</v>
      </c>
      <c r="S131" s="82">
        <v>0</v>
      </c>
    </row>
    <row r="132" spans="1:19">
      <c r="A132" s="82" t="s">
        <v>481</v>
      </c>
      <c r="B132" s="83">
        <v>477867000000</v>
      </c>
      <c r="C132" s="82">
        <v>346642.80300000001</v>
      </c>
      <c r="D132" s="82" t="s">
        <v>612</v>
      </c>
      <c r="E132" s="82">
        <v>34936.9</v>
      </c>
      <c r="F132" s="82">
        <v>27848.78</v>
      </c>
      <c r="G132" s="82">
        <v>25966.481</v>
      </c>
      <c r="H132" s="82">
        <v>0</v>
      </c>
      <c r="I132" s="82">
        <v>34542.516000000003</v>
      </c>
      <c r="J132" s="82">
        <v>0</v>
      </c>
      <c r="K132" s="82">
        <v>0</v>
      </c>
      <c r="L132" s="82">
        <v>0</v>
      </c>
      <c r="M132" s="82">
        <v>0</v>
      </c>
      <c r="N132" s="82">
        <v>0</v>
      </c>
      <c r="O132" s="82">
        <v>0</v>
      </c>
      <c r="P132" s="82">
        <v>0</v>
      </c>
      <c r="Q132" s="82">
        <v>223348.12599999999</v>
      </c>
      <c r="R132" s="82">
        <v>0</v>
      </c>
      <c r="S132" s="82">
        <v>0</v>
      </c>
    </row>
    <row r="133" spans="1:19">
      <c r="A133" s="82" t="s">
        <v>482</v>
      </c>
      <c r="B133" s="83">
        <v>464436000000</v>
      </c>
      <c r="C133" s="82">
        <v>310124.78499999997</v>
      </c>
      <c r="D133" s="82" t="s">
        <v>613</v>
      </c>
      <c r="E133" s="82">
        <v>41924.28</v>
      </c>
      <c r="F133" s="82">
        <v>31827.177</v>
      </c>
      <c r="G133" s="82">
        <v>25966.481</v>
      </c>
      <c r="H133" s="82">
        <v>0</v>
      </c>
      <c r="I133" s="82">
        <v>0</v>
      </c>
      <c r="J133" s="82">
        <v>0</v>
      </c>
      <c r="K133" s="82">
        <v>0</v>
      </c>
      <c r="L133" s="82">
        <v>0</v>
      </c>
      <c r="M133" s="82">
        <v>0</v>
      </c>
      <c r="N133" s="82">
        <v>0</v>
      </c>
      <c r="O133" s="82">
        <v>0</v>
      </c>
      <c r="P133" s="82">
        <v>0</v>
      </c>
      <c r="Q133" s="82">
        <v>210406.84700000001</v>
      </c>
      <c r="R133" s="82">
        <v>0</v>
      </c>
      <c r="S133" s="82">
        <v>0</v>
      </c>
    </row>
    <row r="134" spans="1:19">
      <c r="A134" s="82" t="s">
        <v>483</v>
      </c>
      <c r="B134" s="83">
        <v>424047000000</v>
      </c>
      <c r="C134" s="82">
        <v>314718.01299999998</v>
      </c>
      <c r="D134" s="82" t="s">
        <v>614</v>
      </c>
      <c r="E134" s="82">
        <v>41924.28</v>
      </c>
      <c r="F134" s="82">
        <v>31827.177</v>
      </c>
      <c r="G134" s="82">
        <v>25966.481</v>
      </c>
      <c r="H134" s="82">
        <v>0</v>
      </c>
      <c r="I134" s="82">
        <v>0</v>
      </c>
      <c r="J134" s="82">
        <v>4330.1480000000001</v>
      </c>
      <c r="K134" s="82">
        <v>0</v>
      </c>
      <c r="L134" s="82">
        <v>0</v>
      </c>
      <c r="M134" s="82">
        <v>0</v>
      </c>
      <c r="N134" s="82">
        <v>0</v>
      </c>
      <c r="O134" s="82">
        <v>0</v>
      </c>
      <c r="P134" s="82">
        <v>0</v>
      </c>
      <c r="Q134" s="82">
        <v>210669.927</v>
      </c>
      <c r="R134" s="82">
        <v>0</v>
      </c>
      <c r="S134" s="82">
        <v>0</v>
      </c>
    </row>
    <row r="135" spans="1:19">
      <c r="A135" s="82" t="s">
        <v>484</v>
      </c>
      <c r="B135" s="83">
        <v>430532000000</v>
      </c>
      <c r="C135" s="82">
        <v>294445.53600000002</v>
      </c>
      <c r="D135" s="82" t="s">
        <v>615</v>
      </c>
      <c r="E135" s="82">
        <v>62886.42</v>
      </c>
      <c r="F135" s="82">
        <v>35805.574999999997</v>
      </c>
      <c r="G135" s="82">
        <v>25966.481</v>
      </c>
      <c r="H135" s="82">
        <v>0</v>
      </c>
      <c r="I135" s="82">
        <v>0</v>
      </c>
      <c r="J135" s="82">
        <v>0</v>
      </c>
      <c r="K135" s="82">
        <v>0</v>
      </c>
      <c r="L135" s="82">
        <v>0</v>
      </c>
      <c r="M135" s="82">
        <v>0</v>
      </c>
      <c r="N135" s="82">
        <v>0</v>
      </c>
      <c r="O135" s="82">
        <v>0</v>
      </c>
      <c r="P135" s="82">
        <v>0</v>
      </c>
      <c r="Q135" s="82">
        <v>169787.06</v>
      </c>
      <c r="R135" s="82">
        <v>0</v>
      </c>
      <c r="S135" s="82">
        <v>0</v>
      </c>
    </row>
    <row r="136" spans="1:19">
      <c r="A136" s="82"/>
      <c r="B136" s="82"/>
      <c r="C136" s="82"/>
      <c r="D136" s="82"/>
      <c r="E136" s="82"/>
      <c r="F136" s="82"/>
      <c r="G136" s="82"/>
      <c r="H136" s="82"/>
      <c r="I136" s="82"/>
      <c r="J136" s="82"/>
      <c r="K136" s="82"/>
      <c r="L136" s="82"/>
      <c r="M136" s="82"/>
      <c r="N136" s="82"/>
      <c r="O136" s="82"/>
      <c r="P136" s="82"/>
      <c r="Q136" s="82"/>
      <c r="R136" s="82"/>
      <c r="S136" s="82"/>
    </row>
    <row r="137" spans="1:19">
      <c r="A137" s="82" t="s">
        <v>485</v>
      </c>
      <c r="B137" s="83">
        <v>5442340000000</v>
      </c>
      <c r="C137" s="82"/>
      <c r="D137" s="82"/>
      <c r="E137" s="82"/>
      <c r="F137" s="82"/>
      <c r="G137" s="82"/>
      <c r="H137" s="82"/>
      <c r="I137" s="82"/>
      <c r="J137" s="82"/>
      <c r="K137" s="82"/>
      <c r="L137" s="82">
        <v>0</v>
      </c>
      <c r="M137" s="82">
        <v>0</v>
      </c>
      <c r="N137" s="82">
        <v>0</v>
      </c>
      <c r="O137" s="82">
        <v>0</v>
      </c>
      <c r="P137" s="82">
        <v>0</v>
      </c>
      <c r="Q137" s="82"/>
      <c r="R137" s="82">
        <v>0</v>
      </c>
      <c r="S137" s="82">
        <v>0</v>
      </c>
    </row>
    <row r="138" spans="1:19">
      <c r="A138" s="82" t="s">
        <v>486</v>
      </c>
      <c r="B138" s="83">
        <v>386720000000</v>
      </c>
      <c r="C138" s="82">
        <v>291589.41600000003</v>
      </c>
      <c r="D138" s="82"/>
      <c r="E138" s="82">
        <v>34936.9</v>
      </c>
      <c r="F138" s="82">
        <v>27848.78</v>
      </c>
      <c r="G138" s="82">
        <v>25966.481</v>
      </c>
      <c r="H138" s="82">
        <v>0</v>
      </c>
      <c r="I138" s="82">
        <v>0</v>
      </c>
      <c r="J138" s="82">
        <v>0</v>
      </c>
      <c r="K138" s="82">
        <v>0</v>
      </c>
      <c r="L138" s="82">
        <v>0</v>
      </c>
      <c r="M138" s="82">
        <v>0</v>
      </c>
      <c r="N138" s="82">
        <v>0</v>
      </c>
      <c r="O138" s="82">
        <v>0</v>
      </c>
      <c r="P138" s="82">
        <v>0</v>
      </c>
      <c r="Q138" s="82">
        <v>169787.06</v>
      </c>
      <c r="R138" s="82">
        <v>0</v>
      </c>
      <c r="S138" s="82">
        <v>0</v>
      </c>
    </row>
    <row r="139" spans="1:19">
      <c r="A139" s="82" t="s">
        <v>487</v>
      </c>
      <c r="B139" s="83">
        <v>522087000000</v>
      </c>
      <c r="C139" s="82">
        <v>346642.80300000001</v>
      </c>
      <c r="D139" s="82"/>
      <c r="E139" s="82">
        <v>62886.42</v>
      </c>
      <c r="F139" s="82">
        <v>35805.574999999997</v>
      </c>
      <c r="G139" s="82">
        <v>25966.481</v>
      </c>
      <c r="H139" s="82">
        <v>0</v>
      </c>
      <c r="I139" s="82">
        <v>34542.516000000003</v>
      </c>
      <c r="J139" s="82">
        <v>4330.1480000000001</v>
      </c>
      <c r="K139" s="82">
        <v>0</v>
      </c>
      <c r="L139" s="82">
        <v>0</v>
      </c>
      <c r="M139" s="82">
        <v>0</v>
      </c>
      <c r="N139" s="82">
        <v>0</v>
      </c>
      <c r="O139" s="82">
        <v>0</v>
      </c>
      <c r="P139" s="82">
        <v>0</v>
      </c>
      <c r="Q139" s="82">
        <v>229451.212</v>
      </c>
      <c r="R139" s="82">
        <v>0</v>
      </c>
      <c r="S139" s="82">
        <v>0</v>
      </c>
    </row>
    <row r="141" spans="1:19">
      <c r="A141" s="78"/>
      <c r="B141" s="82" t="s">
        <v>518</v>
      </c>
      <c r="C141" s="82" t="s">
        <v>519</v>
      </c>
      <c r="D141" s="82" t="s">
        <v>254</v>
      </c>
      <c r="E141" s="82" t="s">
        <v>377</v>
      </c>
    </row>
    <row r="142" spans="1:19">
      <c r="A142" s="82" t="s">
        <v>520</v>
      </c>
      <c r="B142" s="82">
        <v>107645.4</v>
      </c>
      <c r="C142" s="82">
        <v>28186.33</v>
      </c>
      <c r="D142" s="82">
        <v>0</v>
      </c>
      <c r="E142" s="82">
        <v>135831.73000000001</v>
      </c>
    </row>
    <row r="143" spans="1:19">
      <c r="A143" s="82" t="s">
        <v>521</v>
      </c>
      <c r="B143" s="82">
        <v>25.75</v>
      </c>
      <c r="C143" s="82">
        <v>6.74</v>
      </c>
      <c r="D143" s="82">
        <v>0</v>
      </c>
      <c r="E143" s="82">
        <v>32.49</v>
      </c>
    </row>
    <row r="144" spans="1:19">
      <c r="A144" s="82" t="s">
        <v>522</v>
      </c>
      <c r="B144" s="82">
        <v>25.75</v>
      </c>
      <c r="C144" s="82">
        <v>6.74</v>
      </c>
      <c r="D144" s="82">
        <v>0</v>
      </c>
      <c r="E144" s="82">
        <v>32.49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12"/>
  <dimension ref="A1:S144"/>
  <sheetViews>
    <sheetView workbookViewId="0"/>
  </sheetViews>
  <sheetFormatPr defaultRowHeight="10.5"/>
  <cols>
    <col min="1" max="1" width="38.5" customWidth="1"/>
    <col min="2" max="2" width="24.33203125" bestFit="1" customWidth="1"/>
    <col min="3" max="3" width="33.6640625" customWidth="1"/>
    <col min="4" max="4" width="38.6640625" bestFit="1" customWidth="1"/>
    <col min="5" max="5" width="45.6640625" customWidth="1"/>
    <col min="6" max="6" width="50" customWidth="1"/>
    <col min="7" max="7" width="43.6640625" customWidth="1"/>
    <col min="8" max="9" width="38.33203125" customWidth="1"/>
    <col min="10" max="10" width="46.1640625" customWidth="1"/>
    <col min="11" max="11" width="36.5" customWidth="1"/>
    <col min="12" max="12" width="45" customWidth="1"/>
    <col min="13" max="13" width="50.1640625" customWidth="1"/>
    <col min="14" max="15" width="44.83203125" customWidth="1"/>
    <col min="16" max="16" width="45.33203125" customWidth="1"/>
    <col min="17" max="17" width="45.1640625" customWidth="1"/>
    <col min="18" max="18" width="42.6640625" customWidth="1"/>
    <col min="19" max="19" width="48.1640625" customWidth="1"/>
    <col min="20" max="20" width="45.1640625" bestFit="1" customWidth="1"/>
    <col min="21" max="21" width="42.6640625" bestFit="1" customWidth="1"/>
    <col min="22" max="22" width="48.1640625" bestFit="1" customWidth="1"/>
  </cols>
  <sheetData>
    <row r="1" spans="1:7">
      <c r="A1" s="78"/>
      <c r="B1" s="82" t="s">
        <v>378</v>
      </c>
      <c r="C1" s="82" t="s">
        <v>379</v>
      </c>
      <c r="D1" s="82" t="s">
        <v>380</v>
      </c>
    </row>
    <row r="2" spans="1:7">
      <c r="A2" s="82" t="s">
        <v>332</v>
      </c>
      <c r="B2" s="82">
        <v>9776.32</v>
      </c>
      <c r="C2" s="82">
        <v>2338.39</v>
      </c>
      <c r="D2" s="82">
        <v>2338.39</v>
      </c>
    </row>
    <row r="3" spans="1:7">
      <c r="A3" s="82" t="s">
        <v>333</v>
      </c>
      <c r="B3" s="82">
        <v>9776.32</v>
      </c>
      <c r="C3" s="82">
        <v>2338.39</v>
      </c>
      <c r="D3" s="82">
        <v>2338.39</v>
      </c>
    </row>
    <row r="4" spans="1:7">
      <c r="A4" s="82" t="s">
        <v>334</v>
      </c>
      <c r="B4" s="82">
        <v>24806.71</v>
      </c>
      <c r="C4" s="82">
        <v>5933.49</v>
      </c>
      <c r="D4" s="82">
        <v>5933.49</v>
      </c>
    </row>
    <row r="5" spans="1:7">
      <c r="A5" s="82" t="s">
        <v>335</v>
      </c>
      <c r="B5" s="82">
        <v>24806.71</v>
      </c>
      <c r="C5" s="82">
        <v>5933.49</v>
      </c>
      <c r="D5" s="82">
        <v>5933.49</v>
      </c>
    </row>
    <row r="7" spans="1:7">
      <c r="A7" s="78"/>
      <c r="B7" s="82" t="s">
        <v>381</v>
      </c>
    </row>
    <row r="8" spans="1:7">
      <c r="A8" s="82" t="s">
        <v>336</v>
      </c>
      <c r="B8" s="82">
        <v>4180.79</v>
      </c>
    </row>
    <row r="9" spans="1:7">
      <c r="A9" s="82" t="s">
        <v>337</v>
      </c>
      <c r="B9" s="82">
        <v>4180.79</v>
      </c>
    </row>
    <row r="10" spans="1:7">
      <c r="A10" s="82" t="s">
        <v>382</v>
      </c>
      <c r="B10" s="82">
        <v>0</v>
      </c>
    </row>
    <row r="12" spans="1:7">
      <c r="A12" s="78"/>
      <c r="B12" s="82" t="s">
        <v>395</v>
      </c>
      <c r="C12" s="82" t="s">
        <v>396</v>
      </c>
      <c r="D12" s="82" t="s">
        <v>397</v>
      </c>
      <c r="E12" s="82" t="s">
        <v>398</v>
      </c>
      <c r="F12" s="82" t="s">
        <v>399</v>
      </c>
      <c r="G12" s="82" t="s">
        <v>400</v>
      </c>
    </row>
    <row r="13" spans="1:7">
      <c r="A13" s="82" t="s">
        <v>81</v>
      </c>
      <c r="B13" s="82">
        <v>0</v>
      </c>
      <c r="C13" s="82">
        <v>3700.54</v>
      </c>
      <c r="D13" s="82">
        <v>0</v>
      </c>
      <c r="E13" s="82">
        <v>0</v>
      </c>
      <c r="F13" s="82">
        <v>0</v>
      </c>
      <c r="G13" s="82">
        <v>0</v>
      </c>
    </row>
    <row r="14" spans="1:7">
      <c r="A14" s="82" t="s">
        <v>82</v>
      </c>
      <c r="B14" s="82">
        <v>108.28</v>
      </c>
      <c r="C14" s="82">
        <v>0</v>
      </c>
      <c r="D14" s="82">
        <v>0</v>
      </c>
      <c r="E14" s="82">
        <v>0</v>
      </c>
      <c r="F14" s="82">
        <v>0</v>
      </c>
      <c r="G14" s="82">
        <v>0</v>
      </c>
    </row>
    <row r="15" spans="1:7">
      <c r="A15" s="82" t="s">
        <v>90</v>
      </c>
      <c r="B15" s="82">
        <v>933.76</v>
      </c>
      <c r="C15" s="82">
        <v>0</v>
      </c>
      <c r="D15" s="82">
        <v>0</v>
      </c>
      <c r="E15" s="82">
        <v>0</v>
      </c>
      <c r="F15" s="82">
        <v>0</v>
      </c>
      <c r="G15" s="82">
        <v>0</v>
      </c>
    </row>
    <row r="16" spans="1:7">
      <c r="A16" s="82" t="s">
        <v>91</v>
      </c>
      <c r="B16" s="82">
        <v>68.03</v>
      </c>
      <c r="C16" s="82">
        <v>0</v>
      </c>
      <c r="D16" s="82">
        <v>0</v>
      </c>
      <c r="E16" s="82">
        <v>0</v>
      </c>
      <c r="F16" s="82">
        <v>0</v>
      </c>
      <c r="G16" s="82">
        <v>0</v>
      </c>
    </row>
    <row r="17" spans="1:10">
      <c r="A17" s="82" t="s">
        <v>92</v>
      </c>
      <c r="B17" s="82">
        <v>678.54</v>
      </c>
      <c r="C17" s="82">
        <v>294.92</v>
      </c>
      <c r="D17" s="82">
        <v>0</v>
      </c>
      <c r="E17" s="82">
        <v>0</v>
      </c>
      <c r="F17" s="82">
        <v>0</v>
      </c>
      <c r="G17" s="82">
        <v>0</v>
      </c>
    </row>
    <row r="18" spans="1:10">
      <c r="A18" s="82" t="s">
        <v>93</v>
      </c>
      <c r="B18" s="82">
        <v>0</v>
      </c>
      <c r="C18" s="82">
        <v>0</v>
      </c>
      <c r="D18" s="82">
        <v>0</v>
      </c>
      <c r="E18" s="82">
        <v>0</v>
      </c>
      <c r="F18" s="82">
        <v>0</v>
      </c>
      <c r="G18" s="82">
        <v>0</v>
      </c>
    </row>
    <row r="19" spans="1:10">
      <c r="A19" s="82" t="s">
        <v>94</v>
      </c>
      <c r="B19" s="82">
        <v>683.75</v>
      </c>
      <c r="C19" s="82">
        <v>0</v>
      </c>
      <c r="D19" s="82">
        <v>0</v>
      </c>
      <c r="E19" s="82">
        <v>0</v>
      </c>
      <c r="F19" s="82">
        <v>0</v>
      </c>
      <c r="G19" s="82">
        <v>0</v>
      </c>
    </row>
    <row r="20" spans="1:10">
      <c r="A20" s="82" t="s">
        <v>95</v>
      </c>
      <c r="B20" s="82">
        <v>0</v>
      </c>
      <c r="C20" s="82">
        <v>0</v>
      </c>
      <c r="D20" s="82">
        <v>0</v>
      </c>
      <c r="E20" s="82">
        <v>0</v>
      </c>
      <c r="F20" s="82">
        <v>0</v>
      </c>
      <c r="G20" s="82">
        <v>0</v>
      </c>
    </row>
    <row r="21" spans="1:10">
      <c r="A21" s="82" t="s">
        <v>96</v>
      </c>
      <c r="B21" s="82">
        <v>0</v>
      </c>
      <c r="C21" s="82">
        <v>0</v>
      </c>
      <c r="D21" s="82">
        <v>0</v>
      </c>
      <c r="E21" s="82">
        <v>0</v>
      </c>
      <c r="F21" s="82">
        <v>0</v>
      </c>
      <c r="G21" s="82">
        <v>0</v>
      </c>
    </row>
    <row r="22" spans="1:10">
      <c r="A22" s="82" t="s">
        <v>97</v>
      </c>
      <c r="B22" s="82">
        <v>0</v>
      </c>
      <c r="C22" s="82">
        <v>0</v>
      </c>
      <c r="D22" s="82">
        <v>0</v>
      </c>
      <c r="E22" s="82">
        <v>0</v>
      </c>
      <c r="F22" s="82">
        <v>0</v>
      </c>
      <c r="G22" s="82">
        <v>0</v>
      </c>
    </row>
    <row r="23" spans="1:10">
      <c r="A23" s="82" t="s">
        <v>76</v>
      </c>
      <c r="B23" s="82">
        <v>0</v>
      </c>
      <c r="C23" s="82">
        <v>0</v>
      </c>
      <c r="D23" s="82">
        <v>0</v>
      </c>
      <c r="E23" s="82">
        <v>0</v>
      </c>
      <c r="F23" s="82">
        <v>0</v>
      </c>
      <c r="G23" s="82">
        <v>0</v>
      </c>
    </row>
    <row r="24" spans="1:10">
      <c r="A24" s="82" t="s">
        <v>98</v>
      </c>
      <c r="B24" s="82">
        <v>0</v>
      </c>
      <c r="C24" s="82">
        <v>22.52</v>
      </c>
      <c r="D24" s="82">
        <v>0</v>
      </c>
      <c r="E24" s="82">
        <v>0</v>
      </c>
      <c r="F24" s="82">
        <v>0</v>
      </c>
      <c r="G24" s="82">
        <v>87.12</v>
      </c>
    </row>
    <row r="25" spans="1:10">
      <c r="A25" s="82" t="s">
        <v>99</v>
      </c>
      <c r="B25" s="82">
        <v>3285.97</v>
      </c>
      <c r="C25" s="82">
        <v>0</v>
      </c>
      <c r="D25" s="82">
        <v>0</v>
      </c>
      <c r="E25" s="82">
        <v>0</v>
      </c>
      <c r="F25" s="82">
        <v>0</v>
      </c>
      <c r="G25" s="82">
        <v>0</v>
      </c>
    </row>
    <row r="26" spans="1:10">
      <c r="A26" s="82" t="s">
        <v>100</v>
      </c>
      <c r="B26" s="82">
        <v>0</v>
      </c>
      <c r="C26" s="82">
        <v>0</v>
      </c>
      <c r="D26" s="82">
        <v>0</v>
      </c>
      <c r="E26" s="82">
        <v>0</v>
      </c>
      <c r="F26" s="82">
        <v>0</v>
      </c>
      <c r="G26" s="82">
        <v>0</v>
      </c>
    </row>
    <row r="27" spans="1:10">
      <c r="A27" s="82"/>
      <c r="B27" s="82"/>
      <c r="C27" s="82"/>
      <c r="D27" s="82"/>
      <c r="E27" s="82"/>
      <c r="F27" s="82"/>
      <c r="G27" s="82"/>
    </row>
    <row r="28" spans="1:10">
      <c r="A28" s="82" t="s">
        <v>101</v>
      </c>
      <c r="B28" s="82">
        <v>5758.34</v>
      </c>
      <c r="C28" s="82">
        <v>4017.98</v>
      </c>
      <c r="D28" s="82">
        <v>0</v>
      </c>
      <c r="E28" s="82">
        <v>0</v>
      </c>
      <c r="F28" s="82">
        <v>0</v>
      </c>
      <c r="G28" s="82">
        <v>87.12</v>
      </c>
    </row>
    <row r="30" spans="1:10">
      <c r="A30" s="78"/>
      <c r="B30" s="82" t="s">
        <v>381</v>
      </c>
      <c r="C30" s="82" t="s">
        <v>9</v>
      </c>
      <c r="D30" s="82" t="s">
        <v>401</v>
      </c>
      <c r="E30" s="82" t="s">
        <v>402</v>
      </c>
      <c r="F30" s="82" t="s">
        <v>403</v>
      </c>
      <c r="G30" s="82" t="s">
        <v>404</v>
      </c>
      <c r="H30" s="82" t="s">
        <v>405</v>
      </c>
      <c r="I30" s="82" t="s">
        <v>406</v>
      </c>
      <c r="J30" s="82" t="s">
        <v>407</v>
      </c>
    </row>
    <row r="31" spans="1:10">
      <c r="A31" s="82" t="s">
        <v>408</v>
      </c>
      <c r="B31" s="82">
        <v>88.84</v>
      </c>
      <c r="C31" s="82" t="s">
        <v>10</v>
      </c>
      <c r="D31" s="82">
        <v>541.72</v>
      </c>
      <c r="E31" s="82">
        <v>1</v>
      </c>
      <c r="F31" s="82">
        <v>115.05</v>
      </c>
      <c r="G31" s="82">
        <v>0</v>
      </c>
      <c r="H31" s="82">
        <v>11.84</v>
      </c>
      <c r="I31" s="82">
        <v>18.59</v>
      </c>
      <c r="J31" s="82">
        <v>8.07</v>
      </c>
    </row>
    <row r="32" spans="1:10">
      <c r="A32" s="82" t="s">
        <v>409</v>
      </c>
      <c r="B32" s="82">
        <v>621.89</v>
      </c>
      <c r="C32" s="82" t="s">
        <v>10</v>
      </c>
      <c r="D32" s="82">
        <v>3792.03</v>
      </c>
      <c r="E32" s="82">
        <v>1</v>
      </c>
      <c r="F32" s="82">
        <v>477.11</v>
      </c>
      <c r="G32" s="82">
        <v>0</v>
      </c>
      <c r="H32" s="82">
        <v>8.61</v>
      </c>
      <c r="I32" s="82">
        <v>27.86</v>
      </c>
      <c r="J32" s="82">
        <v>8.07</v>
      </c>
    </row>
    <row r="33" spans="1:10">
      <c r="A33" s="82" t="s">
        <v>410</v>
      </c>
      <c r="B33" s="82">
        <v>224.72</v>
      </c>
      <c r="C33" s="82" t="s">
        <v>10</v>
      </c>
      <c r="D33" s="82">
        <v>1370.24</v>
      </c>
      <c r="E33" s="82">
        <v>1</v>
      </c>
      <c r="F33" s="82">
        <v>138.38999999999999</v>
      </c>
      <c r="G33" s="82">
        <v>0</v>
      </c>
      <c r="H33" s="82">
        <v>18.29</v>
      </c>
      <c r="I33" s="82">
        <v>11.61</v>
      </c>
      <c r="J33" s="82">
        <v>80.7</v>
      </c>
    </row>
    <row r="34" spans="1:10">
      <c r="A34" s="82" t="s">
        <v>411</v>
      </c>
      <c r="B34" s="82">
        <v>2324.94</v>
      </c>
      <c r="C34" s="82" t="s">
        <v>10</v>
      </c>
      <c r="D34" s="82">
        <v>14176.6</v>
      </c>
      <c r="E34" s="82">
        <v>1</v>
      </c>
      <c r="F34" s="82">
        <v>323.44</v>
      </c>
      <c r="G34" s="82">
        <v>174.7</v>
      </c>
      <c r="H34" s="82">
        <v>18.29</v>
      </c>
      <c r="I34" s="82">
        <v>11.61</v>
      </c>
      <c r="J34" s="82">
        <v>5.38</v>
      </c>
    </row>
    <row r="35" spans="1:10">
      <c r="A35" s="82" t="s">
        <v>412</v>
      </c>
      <c r="B35" s="82">
        <v>711.36</v>
      </c>
      <c r="C35" s="82" t="s">
        <v>10</v>
      </c>
      <c r="D35" s="82">
        <v>4337.6099999999997</v>
      </c>
      <c r="E35" s="82">
        <v>1</v>
      </c>
      <c r="F35" s="82">
        <v>366.09</v>
      </c>
      <c r="G35" s="82">
        <v>0</v>
      </c>
      <c r="H35" s="82">
        <v>18.29</v>
      </c>
      <c r="I35" s="82">
        <v>11.61</v>
      </c>
      <c r="J35" s="82">
        <v>5.38</v>
      </c>
    </row>
    <row r="36" spans="1:10">
      <c r="A36" s="82" t="s">
        <v>413</v>
      </c>
      <c r="B36" s="82">
        <v>209.04</v>
      </c>
      <c r="C36" s="82" t="s">
        <v>10</v>
      </c>
      <c r="D36" s="82">
        <v>1274.6500000000001</v>
      </c>
      <c r="E36" s="82">
        <v>1</v>
      </c>
      <c r="F36" s="82">
        <v>189.08</v>
      </c>
      <c r="G36" s="82">
        <v>0</v>
      </c>
      <c r="H36" s="82">
        <v>18.29</v>
      </c>
      <c r="I36" s="82">
        <v>11.61</v>
      </c>
      <c r="J36" s="82">
        <v>80.7</v>
      </c>
    </row>
    <row r="37" spans="1:10">
      <c r="A37" s="82" t="s">
        <v>377</v>
      </c>
      <c r="B37" s="82">
        <v>4180.79</v>
      </c>
      <c r="C37" s="82"/>
      <c r="D37" s="82">
        <v>25492.85</v>
      </c>
      <c r="E37" s="82"/>
      <c r="F37" s="82">
        <v>1609.16</v>
      </c>
      <c r="G37" s="82">
        <v>174.7</v>
      </c>
      <c r="H37" s="82">
        <v>16.713000000000001</v>
      </c>
      <c r="I37" s="82">
        <v>12.83</v>
      </c>
      <c r="J37" s="82">
        <v>13.6518</v>
      </c>
    </row>
    <row r="38" spans="1:10">
      <c r="A38" s="82" t="s">
        <v>414</v>
      </c>
      <c r="B38" s="82">
        <v>4180.79</v>
      </c>
      <c r="C38" s="82"/>
      <c r="D38" s="82">
        <v>25492.85</v>
      </c>
      <c r="E38" s="82"/>
      <c r="F38" s="82">
        <v>1609.16</v>
      </c>
      <c r="G38" s="82">
        <v>174.7</v>
      </c>
      <c r="H38" s="82">
        <v>16.713000000000001</v>
      </c>
      <c r="I38" s="82">
        <v>12.83</v>
      </c>
      <c r="J38" s="82">
        <v>13.6518</v>
      </c>
    </row>
    <row r="39" spans="1:10">
      <c r="A39" s="82" t="s">
        <v>415</v>
      </c>
      <c r="B39" s="82">
        <v>0</v>
      </c>
      <c r="C39" s="82"/>
      <c r="D39" s="82">
        <v>0</v>
      </c>
      <c r="E39" s="82"/>
      <c r="F39" s="82">
        <v>0</v>
      </c>
      <c r="G39" s="82">
        <v>0</v>
      </c>
      <c r="H39" s="82"/>
      <c r="I39" s="82"/>
      <c r="J39" s="82"/>
    </row>
    <row r="41" spans="1:10">
      <c r="A41" s="78"/>
      <c r="B41" s="82" t="s">
        <v>59</v>
      </c>
      <c r="C41" s="82" t="s">
        <v>338</v>
      </c>
      <c r="D41" s="82" t="s">
        <v>383</v>
      </c>
      <c r="E41" s="82" t="s">
        <v>384</v>
      </c>
      <c r="F41" s="82" t="s">
        <v>385</v>
      </c>
      <c r="G41" s="82" t="s">
        <v>386</v>
      </c>
      <c r="H41" s="82" t="s">
        <v>387</v>
      </c>
      <c r="I41" s="82" t="s">
        <v>339</v>
      </c>
    </row>
    <row r="42" spans="1:10">
      <c r="A42" s="82" t="s">
        <v>340</v>
      </c>
      <c r="B42" s="82" t="s">
        <v>341</v>
      </c>
      <c r="C42" s="82">
        <v>0.08</v>
      </c>
      <c r="D42" s="82">
        <v>0.69799999999999995</v>
      </c>
      <c r="E42" s="82">
        <v>0.78</v>
      </c>
      <c r="F42" s="82">
        <v>60.34</v>
      </c>
      <c r="G42" s="82">
        <v>0</v>
      </c>
      <c r="H42" s="82">
        <v>90</v>
      </c>
      <c r="I42" s="82" t="s">
        <v>342</v>
      </c>
    </row>
    <row r="43" spans="1:10">
      <c r="A43" s="82" t="s">
        <v>343</v>
      </c>
      <c r="B43" s="82" t="s">
        <v>341</v>
      </c>
      <c r="C43" s="82">
        <v>0.08</v>
      </c>
      <c r="D43" s="82">
        <v>0.69799999999999995</v>
      </c>
      <c r="E43" s="82">
        <v>0.78</v>
      </c>
      <c r="F43" s="82">
        <v>54.71</v>
      </c>
      <c r="G43" s="82">
        <v>90</v>
      </c>
      <c r="H43" s="82">
        <v>90</v>
      </c>
      <c r="I43" s="82" t="s">
        <v>344</v>
      </c>
    </row>
    <row r="44" spans="1:10">
      <c r="A44" s="82" t="s">
        <v>345</v>
      </c>
      <c r="B44" s="82" t="s">
        <v>346</v>
      </c>
      <c r="C44" s="82">
        <v>0.3</v>
      </c>
      <c r="D44" s="82">
        <v>3.12</v>
      </c>
      <c r="E44" s="82">
        <v>12.9</v>
      </c>
      <c r="F44" s="82">
        <v>88.84</v>
      </c>
      <c r="G44" s="82">
        <v>0</v>
      </c>
      <c r="H44" s="82">
        <v>180</v>
      </c>
      <c r="I44" s="82"/>
    </row>
    <row r="45" spans="1:10">
      <c r="A45" s="82" t="s">
        <v>347</v>
      </c>
      <c r="B45" s="82" t="s">
        <v>348</v>
      </c>
      <c r="C45" s="82">
        <v>0.3</v>
      </c>
      <c r="D45" s="82">
        <v>0.35699999999999998</v>
      </c>
      <c r="E45" s="82">
        <v>0.38</v>
      </c>
      <c r="F45" s="82">
        <v>88.84</v>
      </c>
      <c r="G45" s="82">
        <v>180</v>
      </c>
      <c r="H45" s="82">
        <v>0</v>
      </c>
      <c r="I45" s="82"/>
    </row>
    <row r="46" spans="1:10">
      <c r="A46" s="82" t="s">
        <v>349</v>
      </c>
      <c r="B46" s="82" t="s">
        <v>341</v>
      </c>
      <c r="C46" s="82">
        <v>0.08</v>
      </c>
      <c r="D46" s="82">
        <v>0.69799999999999995</v>
      </c>
      <c r="E46" s="82">
        <v>0.78</v>
      </c>
      <c r="F46" s="82">
        <v>422.4</v>
      </c>
      <c r="G46" s="82">
        <v>0</v>
      </c>
      <c r="H46" s="82">
        <v>90</v>
      </c>
      <c r="I46" s="82" t="s">
        <v>342</v>
      </c>
    </row>
    <row r="47" spans="1:10">
      <c r="A47" s="82" t="s">
        <v>350</v>
      </c>
      <c r="B47" s="82" t="s">
        <v>341</v>
      </c>
      <c r="C47" s="82">
        <v>0.08</v>
      </c>
      <c r="D47" s="82">
        <v>0.69799999999999995</v>
      </c>
      <c r="E47" s="82">
        <v>0.78</v>
      </c>
      <c r="F47" s="82">
        <v>54.71</v>
      </c>
      <c r="G47" s="82">
        <v>270</v>
      </c>
      <c r="H47" s="82">
        <v>90</v>
      </c>
      <c r="I47" s="82" t="s">
        <v>351</v>
      </c>
    </row>
    <row r="48" spans="1:10">
      <c r="A48" s="82" t="s">
        <v>352</v>
      </c>
      <c r="B48" s="82" t="s">
        <v>346</v>
      </c>
      <c r="C48" s="82">
        <v>0.3</v>
      </c>
      <c r="D48" s="82">
        <v>3.12</v>
      </c>
      <c r="E48" s="82">
        <v>12.9</v>
      </c>
      <c r="F48" s="82">
        <v>621.89</v>
      </c>
      <c r="G48" s="82">
        <v>0</v>
      </c>
      <c r="H48" s="82">
        <v>180</v>
      </c>
      <c r="I48" s="82"/>
    </row>
    <row r="49" spans="1:9">
      <c r="A49" s="82" t="s">
        <v>353</v>
      </c>
      <c r="B49" s="82" t="s">
        <v>348</v>
      </c>
      <c r="C49" s="82">
        <v>0.3</v>
      </c>
      <c r="D49" s="82">
        <v>0.35699999999999998</v>
      </c>
      <c r="E49" s="82">
        <v>0.38</v>
      </c>
      <c r="F49" s="82">
        <v>621.89</v>
      </c>
      <c r="G49" s="82">
        <v>180</v>
      </c>
      <c r="H49" s="82">
        <v>0</v>
      </c>
      <c r="I49" s="82"/>
    </row>
    <row r="50" spans="1:9">
      <c r="A50" s="82" t="s">
        <v>354</v>
      </c>
      <c r="B50" s="82" t="s">
        <v>341</v>
      </c>
      <c r="C50" s="82">
        <v>0.08</v>
      </c>
      <c r="D50" s="82">
        <v>0.69799999999999995</v>
      </c>
      <c r="E50" s="82">
        <v>0.78</v>
      </c>
      <c r="F50" s="82">
        <v>138.38999999999999</v>
      </c>
      <c r="G50" s="82">
        <v>90</v>
      </c>
      <c r="H50" s="82">
        <v>90</v>
      </c>
      <c r="I50" s="82" t="s">
        <v>344</v>
      </c>
    </row>
    <row r="51" spans="1:9">
      <c r="A51" s="82" t="s">
        <v>355</v>
      </c>
      <c r="B51" s="82" t="s">
        <v>346</v>
      </c>
      <c r="C51" s="82">
        <v>0.3</v>
      </c>
      <c r="D51" s="82">
        <v>3.12</v>
      </c>
      <c r="E51" s="82">
        <v>12.9</v>
      </c>
      <c r="F51" s="82">
        <v>224.72</v>
      </c>
      <c r="G51" s="82">
        <v>0</v>
      </c>
      <c r="H51" s="82">
        <v>180</v>
      </c>
      <c r="I51" s="82"/>
    </row>
    <row r="52" spans="1:9">
      <c r="A52" s="82" t="s">
        <v>356</v>
      </c>
      <c r="B52" s="82" t="s">
        <v>348</v>
      </c>
      <c r="C52" s="82">
        <v>0.3</v>
      </c>
      <c r="D52" s="82">
        <v>0.35699999999999998</v>
      </c>
      <c r="E52" s="82">
        <v>0.38</v>
      </c>
      <c r="F52" s="82">
        <v>224.72</v>
      </c>
      <c r="G52" s="82">
        <v>180</v>
      </c>
      <c r="H52" s="82">
        <v>0</v>
      </c>
      <c r="I52" s="82"/>
    </row>
    <row r="53" spans="1:9">
      <c r="A53" s="82" t="s">
        <v>357</v>
      </c>
      <c r="B53" s="82" t="s">
        <v>341</v>
      </c>
      <c r="C53" s="82">
        <v>0.08</v>
      </c>
      <c r="D53" s="82">
        <v>0.69799999999999995</v>
      </c>
      <c r="E53" s="82">
        <v>0.78</v>
      </c>
      <c r="F53" s="82">
        <v>323.44</v>
      </c>
      <c r="G53" s="82">
        <v>180</v>
      </c>
      <c r="H53" s="82">
        <v>90</v>
      </c>
      <c r="I53" s="82" t="s">
        <v>358</v>
      </c>
    </row>
    <row r="54" spans="1:9">
      <c r="A54" s="82" t="s">
        <v>359</v>
      </c>
      <c r="B54" s="82" t="s">
        <v>346</v>
      </c>
      <c r="C54" s="82">
        <v>0.3</v>
      </c>
      <c r="D54" s="82">
        <v>3.12</v>
      </c>
      <c r="E54" s="82">
        <v>12.9</v>
      </c>
      <c r="F54" s="82">
        <v>2324.94</v>
      </c>
      <c r="G54" s="82">
        <v>0</v>
      </c>
      <c r="H54" s="82">
        <v>180</v>
      </c>
      <c r="I54" s="82"/>
    </row>
    <row r="55" spans="1:9">
      <c r="A55" s="82" t="s">
        <v>360</v>
      </c>
      <c r="B55" s="82" t="s">
        <v>348</v>
      </c>
      <c r="C55" s="82">
        <v>0.3</v>
      </c>
      <c r="D55" s="82">
        <v>0.35699999999999998</v>
      </c>
      <c r="E55" s="82">
        <v>0.38</v>
      </c>
      <c r="F55" s="82">
        <v>2324.94</v>
      </c>
      <c r="G55" s="82">
        <v>180</v>
      </c>
      <c r="H55" s="82">
        <v>0</v>
      </c>
      <c r="I55" s="82"/>
    </row>
    <row r="56" spans="1:9">
      <c r="A56" s="82" t="s">
        <v>361</v>
      </c>
      <c r="B56" s="82" t="s">
        <v>341</v>
      </c>
      <c r="C56" s="82">
        <v>0.08</v>
      </c>
      <c r="D56" s="82">
        <v>0.69799999999999995</v>
      </c>
      <c r="E56" s="82">
        <v>0.78</v>
      </c>
      <c r="F56" s="82">
        <v>267.12</v>
      </c>
      <c r="G56" s="82">
        <v>270</v>
      </c>
      <c r="H56" s="82">
        <v>90</v>
      </c>
      <c r="I56" s="82" t="s">
        <v>351</v>
      </c>
    </row>
    <row r="57" spans="1:9">
      <c r="A57" s="82" t="s">
        <v>362</v>
      </c>
      <c r="B57" s="82" t="s">
        <v>341</v>
      </c>
      <c r="C57" s="82">
        <v>0.08</v>
      </c>
      <c r="D57" s="82">
        <v>0.69799999999999995</v>
      </c>
      <c r="E57" s="82">
        <v>0.78</v>
      </c>
      <c r="F57" s="82">
        <v>98.96</v>
      </c>
      <c r="G57" s="82">
        <v>180</v>
      </c>
      <c r="H57" s="82">
        <v>90</v>
      </c>
      <c r="I57" s="82" t="s">
        <v>358</v>
      </c>
    </row>
    <row r="58" spans="1:9">
      <c r="A58" s="82" t="s">
        <v>363</v>
      </c>
      <c r="B58" s="82" t="s">
        <v>346</v>
      </c>
      <c r="C58" s="82">
        <v>0.3</v>
      </c>
      <c r="D58" s="82">
        <v>3.12</v>
      </c>
      <c r="E58" s="82">
        <v>12.9</v>
      </c>
      <c r="F58" s="82">
        <v>711.36</v>
      </c>
      <c r="G58" s="82">
        <v>0</v>
      </c>
      <c r="H58" s="82">
        <v>180</v>
      </c>
      <c r="I58" s="82"/>
    </row>
    <row r="59" spans="1:9">
      <c r="A59" s="82" t="s">
        <v>364</v>
      </c>
      <c r="B59" s="82" t="s">
        <v>348</v>
      </c>
      <c r="C59" s="82">
        <v>0.3</v>
      </c>
      <c r="D59" s="82">
        <v>0.35699999999999998</v>
      </c>
      <c r="E59" s="82">
        <v>0.38</v>
      </c>
      <c r="F59" s="82">
        <v>711.36</v>
      </c>
      <c r="G59" s="82">
        <v>180</v>
      </c>
      <c r="H59" s="82">
        <v>0</v>
      </c>
      <c r="I59" s="82"/>
    </row>
    <row r="60" spans="1:9">
      <c r="A60" s="82" t="s">
        <v>365</v>
      </c>
      <c r="B60" s="82" t="s">
        <v>341</v>
      </c>
      <c r="C60" s="82">
        <v>0.08</v>
      </c>
      <c r="D60" s="82">
        <v>0.69799999999999995</v>
      </c>
      <c r="E60" s="82">
        <v>0.78</v>
      </c>
      <c r="F60" s="82">
        <v>60.34</v>
      </c>
      <c r="G60" s="82">
        <v>180</v>
      </c>
      <c r="H60" s="82">
        <v>90</v>
      </c>
      <c r="I60" s="82" t="s">
        <v>358</v>
      </c>
    </row>
    <row r="61" spans="1:9">
      <c r="A61" s="82" t="s">
        <v>366</v>
      </c>
      <c r="B61" s="82" t="s">
        <v>341</v>
      </c>
      <c r="C61" s="82">
        <v>0.08</v>
      </c>
      <c r="D61" s="82">
        <v>0.69799999999999995</v>
      </c>
      <c r="E61" s="82">
        <v>0.78</v>
      </c>
      <c r="F61" s="82">
        <v>128.72999999999999</v>
      </c>
      <c r="G61" s="82">
        <v>90</v>
      </c>
      <c r="H61" s="82">
        <v>90</v>
      </c>
      <c r="I61" s="82" t="s">
        <v>344</v>
      </c>
    </row>
    <row r="62" spans="1:9">
      <c r="A62" s="82" t="s">
        <v>367</v>
      </c>
      <c r="B62" s="82" t="s">
        <v>346</v>
      </c>
      <c r="C62" s="82">
        <v>0.3</v>
      </c>
      <c r="D62" s="82">
        <v>3.12</v>
      </c>
      <c r="E62" s="82">
        <v>12.9</v>
      </c>
      <c r="F62" s="82">
        <v>209.04</v>
      </c>
      <c r="G62" s="82">
        <v>0</v>
      </c>
      <c r="H62" s="82">
        <v>180</v>
      </c>
      <c r="I62" s="82"/>
    </row>
    <row r="63" spans="1:9">
      <c r="A63" s="82" t="s">
        <v>368</v>
      </c>
      <c r="B63" s="82" t="s">
        <v>348</v>
      </c>
      <c r="C63" s="82">
        <v>0.3</v>
      </c>
      <c r="D63" s="82">
        <v>0.35699999999999998</v>
      </c>
      <c r="E63" s="82">
        <v>0.38</v>
      </c>
      <c r="F63" s="82">
        <v>209.04</v>
      </c>
      <c r="G63" s="82">
        <v>180</v>
      </c>
      <c r="H63" s="82">
        <v>0</v>
      </c>
      <c r="I63" s="82"/>
    </row>
    <row r="65" spans="1:11">
      <c r="A65" s="78"/>
      <c r="B65" s="82" t="s">
        <v>59</v>
      </c>
      <c r="C65" s="82" t="s">
        <v>416</v>
      </c>
      <c r="D65" s="82" t="s">
        <v>417</v>
      </c>
      <c r="E65" s="82" t="s">
        <v>418</v>
      </c>
      <c r="F65" s="82" t="s">
        <v>53</v>
      </c>
      <c r="G65" s="82" t="s">
        <v>419</v>
      </c>
      <c r="H65" s="82" t="s">
        <v>420</v>
      </c>
      <c r="I65" s="82" t="s">
        <v>421</v>
      </c>
      <c r="J65" s="82" t="s">
        <v>386</v>
      </c>
      <c r="K65" s="82" t="s">
        <v>339</v>
      </c>
    </row>
    <row r="66" spans="1:11">
      <c r="A66" s="82" t="s">
        <v>422</v>
      </c>
      <c r="B66" s="82" t="s">
        <v>423</v>
      </c>
      <c r="C66" s="82">
        <v>174.7</v>
      </c>
      <c r="D66" s="82">
        <v>174.7</v>
      </c>
      <c r="E66" s="82">
        <v>3.18</v>
      </c>
      <c r="F66" s="82">
        <v>0.40200000000000002</v>
      </c>
      <c r="G66" s="82">
        <v>0.495</v>
      </c>
      <c r="H66" s="82" t="s">
        <v>424</v>
      </c>
      <c r="I66" s="82" t="s">
        <v>357</v>
      </c>
      <c r="J66" s="82">
        <v>180</v>
      </c>
      <c r="K66" s="82" t="s">
        <v>358</v>
      </c>
    </row>
    <row r="67" spans="1:11">
      <c r="A67" s="82" t="s">
        <v>425</v>
      </c>
      <c r="B67" s="82"/>
      <c r="C67" s="82"/>
      <c r="D67" s="82">
        <v>174.7</v>
      </c>
      <c r="E67" s="82">
        <v>3.18</v>
      </c>
      <c r="F67" s="82">
        <v>0.40200000000000002</v>
      </c>
      <c r="G67" s="82">
        <v>0.495</v>
      </c>
      <c r="H67" s="82"/>
      <c r="I67" s="82"/>
      <c r="J67" s="82"/>
      <c r="K67" s="82"/>
    </row>
    <row r="68" spans="1:11">
      <c r="A68" s="82" t="s">
        <v>426</v>
      </c>
      <c r="B68" s="82"/>
      <c r="C68" s="82"/>
      <c r="D68" s="82">
        <v>0</v>
      </c>
      <c r="E68" s="82" t="s">
        <v>427</v>
      </c>
      <c r="F68" s="82" t="s">
        <v>427</v>
      </c>
      <c r="G68" s="82" t="s">
        <v>427</v>
      </c>
      <c r="H68" s="82"/>
      <c r="I68" s="82"/>
      <c r="J68" s="82"/>
      <c r="K68" s="82"/>
    </row>
    <row r="69" spans="1:11">
      <c r="A69" s="82" t="s">
        <v>428</v>
      </c>
      <c r="B69" s="82"/>
      <c r="C69" s="82"/>
      <c r="D69" s="82">
        <v>174.7</v>
      </c>
      <c r="E69" s="82">
        <v>3.18</v>
      </c>
      <c r="F69" s="82">
        <v>0.40200000000000002</v>
      </c>
      <c r="G69" s="82">
        <v>0.495</v>
      </c>
      <c r="H69" s="82"/>
      <c r="I69" s="82"/>
      <c r="J69" s="82"/>
      <c r="K69" s="82"/>
    </row>
    <row r="71" spans="1:11">
      <c r="A71" s="78"/>
      <c r="B71" s="82" t="s">
        <v>126</v>
      </c>
      <c r="C71" s="82" t="s">
        <v>376</v>
      </c>
      <c r="D71" s="82" t="s">
        <v>388</v>
      </c>
    </row>
    <row r="72" spans="1:11">
      <c r="A72" s="82" t="s">
        <v>43</v>
      </c>
      <c r="B72" s="82"/>
      <c r="C72" s="82"/>
      <c r="D72" s="82"/>
    </row>
    <row r="74" spans="1:11">
      <c r="A74" s="78"/>
      <c r="B74" s="82" t="s">
        <v>126</v>
      </c>
      <c r="C74" s="82" t="s">
        <v>389</v>
      </c>
      <c r="D74" s="82" t="s">
        <v>390</v>
      </c>
      <c r="E74" s="82" t="s">
        <v>391</v>
      </c>
      <c r="F74" s="82" t="s">
        <v>392</v>
      </c>
      <c r="G74" s="82" t="s">
        <v>388</v>
      </c>
    </row>
    <row r="75" spans="1:11">
      <c r="A75" s="82" t="s">
        <v>369</v>
      </c>
      <c r="B75" s="82" t="s">
        <v>370</v>
      </c>
      <c r="C75" s="82">
        <v>12829.15</v>
      </c>
      <c r="D75" s="82">
        <v>9247.42</v>
      </c>
      <c r="E75" s="82">
        <v>3581.73</v>
      </c>
      <c r="F75" s="82">
        <v>0.72</v>
      </c>
      <c r="G75" s="82">
        <v>3.79</v>
      </c>
    </row>
    <row r="76" spans="1:11">
      <c r="A76" s="82" t="s">
        <v>371</v>
      </c>
      <c r="B76" s="82" t="s">
        <v>370</v>
      </c>
      <c r="C76" s="82">
        <v>81645.14</v>
      </c>
      <c r="D76" s="82">
        <v>55198.91</v>
      </c>
      <c r="E76" s="82">
        <v>26446.23</v>
      </c>
      <c r="F76" s="82">
        <v>0.68</v>
      </c>
      <c r="G76" s="82">
        <v>3.12</v>
      </c>
    </row>
    <row r="77" spans="1:11">
      <c r="A77" s="82" t="s">
        <v>372</v>
      </c>
      <c r="B77" s="82" t="s">
        <v>370</v>
      </c>
      <c r="C77" s="82">
        <v>40272.58</v>
      </c>
      <c r="D77" s="82">
        <v>31707.62</v>
      </c>
      <c r="E77" s="82">
        <v>8564.9699999999993</v>
      </c>
      <c r="F77" s="82">
        <v>0.79</v>
      </c>
      <c r="G77" s="82">
        <v>3.44</v>
      </c>
    </row>
    <row r="78" spans="1:11">
      <c r="A78" s="82" t="s">
        <v>373</v>
      </c>
      <c r="B78" s="82" t="s">
        <v>370</v>
      </c>
      <c r="C78" s="82">
        <v>257855.09</v>
      </c>
      <c r="D78" s="82">
        <v>174331.5</v>
      </c>
      <c r="E78" s="82">
        <v>83523.59</v>
      </c>
      <c r="F78" s="82">
        <v>0.68</v>
      </c>
      <c r="G78" s="82">
        <v>3.27</v>
      </c>
    </row>
    <row r="79" spans="1:11">
      <c r="A79" s="82" t="s">
        <v>374</v>
      </c>
      <c r="B79" s="82" t="s">
        <v>370</v>
      </c>
      <c r="C79" s="82">
        <v>85093.01</v>
      </c>
      <c r="D79" s="82">
        <v>57529.95</v>
      </c>
      <c r="E79" s="82">
        <v>27563.05</v>
      </c>
      <c r="F79" s="82">
        <v>0.68</v>
      </c>
      <c r="G79" s="82">
        <v>3.12</v>
      </c>
    </row>
    <row r="80" spans="1:11">
      <c r="A80" s="82" t="s">
        <v>375</v>
      </c>
      <c r="B80" s="82" t="s">
        <v>370</v>
      </c>
      <c r="C80" s="82">
        <v>38087.19</v>
      </c>
      <c r="D80" s="82">
        <v>30418.53</v>
      </c>
      <c r="E80" s="82">
        <v>7668.65</v>
      </c>
      <c r="F80" s="82">
        <v>0.8</v>
      </c>
      <c r="G80" s="82">
        <v>3.74</v>
      </c>
    </row>
    <row r="82" spans="1:8">
      <c r="A82" s="78"/>
      <c r="B82" s="82" t="s">
        <v>126</v>
      </c>
      <c r="C82" s="82" t="s">
        <v>389</v>
      </c>
      <c r="D82" s="82" t="s">
        <v>388</v>
      </c>
    </row>
    <row r="83" spans="1:8">
      <c r="A83" s="82" t="s">
        <v>429</v>
      </c>
      <c r="B83" s="82" t="s">
        <v>430</v>
      </c>
      <c r="C83" s="82">
        <v>4427.75</v>
      </c>
      <c r="D83" s="82">
        <v>0.8</v>
      </c>
    </row>
    <row r="84" spans="1:8">
      <c r="A84" s="82" t="s">
        <v>431</v>
      </c>
      <c r="B84" s="82" t="s">
        <v>430</v>
      </c>
      <c r="C84" s="82">
        <v>68112.75</v>
      </c>
      <c r="D84" s="82">
        <v>0.78</v>
      </c>
    </row>
    <row r="85" spans="1:8">
      <c r="A85" s="82" t="s">
        <v>432</v>
      </c>
      <c r="B85" s="82" t="s">
        <v>430</v>
      </c>
      <c r="C85" s="82">
        <v>32671.74</v>
      </c>
      <c r="D85" s="82">
        <v>0.8</v>
      </c>
    </row>
    <row r="86" spans="1:8">
      <c r="A86" s="82" t="s">
        <v>433</v>
      </c>
      <c r="B86" s="82" t="s">
        <v>430</v>
      </c>
      <c r="C86" s="82">
        <v>223351.97</v>
      </c>
      <c r="D86" s="82">
        <v>0.78</v>
      </c>
    </row>
    <row r="87" spans="1:8">
      <c r="A87" s="82" t="s">
        <v>434</v>
      </c>
      <c r="B87" s="82" t="s">
        <v>430</v>
      </c>
      <c r="C87" s="82">
        <v>73706.87</v>
      </c>
      <c r="D87" s="82">
        <v>0.78</v>
      </c>
    </row>
    <row r="88" spans="1:8">
      <c r="A88" s="82" t="s">
        <v>435</v>
      </c>
      <c r="B88" s="82" t="s">
        <v>430</v>
      </c>
      <c r="C88" s="82">
        <v>23439.25</v>
      </c>
      <c r="D88" s="82">
        <v>0.8</v>
      </c>
    </row>
    <row r="90" spans="1:8">
      <c r="A90" s="78"/>
      <c r="B90" s="82" t="s">
        <v>126</v>
      </c>
      <c r="C90" s="82" t="s">
        <v>436</v>
      </c>
      <c r="D90" s="82" t="s">
        <v>437</v>
      </c>
      <c r="E90" s="82" t="s">
        <v>438</v>
      </c>
      <c r="F90" s="82" t="s">
        <v>439</v>
      </c>
      <c r="G90" s="82" t="s">
        <v>440</v>
      </c>
      <c r="H90" s="82" t="s">
        <v>441</v>
      </c>
    </row>
    <row r="91" spans="1:8">
      <c r="A91" s="82" t="s">
        <v>442</v>
      </c>
      <c r="B91" s="82" t="s">
        <v>443</v>
      </c>
      <c r="C91" s="82">
        <v>0.35</v>
      </c>
      <c r="D91" s="82">
        <v>125</v>
      </c>
      <c r="E91" s="82">
        <v>1.18</v>
      </c>
      <c r="F91" s="82">
        <v>421.39</v>
      </c>
      <c r="G91" s="82">
        <v>1</v>
      </c>
      <c r="H91" s="82" t="s">
        <v>444</v>
      </c>
    </row>
    <row r="92" spans="1:8">
      <c r="A92" s="82" t="s">
        <v>445</v>
      </c>
      <c r="B92" s="82" t="s">
        <v>446</v>
      </c>
      <c r="C92" s="82">
        <v>0.54</v>
      </c>
      <c r="D92" s="82">
        <v>622</v>
      </c>
      <c r="E92" s="82">
        <v>0.61</v>
      </c>
      <c r="F92" s="82">
        <v>708.61</v>
      </c>
      <c r="G92" s="82">
        <v>1</v>
      </c>
      <c r="H92" s="82" t="s">
        <v>447</v>
      </c>
    </row>
    <row r="93" spans="1:8">
      <c r="A93" s="82" t="s">
        <v>448</v>
      </c>
      <c r="B93" s="82" t="s">
        <v>446</v>
      </c>
      <c r="C93" s="82">
        <v>0.56999999999999995</v>
      </c>
      <c r="D93" s="82">
        <v>622</v>
      </c>
      <c r="E93" s="82">
        <v>3.29</v>
      </c>
      <c r="F93" s="82">
        <v>3595.68</v>
      </c>
      <c r="G93" s="82">
        <v>1</v>
      </c>
      <c r="H93" s="82" t="s">
        <v>447</v>
      </c>
    </row>
    <row r="94" spans="1:8">
      <c r="A94" s="82" t="s">
        <v>449</v>
      </c>
      <c r="B94" s="82" t="s">
        <v>446</v>
      </c>
      <c r="C94" s="82">
        <v>0.56999999999999995</v>
      </c>
      <c r="D94" s="82">
        <v>622</v>
      </c>
      <c r="E94" s="82">
        <v>2.36</v>
      </c>
      <c r="F94" s="82">
        <v>2578.65</v>
      </c>
      <c r="G94" s="82">
        <v>1</v>
      </c>
      <c r="H94" s="82" t="s">
        <v>447</v>
      </c>
    </row>
    <row r="95" spans="1:8">
      <c r="A95" s="82" t="s">
        <v>450</v>
      </c>
      <c r="B95" s="82" t="s">
        <v>446</v>
      </c>
      <c r="C95" s="82">
        <v>0.6</v>
      </c>
      <c r="D95" s="82">
        <v>1017.59</v>
      </c>
      <c r="E95" s="82">
        <v>10.38</v>
      </c>
      <c r="F95" s="82">
        <v>17593.23</v>
      </c>
      <c r="G95" s="82">
        <v>1</v>
      </c>
      <c r="H95" s="82" t="s">
        <v>447</v>
      </c>
    </row>
    <row r="96" spans="1:8">
      <c r="A96" s="82" t="s">
        <v>451</v>
      </c>
      <c r="B96" s="82" t="s">
        <v>446</v>
      </c>
      <c r="C96" s="82">
        <v>0.56999999999999995</v>
      </c>
      <c r="D96" s="82">
        <v>622</v>
      </c>
      <c r="E96" s="82">
        <v>3.43</v>
      </c>
      <c r="F96" s="82">
        <v>3747.52</v>
      </c>
      <c r="G96" s="82">
        <v>1</v>
      </c>
      <c r="H96" s="82" t="s">
        <v>447</v>
      </c>
    </row>
    <row r="97" spans="1:8">
      <c r="A97" s="82" t="s">
        <v>452</v>
      </c>
      <c r="B97" s="82" t="s">
        <v>446</v>
      </c>
      <c r="C97" s="82">
        <v>0.56999999999999995</v>
      </c>
      <c r="D97" s="82">
        <v>622</v>
      </c>
      <c r="E97" s="82">
        <v>2.2999999999999998</v>
      </c>
      <c r="F97" s="82">
        <v>2516.27</v>
      </c>
      <c r="G97" s="82">
        <v>1</v>
      </c>
      <c r="H97" s="82" t="s">
        <v>447</v>
      </c>
    </row>
    <row r="99" spans="1:8">
      <c r="A99" s="78"/>
      <c r="B99" s="82" t="s">
        <v>126</v>
      </c>
      <c r="C99" s="82" t="s">
        <v>453</v>
      </c>
      <c r="D99" s="82" t="s">
        <v>454</v>
      </c>
      <c r="E99" s="82" t="s">
        <v>455</v>
      </c>
      <c r="F99" s="82" t="s">
        <v>456</v>
      </c>
    </row>
    <row r="100" spans="1:8">
      <c r="A100" s="82" t="s">
        <v>457</v>
      </c>
      <c r="B100" s="82" t="s">
        <v>458</v>
      </c>
      <c r="C100" s="82" t="s">
        <v>459</v>
      </c>
      <c r="D100" s="82">
        <v>0.1</v>
      </c>
      <c r="E100" s="82">
        <v>0</v>
      </c>
      <c r="F100" s="82">
        <v>1</v>
      </c>
    </row>
    <row r="102" spans="1:8">
      <c r="A102" s="78"/>
      <c r="B102" s="82" t="s">
        <v>126</v>
      </c>
      <c r="C102" s="82" t="s">
        <v>460</v>
      </c>
      <c r="D102" s="82" t="s">
        <v>461</v>
      </c>
      <c r="E102" s="82" t="s">
        <v>462</v>
      </c>
      <c r="F102" s="82" t="s">
        <v>463</v>
      </c>
      <c r="G102" s="82" t="s">
        <v>464</v>
      </c>
    </row>
    <row r="103" spans="1:8">
      <c r="A103" s="82" t="s">
        <v>465</v>
      </c>
      <c r="B103" s="82" t="s">
        <v>466</v>
      </c>
      <c r="C103" s="82">
        <v>0.4</v>
      </c>
      <c r="D103" s="82">
        <v>845000</v>
      </c>
      <c r="E103" s="82">
        <v>0.8</v>
      </c>
      <c r="F103" s="82">
        <v>1.71</v>
      </c>
      <c r="G103" s="82">
        <v>0.59</v>
      </c>
    </row>
    <row r="105" spans="1:8">
      <c r="A105" s="78"/>
      <c r="B105" s="82" t="s">
        <v>467</v>
      </c>
      <c r="C105" s="82" t="s">
        <v>468</v>
      </c>
      <c r="D105" s="82" t="s">
        <v>469</v>
      </c>
      <c r="E105" s="82" t="s">
        <v>470</v>
      </c>
      <c r="F105" s="82" t="s">
        <v>471</v>
      </c>
      <c r="G105" s="82" t="s">
        <v>472</v>
      </c>
      <c r="H105" s="82" t="s">
        <v>473</v>
      </c>
    </row>
    <row r="106" spans="1:8">
      <c r="A106" s="82" t="s">
        <v>474</v>
      </c>
      <c r="B106" s="82">
        <v>186119.86900000001</v>
      </c>
      <c r="C106" s="82">
        <v>302.3571</v>
      </c>
      <c r="D106" s="82">
        <v>800.56209999999999</v>
      </c>
      <c r="E106" s="82">
        <v>0</v>
      </c>
      <c r="F106" s="82">
        <v>2.5000000000000001E-3</v>
      </c>
      <c r="G106" s="82">
        <v>184251.0632</v>
      </c>
      <c r="H106" s="82">
        <v>77172.3079</v>
      </c>
    </row>
    <row r="107" spans="1:8">
      <c r="A107" s="82" t="s">
        <v>475</v>
      </c>
      <c r="B107" s="82">
        <v>163674.58489999999</v>
      </c>
      <c r="C107" s="82">
        <v>268.86970000000002</v>
      </c>
      <c r="D107" s="82">
        <v>721.85540000000003</v>
      </c>
      <c r="E107" s="82">
        <v>0</v>
      </c>
      <c r="F107" s="82">
        <v>2.2000000000000001E-3</v>
      </c>
      <c r="G107" s="82">
        <v>166141.45559999999</v>
      </c>
      <c r="H107" s="82">
        <v>68150.143599999996</v>
      </c>
    </row>
    <row r="108" spans="1:8">
      <c r="A108" s="82" t="s">
        <v>476</v>
      </c>
      <c r="B108" s="82">
        <v>176127.40270000001</v>
      </c>
      <c r="C108" s="82">
        <v>294.78859999999997</v>
      </c>
      <c r="D108" s="82">
        <v>809.52300000000002</v>
      </c>
      <c r="E108" s="82">
        <v>0</v>
      </c>
      <c r="F108" s="82">
        <v>2.5000000000000001E-3</v>
      </c>
      <c r="G108" s="82">
        <v>186327.73819999999</v>
      </c>
      <c r="H108" s="82">
        <v>73857.479200000002</v>
      </c>
    </row>
    <row r="109" spans="1:8">
      <c r="A109" s="82" t="s">
        <v>477</v>
      </c>
      <c r="B109" s="82">
        <v>164555.4454</v>
      </c>
      <c r="C109" s="82">
        <v>284.024</v>
      </c>
      <c r="D109" s="82">
        <v>807.91210000000001</v>
      </c>
      <c r="E109" s="82">
        <v>0</v>
      </c>
      <c r="F109" s="82">
        <v>2.5000000000000001E-3</v>
      </c>
      <c r="G109" s="82">
        <v>185970.27160000001</v>
      </c>
      <c r="H109" s="82">
        <v>69827.481499999994</v>
      </c>
    </row>
    <row r="110" spans="1:8">
      <c r="A110" s="82" t="s">
        <v>308</v>
      </c>
      <c r="B110" s="82">
        <v>177247.28339999999</v>
      </c>
      <c r="C110" s="82">
        <v>315.41890000000001</v>
      </c>
      <c r="D110" s="82">
        <v>927.10649999999998</v>
      </c>
      <c r="E110" s="82">
        <v>0</v>
      </c>
      <c r="F110" s="82">
        <v>2.8E-3</v>
      </c>
      <c r="G110" s="82">
        <v>213420.90299999999</v>
      </c>
      <c r="H110" s="82">
        <v>76120.350000000006</v>
      </c>
    </row>
    <row r="111" spans="1:8">
      <c r="A111" s="82" t="s">
        <v>478</v>
      </c>
      <c r="B111" s="82">
        <v>189887.62349999999</v>
      </c>
      <c r="C111" s="82">
        <v>343.31509999999997</v>
      </c>
      <c r="D111" s="82">
        <v>1025.6079</v>
      </c>
      <c r="E111" s="82">
        <v>0</v>
      </c>
      <c r="F111" s="82">
        <v>3.0999999999999999E-3</v>
      </c>
      <c r="G111" s="82">
        <v>236103.3725</v>
      </c>
      <c r="H111" s="82">
        <v>82065.364499999996</v>
      </c>
    </row>
    <row r="112" spans="1:8">
      <c r="A112" s="82" t="s">
        <v>479</v>
      </c>
      <c r="B112" s="82">
        <v>207623.72500000001</v>
      </c>
      <c r="C112" s="82">
        <v>376.47269999999997</v>
      </c>
      <c r="D112" s="82">
        <v>1127.9422</v>
      </c>
      <c r="E112" s="82">
        <v>0</v>
      </c>
      <c r="F112" s="82">
        <v>3.3999999999999998E-3</v>
      </c>
      <c r="G112" s="82">
        <v>259663.00930000001</v>
      </c>
      <c r="H112" s="82">
        <v>89834.823999999993</v>
      </c>
    </row>
    <row r="113" spans="1:19">
      <c r="A113" s="82" t="s">
        <v>480</v>
      </c>
      <c r="B113" s="82">
        <v>204455.68179999999</v>
      </c>
      <c r="C113" s="82">
        <v>370.5197</v>
      </c>
      <c r="D113" s="82">
        <v>1109.4815000000001</v>
      </c>
      <c r="E113" s="82">
        <v>0</v>
      </c>
      <c r="F113" s="82">
        <v>3.3E-3</v>
      </c>
      <c r="G113" s="82">
        <v>255412.8982</v>
      </c>
      <c r="H113" s="82">
        <v>88444.136599999998</v>
      </c>
    </row>
    <row r="114" spans="1:19">
      <c r="A114" s="82" t="s">
        <v>481</v>
      </c>
      <c r="B114" s="82">
        <v>182464.11</v>
      </c>
      <c r="C114" s="82">
        <v>328.53179999999998</v>
      </c>
      <c r="D114" s="82">
        <v>977.34960000000001</v>
      </c>
      <c r="E114" s="82">
        <v>0</v>
      </c>
      <c r="F114" s="82">
        <v>3.0000000000000001E-3</v>
      </c>
      <c r="G114" s="82">
        <v>224992.12119999999</v>
      </c>
      <c r="H114" s="82">
        <v>78726.889200000005</v>
      </c>
    </row>
    <row r="115" spans="1:19">
      <c r="A115" s="82" t="s">
        <v>482</v>
      </c>
      <c r="B115" s="82">
        <v>173399.016</v>
      </c>
      <c r="C115" s="82">
        <v>303.70859999999999</v>
      </c>
      <c r="D115" s="82">
        <v>877.83109999999999</v>
      </c>
      <c r="E115" s="82">
        <v>0</v>
      </c>
      <c r="F115" s="82">
        <v>2.7000000000000001E-3</v>
      </c>
      <c r="G115" s="82">
        <v>202071.0448</v>
      </c>
      <c r="H115" s="82">
        <v>74002.814299999998</v>
      </c>
    </row>
    <row r="116" spans="1:19">
      <c r="A116" s="82" t="s">
        <v>483</v>
      </c>
      <c r="B116" s="82">
        <v>169027.22769999999</v>
      </c>
      <c r="C116" s="82">
        <v>285.93169999999998</v>
      </c>
      <c r="D116" s="82">
        <v>795.03359999999998</v>
      </c>
      <c r="E116" s="82">
        <v>0</v>
      </c>
      <c r="F116" s="82">
        <v>2.3999999999999998E-3</v>
      </c>
      <c r="G116" s="82">
        <v>182997.40220000001</v>
      </c>
      <c r="H116" s="82">
        <v>71169.475099999996</v>
      </c>
    </row>
    <row r="117" spans="1:19">
      <c r="A117" s="82" t="s">
        <v>484</v>
      </c>
      <c r="B117" s="82">
        <v>182379.51860000001</v>
      </c>
      <c r="C117" s="82">
        <v>298.95150000000001</v>
      </c>
      <c r="D117" s="82">
        <v>800.48400000000004</v>
      </c>
      <c r="E117" s="82">
        <v>0</v>
      </c>
      <c r="F117" s="82">
        <v>2.5000000000000001E-3</v>
      </c>
      <c r="G117" s="82">
        <v>184237.48809999999</v>
      </c>
      <c r="H117" s="82">
        <v>75876.767999999996</v>
      </c>
    </row>
    <row r="118" spans="1:19">
      <c r="A118" s="82"/>
      <c r="B118" s="82"/>
      <c r="C118" s="82"/>
      <c r="D118" s="82"/>
      <c r="E118" s="82"/>
      <c r="F118" s="82"/>
      <c r="G118" s="82"/>
      <c r="H118" s="82"/>
    </row>
    <row r="119" spans="1:19">
      <c r="A119" s="82" t="s">
        <v>485</v>
      </c>
      <c r="B119" s="83">
        <v>2176960</v>
      </c>
      <c r="C119" s="82">
        <v>3772.8895000000002</v>
      </c>
      <c r="D119" s="82">
        <v>10780.688899999999</v>
      </c>
      <c r="E119" s="82">
        <v>0</v>
      </c>
      <c r="F119" s="82">
        <v>3.2899999999999999E-2</v>
      </c>
      <c r="G119" s="83">
        <v>2481590</v>
      </c>
      <c r="H119" s="82">
        <v>925248.03399999999</v>
      </c>
    </row>
    <row r="120" spans="1:19">
      <c r="A120" s="82" t="s">
        <v>486</v>
      </c>
      <c r="B120" s="82">
        <v>163674.58489999999</v>
      </c>
      <c r="C120" s="82">
        <v>268.86970000000002</v>
      </c>
      <c r="D120" s="82">
        <v>721.85540000000003</v>
      </c>
      <c r="E120" s="82">
        <v>0</v>
      </c>
      <c r="F120" s="82">
        <v>2.2000000000000001E-3</v>
      </c>
      <c r="G120" s="82">
        <v>166141.45559999999</v>
      </c>
      <c r="H120" s="82">
        <v>68150.143599999996</v>
      </c>
    </row>
    <row r="121" spans="1:19">
      <c r="A121" s="82" t="s">
        <v>487</v>
      </c>
      <c r="B121" s="82">
        <v>207623.72500000001</v>
      </c>
      <c r="C121" s="82">
        <v>376.47269999999997</v>
      </c>
      <c r="D121" s="82">
        <v>1127.9422</v>
      </c>
      <c r="E121" s="82">
        <v>0</v>
      </c>
      <c r="F121" s="82">
        <v>3.3999999999999998E-3</v>
      </c>
      <c r="G121" s="82">
        <v>259663.00930000001</v>
      </c>
      <c r="H121" s="82">
        <v>89834.823999999993</v>
      </c>
    </row>
    <row r="123" spans="1:19">
      <c r="A123" s="78"/>
      <c r="B123" s="82" t="s">
        <v>488</v>
      </c>
      <c r="C123" s="82" t="s">
        <v>489</v>
      </c>
      <c r="D123" s="82" t="s">
        <v>490</v>
      </c>
      <c r="E123" s="82" t="s">
        <v>491</v>
      </c>
      <c r="F123" s="82" t="s">
        <v>492</v>
      </c>
      <c r="G123" s="82" t="s">
        <v>493</v>
      </c>
      <c r="H123" s="82" t="s">
        <v>494</v>
      </c>
      <c r="I123" s="82" t="s">
        <v>495</v>
      </c>
      <c r="J123" s="82" t="s">
        <v>496</v>
      </c>
      <c r="K123" s="82" t="s">
        <v>497</v>
      </c>
      <c r="L123" s="82" t="s">
        <v>498</v>
      </c>
      <c r="M123" s="82" t="s">
        <v>499</v>
      </c>
      <c r="N123" s="82" t="s">
        <v>500</v>
      </c>
      <c r="O123" s="82" t="s">
        <v>501</v>
      </c>
      <c r="P123" s="82" t="s">
        <v>502</v>
      </c>
      <c r="Q123" s="82" t="s">
        <v>503</v>
      </c>
      <c r="R123" s="82" t="s">
        <v>504</v>
      </c>
      <c r="S123" s="82" t="s">
        <v>505</v>
      </c>
    </row>
    <row r="124" spans="1:19">
      <c r="A124" s="82" t="s">
        <v>474</v>
      </c>
      <c r="B124" s="83">
        <v>427541000000</v>
      </c>
      <c r="C124" s="82">
        <v>292757.70400000003</v>
      </c>
      <c r="D124" s="82" t="s">
        <v>616</v>
      </c>
      <c r="E124" s="82">
        <v>41924.28</v>
      </c>
      <c r="F124" s="82">
        <v>31827.177</v>
      </c>
      <c r="G124" s="82">
        <v>31161.360000000001</v>
      </c>
      <c r="H124" s="82">
        <v>0</v>
      </c>
      <c r="I124" s="82">
        <v>0</v>
      </c>
      <c r="J124" s="82">
        <v>4330.1480000000001</v>
      </c>
      <c r="K124" s="82">
        <v>0</v>
      </c>
      <c r="L124" s="82">
        <v>0</v>
      </c>
      <c r="M124" s="82">
        <v>0</v>
      </c>
      <c r="N124" s="82">
        <v>0</v>
      </c>
      <c r="O124" s="82">
        <v>0</v>
      </c>
      <c r="P124" s="82">
        <v>0</v>
      </c>
      <c r="Q124" s="82">
        <v>183514.73800000001</v>
      </c>
      <c r="R124" s="82">
        <v>0</v>
      </c>
      <c r="S124" s="82">
        <v>0</v>
      </c>
    </row>
    <row r="125" spans="1:19">
      <c r="A125" s="82" t="s">
        <v>475</v>
      </c>
      <c r="B125" s="83">
        <v>385519000000</v>
      </c>
      <c r="C125" s="82">
        <v>293046.033</v>
      </c>
      <c r="D125" s="82" t="s">
        <v>617</v>
      </c>
      <c r="E125" s="82">
        <v>62886.42</v>
      </c>
      <c r="F125" s="82">
        <v>35805.574999999997</v>
      </c>
      <c r="G125" s="82">
        <v>31161.360000000001</v>
      </c>
      <c r="H125" s="82">
        <v>0</v>
      </c>
      <c r="I125" s="82">
        <v>0</v>
      </c>
      <c r="J125" s="82">
        <v>0</v>
      </c>
      <c r="K125" s="82">
        <v>0</v>
      </c>
      <c r="L125" s="82">
        <v>0</v>
      </c>
      <c r="M125" s="82">
        <v>0</v>
      </c>
      <c r="N125" s="82">
        <v>0</v>
      </c>
      <c r="O125" s="82">
        <v>0</v>
      </c>
      <c r="P125" s="82">
        <v>0</v>
      </c>
      <c r="Q125" s="82">
        <v>163192.67800000001</v>
      </c>
      <c r="R125" s="82">
        <v>0</v>
      </c>
      <c r="S125" s="82">
        <v>0</v>
      </c>
    </row>
    <row r="126" spans="1:19">
      <c r="A126" s="82" t="s">
        <v>476</v>
      </c>
      <c r="B126" s="83">
        <v>432359000000</v>
      </c>
      <c r="C126" s="82">
        <v>316730.65500000003</v>
      </c>
      <c r="D126" s="82" t="s">
        <v>618</v>
      </c>
      <c r="E126" s="82">
        <v>41924.28</v>
      </c>
      <c r="F126" s="82">
        <v>31827.177</v>
      </c>
      <c r="G126" s="82">
        <v>31161.360000000001</v>
      </c>
      <c r="H126" s="82">
        <v>0</v>
      </c>
      <c r="I126" s="82">
        <v>0</v>
      </c>
      <c r="J126" s="82">
        <v>0</v>
      </c>
      <c r="K126" s="82">
        <v>0</v>
      </c>
      <c r="L126" s="82">
        <v>0</v>
      </c>
      <c r="M126" s="82">
        <v>0</v>
      </c>
      <c r="N126" s="82">
        <v>0</v>
      </c>
      <c r="O126" s="82">
        <v>0</v>
      </c>
      <c r="P126" s="82">
        <v>0</v>
      </c>
      <c r="Q126" s="82">
        <v>211817.837</v>
      </c>
      <c r="R126" s="82">
        <v>0</v>
      </c>
      <c r="S126" s="82">
        <v>0</v>
      </c>
    </row>
    <row r="127" spans="1:19">
      <c r="A127" s="82" t="s">
        <v>477</v>
      </c>
      <c r="B127" s="83">
        <v>431530000000</v>
      </c>
      <c r="C127" s="82">
        <v>318233.533</v>
      </c>
      <c r="D127" s="82" t="s">
        <v>619</v>
      </c>
      <c r="E127" s="82">
        <v>62886.42</v>
      </c>
      <c r="F127" s="82">
        <v>35805.574999999997</v>
      </c>
      <c r="G127" s="82">
        <v>31161.360000000001</v>
      </c>
      <c r="H127" s="82">
        <v>0</v>
      </c>
      <c r="I127" s="82">
        <v>0</v>
      </c>
      <c r="J127" s="82">
        <v>0</v>
      </c>
      <c r="K127" s="82">
        <v>0</v>
      </c>
      <c r="L127" s="82">
        <v>0</v>
      </c>
      <c r="M127" s="82">
        <v>0</v>
      </c>
      <c r="N127" s="82">
        <v>0</v>
      </c>
      <c r="O127" s="82">
        <v>0</v>
      </c>
      <c r="P127" s="82">
        <v>0</v>
      </c>
      <c r="Q127" s="82">
        <v>188380.17800000001</v>
      </c>
      <c r="R127" s="82">
        <v>0</v>
      </c>
      <c r="S127" s="82">
        <v>0</v>
      </c>
    </row>
    <row r="128" spans="1:19">
      <c r="A128" s="82" t="s">
        <v>308</v>
      </c>
      <c r="B128" s="83">
        <v>495227000000</v>
      </c>
      <c r="C128" s="82">
        <v>363066.20500000002</v>
      </c>
      <c r="D128" s="82" t="s">
        <v>538</v>
      </c>
      <c r="E128" s="82">
        <v>41924.28</v>
      </c>
      <c r="F128" s="82">
        <v>31827.177</v>
      </c>
      <c r="G128" s="82">
        <v>31161.360000000001</v>
      </c>
      <c r="H128" s="82">
        <v>0</v>
      </c>
      <c r="I128" s="82">
        <v>19307.618999999999</v>
      </c>
      <c r="J128" s="82">
        <v>0</v>
      </c>
      <c r="K128" s="82">
        <v>0</v>
      </c>
      <c r="L128" s="82">
        <v>0</v>
      </c>
      <c r="M128" s="82">
        <v>0</v>
      </c>
      <c r="N128" s="82">
        <v>0</v>
      </c>
      <c r="O128" s="82">
        <v>0</v>
      </c>
      <c r="P128" s="82">
        <v>0</v>
      </c>
      <c r="Q128" s="82">
        <v>238845.769</v>
      </c>
      <c r="R128" s="82">
        <v>0</v>
      </c>
      <c r="S128" s="82">
        <v>0</v>
      </c>
    </row>
    <row r="129" spans="1:19">
      <c r="A129" s="82" t="s">
        <v>478</v>
      </c>
      <c r="B129" s="83">
        <v>547860000000</v>
      </c>
      <c r="C129" s="82">
        <v>393012.57199999999</v>
      </c>
      <c r="D129" s="82" t="s">
        <v>620</v>
      </c>
      <c r="E129" s="82">
        <v>41924.28</v>
      </c>
      <c r="F129" s="82">
        <v>31827.177</v>
      </c>
      <c r="G129" s="82">
        <v>31161.360000000001</v>
      </c>
      <c r="H129" s="82">
        <v>0</v>
      </c>
      <c r="I129" s="82">
        <v>47040.978000000003</v>
      </c>
      <c r="J129" s="82">
        <v>0</v>
      </c>
      <c r="K129" s="82">
        <v>0</v>
      </c>
      <c r="L129" s="82">
        <v>0</v>
      </c>
      <c r="M129" s="82">
        <v>0</v>
      </c>
      <c r="N129" s="82">
        <v>0</v>
      </c>
      <c r="O129" s="82">
        <v>0</v>
      </c>
      <c r="P129" s="82">
        <v>0</v>
      </c>
      <c r="Q129" s="82">
        <v>241058.77600000001</v>
      </c>
      <c r="R129" s="82">
        <v>0</v>
      </c>
      <c r="S129" s="82">
        <v>0</v>
      </c>
    </row>
    <row r="130" spans="1:19">
      <c r="A130" s="82" t="s">
        <v>479</v>
      </c>
      <c r="B130" s="83">
        <v>602528000000</v>
      </c>
      <c r="C130" s="82">
        <v>421072.06699999998</v>
      </c>
      <c r="D130" s="82" t="s">
        <v>621</v>
      </c>
      <c r="E130" s="82">
        <v>62886.42</v>
      </c>
      <c r="F130" s="82">
        <v>35805.574999999997</v>
      </c>
      <c r="G130" s="82">
        <v>31161.360000000001</v>
      </c>
      <c r="H130" s="82">
        <v>0</v>
      </c>
      <c r="I130" s="82">
        <v>68933.554999999993</v>
      </c>
      <c r="J130" s="82">
        <v>0</v>
      </c>
      <c r="K130" s="82">
        <v>0</v>
      </c>
      <c r="L130" s="82">
        <v>0</v>
      </c>
      <c r="M130" s="82">
        <v>0</v>
      </c>
      <c r="N130" s="82">
        <v>0</v>
      </c>
      <c r="O130" s="82">
        <v>0</v>
      </c>
      <c r="P130" s="82">
        <v>0</v>
      </c>
      <c r="Q130" s="82">
        <v>222285.15599999999</v>
      </c>
      <c r="R130" s="82">
        <v>0</v>
      </c>
      <c r="S130" s="82">
        <v>0</v>
      </c>
    </row>
    <row r="131" spans="1:19">
      <c r="A131" s="82" t="s">
        <v>480</v>
      </c>
      <c r="B131" s="83">
        <v>592666000000</v>
      </c>
      <c r="C131" s="82">
        <v>415542.86099999998</v>
      </c>
      <c r="D131" s="82" t="s">
        <v>622</v>
      </c>
      <c r="E131" s="82">
        <v>41924.28</v>
      </c>
      <c r="F131" s="82">
        <v>31827.177</v>
      </c>
      <c r="G131" s="82">
        <v>31161.360000000001</v>
      </c>
      <c r="H131" s="82">
        <v>0</v>
      </c>
      <c r="I131" s="82">
        <v>65193.137000000002</v>
      </c>
      <c r="J131" s="82">
        <v>0</v>
      </c>
      <c r="K131" s="82">
        <v>0</v>
      </c>
      <c r="L131" s="82">
        <v>0</v>
      </c>
      <c r="M131" s="82">
        <v>0</v>
      </c>
      <c r="N131" s="82">
        <v>0</v>
      </c>
      <c r="O131" s="82">
        <v>0</v>
      </c>
      <c r="P131" s="82">
        <v>0</v>
      </c>
      <c r="Q131" s="82">
        <v>245436.90599999999</v>
      </c>
      <c r="R131" s="82">
        <v>0</v>
      </c>
      <c r="S131" s="82">
        <v>0</v>
      </c>
    </row>
    <row r="132" spans="1:19">
      <c r="A132" s="82" t="s">
        <v>481</v>
      </c>
      <c r="B132" s="83">
        <v>522077000000</v>
      </c>
      <c r="C132" s="82">
        <v>366247.24</v>
      </c>
      <c r="D132" s="82" t="s">
        <v>623</v>
      </c>
      <c r="E132" s="82">
        <v>62886.42</v>
      </c>
      <c r="F132" s="82">
        <v>35805.574999999997</v>
      </c>
      <c r="G132" s="82">
        <v>31161.360000000001</v>
      </c>
      <c r="H132" s="82">
        <v>0</v>
      </c>
      <c r="I132" s="82">
        <v>23050.925999999999</v>
      </c>
      <c r="J132" s="82">
        <v>0</v>
      </c>
      <c r="K132" s="82">
        <v>0</v>
      </c>
      <c r="L132" s="82">
        <v>0</v>
      </c>
      <c r="M132" s="82">
        <v>0</v>
      </c>
      <c r="N132" s="82">
        <v>0</v>
      </c>
      <c r="O132" s="82">
        <v>0</v>
      </c>
      <c r="P132" s="82">
        <v>0</v>
      </c>
      <c r="Q132" s="82">
        <v>213342.959</v>
      </c>
      <c r="R132" s="82">
        <v>0</v>
      </c>
      <c r="S132" s="82">
        <v>0</v>
      </c>
    </row>
    <row r="133" spans="1:19">
      <c r="A133" s="82" t="s">
        <v>482</v>
      </c>
      <c r="B133" s="83">
        <v>468891000000</v>
      </c>
      <c r="C133" s="82">
        <v>340995.54</v>
      </c>
      <c r="D133" s="82" t="s">
        <v>624</v>
      </c>
      <c r="E133" s="82">
        <v>41924.28</v>
      </c>
      <c r="F133" s="82">
        <v>31827.177</v>
      </c>
      <c r="G133" s="82">
        <v>31161.360000000001</v>
      </c>
      <c r="H133" s="82">
        <v>0</v>
      </c>
      <c r="I133" s="82">
        <v>7719.9049999999997</v>
      </c>
      <c r="J133" s="82">
        <v>4330.1480000000001</v>
      </c>
      <c r="K133" s="82">
        <v>0</v>
      </c>
      <c r="L133" s="82">
        <v>0</v>
      </c>
      <c r="M133" s="82">
        <v>0</v>
      </c>
      <c r="N133" s="82">
        <v>0</v>
      </c>
      <c r="O133" s="82">
        <v>0</v>
      </c>
      <c r="P133" s="82">
        <v>0</v>
      </c>
      <c r="Q133" s="82">
        <v>224032.66899999999</v>
      </c>
      <c r="R133" s="82">
        <v>0</v>
      </c>
      <c r="S133" s="82">
        <v>0</v>
      </c>
    </row>
    <row r="134" spans="1:19">
      <c r="A134" s="82" t="s">
        <v>483</v>
      </c>
      <c r="B134" s="83">
        <v>424632000000</v>
      </c>
      <c r="C134" s="82">
        <v>342802.75900000002</v>
      </c>
      <c r="D134" s="82" t="s">
        <v>625</v>
      </c>
      <c r="E134" s="82">
        <v>41924.28</v>
      </c>
      <c r="F134" s="82">
        <v>31827.177</v>
      </c>
      <c r="G134" s="82">
        <v>31161.360000000001</v>
      </c>
      <c r="H134" s="82">
        <v>0</v>
      </c>
      <c r="I134" s="82">
        <v>7463.5640000000003</v>
      </c>
      <c r="J134" s="82">
        <v>4330.1480000000001</v>
      </c>
      <c r="K134" s="82">
        <v>0</v>
      </c>
      <c r="L134" s="82">
        <v>0</v>
      </c>
      <c r="M134" s="82">
        <v>0</v>
      </c>
      <c r="N134" s="82">
        <v>0</v>
      </c>
      <c r="O134" s="82">
        <v>0</v>
      </c>
      <c r="P134" s="82">
        <v>0</v>
      </c>
      <c r="Q134" s="82">
        <v>226096.22899999999</v>
      </c>
      <c r="R134" s="82">
        <v>0</v>
      </c>
      <c r="S134" s="82">
        <v>0</v>
      </c>
    </row>
    <row r="135" spans="1:19">
      <c r="A135" s="82" t="s">
        <v>484</v>
      </c>
      <c r="B135" s="83">
        <v>427509000000</v>
      </c>
      <c r="C135" s="82">
        <v>299991.41100000002</v>
      </c>
      <c r="D135" s="82" t="s">
        <v>626</v>
      </c>
      <c r="E135" s="82">
        <v>41924.28</v>
      </c>
      <c r="F135" s="82">
        <v>31827.177</v>
      </c>
      <c r="G135" s="82">
        <v>31161.360000000001</v>
      </c>
      <c r="H135" s="82">
        <v>0</v>
      </c>
      <c r="I135" s="82">
        <v>0</v>
      </c>
      <c r="J135" s="82">
        <v>4330.1480000000001</v>
      </c>
      <c r="K135" s="82">
        <v>0</v>
      </c>
      <c r="L135" s="82">
        <v>0</v>
      </c>
      <c r="M135" s="82">
        <v>0</v>
      </c>
      <c r="N135" s="82">
        <v>0</v>
      </c>
      <c r="O135" s="82">
        <v>0</v>
      </c>
      <c r="P135" s="82">
        <v>0</v>
      </c>
      <c r="Q135" s="82">
        <v>190748.446</v>
      </c>
      <c r="R135" s="82">
        <v>0</v>
      </c>
      <c r="S135" s="82">
        <v>0</v>
      </c>
    </row>
    <row r="136" spans="1:19">
      <c r="A136" s="82"/>
      <c r="B136" s="82"/>
      <c r="C136" s="82"/>
      <c r="D136" s="82"/>
      <c r="E136" s="82"/>
      <c r="F136" s="82"/>
      <c r="G136" s="82"/>
      <c r="H136" s="82"/>
      <c r="I136" s="82"/>
      <c r="J136" s="82"/>
      <c r="K136" s="82"/>
      <c r="L136" s="82"/>
      <c r="M136" s="82"/>
      <c r="N136" s="82"/>
      <c r="O136" s="82"/>
      <c r="P136" s="82"/>
      <c r="Q136" s="82"/>
      <c r="R136" s="82"/>
      <c r="S136" s="82"/>
    </row>
    <row r="137" spans="1:19">
      <c r="A137" s="82" t="s">
        <v>485</v>
      </c>
      <c r="B137" s="83">
        <v>5758340000000</v>
      </c>
      <c r="C137" s="82"/>
      <c r="D137" s="82"/>
      <c r="E137" s="82"/>
      <c r="F137" s="82"/>
      <c r="G137" s="82"/>
      <c r="H137" s="82"/>
      <c r="I137" s="82"/>
      <c r="J137" s="82"/>
      <c r="K137" s="82"/>
      <c r="L137" s="82">
        <v>0</v>
      </c>
      <c r="M137" s="82">
        <v>0</v>
      </c>
      <c r="N137" s="82">
        <v>0</v>
      </c>
      <c r="O137" s="82">
        <v>0</v>
      </c>
      <c r="P137" s="82">
        <v>0</v>
      </c>
      <c r="Q137" s="82"/>
      <c r="R137" s="82">
        <v>0</v>
      </c>
      <c r="S137" s="82">
        <v>0</v>
      </c>
    </row>
    <row r="138" spans="1:19">
      <c r="A138" s="82" t="s">
        <v>486</v>
      </c>
      <c r="B138" s="83">
        <v>385519000000</v>
      </c>
      <c r="C138" s="82">
        <v>292757.70400000003</v>
      </c>
      <c r="D138" s="82"/>
      <c r="E138" s="82">
        <v>41924.28</v>
      </c>
      <c r="F138" s="82">
        <v>31827.177</v>
      </c>
      <c r="G138" s="82">
        <v>31161.360000000001</v>
      </c>
      <c r="H138" s="82">
        <v>0</v>
      </c>
      <c r="I138" s="82">
        <v>0</v>
      </c>
      <c r="J138" s="82">
        <v>0</v>
      </c>
      <c r="K138" s="82">
        <v>0</v>
      </c>
      <c r="L138" s="82">
        <v>0</v>
      </c>
      <c r="M138" s="82">
        <v>0</v>
      </c>
      <c r="N138" s="82">
        <v>0</v>
      </c>
      <c r="O138" s="82">
        <v>0</v>
      </c>
      <c r="P138" s="82">
        <v>0</v>
      </c>
      <c r="Q138" s="82">
        <v>163192.67800000001</v>
      </c>
      <c r="R138" s="82">
        <v>0</v>
      </c>
      <c r="S138" s="82">
        <v>0</v>
      </c>
    </row>
    <row r="139" spans="1:19">
      <c r="A139" s="82" t="s">
        <v>487</v>
      </c>
      <c r="B139" s="83">
        <v>602528000000</v>
      </c>
      <c r="C139" s="82">
        <v>421072.06699999998</v>
      </c>
      <c r="D139" s="82"/>
      <c r="E139" s="82">
        <v>62886.42</v>
      </c>
      <c r="F139" s="82">
        <v>35805.574999999997</v>
      </c>
      <c r="G139" s="82">
        <v>31161.360000000001</v>
      </c>
      <c r="H139" s="82">
        <v>0</v>
      </c>
      <c r="I139" s="82">
        <v>68933.554999999993</v>
      </c>
      <c r="J139" s="82">
        <v>4330.1480000000001</v>
      </c>
      <c r="K139" s="82">
        <v>0</v>
      </c>
      <c r="L139" s="82">
        <v>0</v>
      </c>
      <c r="M139" s="82">
        <v>0</v>
      </c>
      <c r="N139" s="82">
        <v>0</v>
      </c>
      <c r="O139" s="82">
        <v>0</v>
      </c>
      <c r="P139" s="82">
        <v>0</v>
      </c>
      <c r="Q139" s="82">
        <v>245436.90599999999</v>
      </c>
      <c r="R139" s="82">
        <v>0</v>
      </c>
      <c r="S139" s="82">
        <v>0</v>
      </c>
    </row>
    <row r="141" spans="1:19">
      <c r="A141" s="78"/>
      <c r="B141" s="82" t="s">
        <v>518</v>
      </c>
      <c r="C141" s="82" t="s">
        <v>519</v>
      </c>
      <c r="D141" s="82" t="s">
        <v>254</v>
      </c>
      <c r="E141" s="82" t="s">
        <v>377</v>
      </c>
    </row>
    <row r="142" spans="1:19">
      <c r="A142" s="82" t="s">
        <v>520</v>
      </c>
      <c r="B142" s="82">
        <v>153678.96</v>
      </c>
      <c r="C142" s="82">
        <v>33920.69</v>
      </c>
      <c r="D142" s="82">
        <v>0</v>
      </c>
      <c r="E142" s="82">
        <v>187599.65</v>
      </c>
    </row>
    <row r="143" spans="1:19">
      <c r="A143" s="82" t="s">
        <v>521</v>
      </c>
      <c r="B143" s="82">
        <v>36.76</v>
      </c>
      <c r="C143" s="82">
        <v>8.11</v>
      </c>
      <c r="D143" s="82">
        <v>0</v>
      </c>
      <c r="E143" s="82">
        <v>44.87</v>
      </c>
    </row>
    <row r="144" spans="1:19">
      <c r="A144" s="82" t="s">
        <v>522</v>
      </c>
      <c r="B144" s="82">
        <v>36.76</v>
      </c>
      <c r="C144" s="82">
        <v>8.11</v>
      </c>
      <c r="D144" s="82">
        <v>0</v>
      </c>
      <c r="E144" s="82">
        <v>44.87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11"/>
  <dimension ref="A1:S144"/>
  <sheetViews>
    <sheetView workbookViewId="0"/>
  </sheetViews>
  <sheetFormatPr defaultRowHeight="10.5"/>
  <cols>
    <col min="1" max="1" width="38.5" customWidth="1"/>
    <col min="2" max="2" width="24.33203125" bestFit="1" customWidth="1"/>
    <col min="3" max="3" width="33.6640625" customWidth="1"/>
    <col min="4" max="4" width="38.6640625" bestFit="1" customWidth="1"/>
    <col min="5" max="5" width="45.6640625" customWidth="1"/>
    <col min="6" max="6" width="50" customWidth="1"/>
    <col min="7" max="7" width="43.6640625" customWidth="1"/>
    <col min="8" max="9" width="38.33203125" customWidth="1"/>
    <col min="10" max="10" width="46.1640625" customWidth="1"/>
    <col min="11" max="11" width="36.5" customWidth="1"/>
    <col min="12" max="12" width="45" customWidth="1"/>
    <col min="13" max="13" width="50.1640625" customWidth="1"/>
    <col min="14" max="15" width="44.83203125" customWidth="1"/>
    <col min="16" max="16" width="45.33203125" customWidth="1"/>
    <col min="17" max="17" width="45.1640625" customWidth="1"/>
    <col min="18" max="18" width="42.6640625" customWidth="1"/>
    <col min="19" max="19" width="48.1640625" customWidth="1"/>
    <col min="20" max="20" width="45.1640625" bestFit="1" customWidth="1"/>
    <col min="21" max="21" width="42.6640625" bestFit="1" customWidth="1"/>
    <col min="22" max="22" width="48.1640625" bestFit="1" customWidth="1"/>
  </cols>
  <sheetData>
    <row r="1" spans="1:7">
      <c r="A1" s="78"/>
      <c r="B1" s="82" t="s">
        <v>378</v>
      </c>
      <c r="C1" s="82" t="s">
        <v>379</v>
      </c>
      <c r="D1" s="82" t="s">
        <v>380</v>
      </c>
    </row>
    <row r="2" spans="1:7">
      <c r="A2" s="82" t="s">
        <v>332</v>
      </c>
      <c r="B2" s="82">
        <v>8928.4699999999993</v>
      </c>
      <c r="C2" s="82">
        <v>2135.59</v>
      </c>
      <c r="D2" s="82">
        <v>2135.59</v>
      </c>
    </row>
    <row r="3" spans="1:7">
      <c r="A3" s="82" t="s">
        <v>333</v>
      </c>
      <c r="B3" s="82">
        <v>8928.4699999999993</v>
      </c>
      <c r="C3" s="82">
        <v>2135.59</v>
      </c>
      <c r="D3" s="82">
        <v>2135.59</v>
      </c>
    </row>
    <row r="4" spans="1:7">
      <c r="A4" s="82" t="s">
        <v>334</v>
      </c>
      <c r="B4" s="82">
        <v>22305.19</v>
      </c>
      <c r="C4" s="82">
        <v>5335.16</v>
      </c>
      <c r="D4" s="82">
        <v>5335.16</v>
      </c>
    </row>
    <row r="5" spans="1:7">
      <c r="A5" s="82" t="s">
        <v>335</v>
      </c>
      <c r="B5" s="82">
        <v>22305.19</v>
      </c>
      <c r="C5" s="82">
        <v>5335.16</v>
      </c>
      <c r="D5" s="82">
        <v>5335.16</v>
      </c>
    </row>
    <row r="7" spans="1:7">
      <c r="A7" s="78"/>
      <c r="B7" s="82" t="s">
        <v>381</v>
      </c>
    </row>
    <row r="8" spans="1:7">
      <c r="A8" s="82" t="s">
        <v>336</v>
      </c>
      <c r="B8" s="82">
        <v>4180.79</v>
      </c>
    </row>
    <row r="9" spans="1:7">
      <c r="A9" s="82" t="s">
        <v>337</v>
      </c>
      <c r="B9" s="82">
        <v>4180.79</v>
      </c>
    </row>
    <row r="10" spans="1:7">
      <c r="A10" s="82" t="s">
        <v>382</v>
      </c>
      <c r="B10" s="82">
        <v>0</v>
      </c>
    </row>
    <row r="12" spans="1:7">
      <c r="A12" s="78"/>
      <c r="B12" s="82" t="s">
        <v>395</v>
      </c>
      <c r="C12" s="82" t="s">
        <v>396</v>
      </c>
      <c r="D12" s="82" t="s">
        <v>397</v>
      </c>
      <c r="E12" s="82" t="s">
        <v>398</v>
      </c>
      <c r="F12" s="82" t="s">
        <v>399</v>
      </c>
      <c r="G12" s="82" t="s">
        <v>400</v>
      </c>
    </row>
    <row r="13" spans="1:7">
      <c r="A13" s="82" t="s">
        <v>81</v>
      </c>
      <c r="B13" s="82">
        <v>0</v>
      </c>
      <c r="C13" s="82">
        <v>2970.8</v>
      </c>
      <c r="D13" s="82">
        <v>0</v>
      </c>
      <c r="E13" s="82">
        <v>0</v>
      </c>
      <c r="F13" s="82">
        <v>0</v>
      </c>
      <c r="G13" s="82">
        <v>0</v>
      </c>
    </row>
    <row r="14" spans="1:7">
      <c r="A14" s="82" t="s">
        <v>82</v>
      </c>
      <c r="B14" s="82">
        <v>68.16</v>
      </c>
      <c r="C14" s="82">
        <v>0</v>
      </c>
      <c r="D14" s="82">
        <v>0</v>
      </c>
      <c r="E14" s="82">
        <v>0</v>
      </c>
      <c r="F14" s="82">
        <v>0</v>
      </c>
      <c r="G14" s="82">
        <v>0</v>
      </c>
    </row>
    <row r="15" spans="1:7">
      <c r="A15" s="82" t="s">
        <v>90</v>
      </c>
      <c r="B15" s="82">
        <v>933.76</v>
      </c>
      <c r="C15" s="82">
        <v>0</v>
      </c>
      <c r="D15" s="82">
        <v>0</v>
      </c>
      <c r="E15" s="82">
        <v>0</v>
      </c>
      <c r="F15" s="82">
        <v>0</v>
      </c>
      <c r="G15" s="82">
        <v>0</v>
      </c>
    </row>
    <row r="16" spans="1:7">
      <c r="A16" s="82" t="s">
        <v>91</v>
      </c>
      <c r="B16" s="82">
        <v>67.989999999999995</v>
      </c>
      <c r="C16" s="82">
        <v>0</v>
      </c>
      <c r="D16" s="82">
        <v>0</v>
      </c>
      <c r="E16" s="82">
        <v>0</v>
      </c>
      <c r="F16" s="82">
        <v>0</v>
      </c>
      <c r="G16" s="82">
        <v>0</v>
      </c>
    </row>
    <row r="17" spans="1:10">
      <c r="A17" s="82" t="s">
        <v>92</v>
      </c>
      <c r="B17" s="82">
        <v>678.54</v>
      </c>
      <c r="C17" s="82">
        <v>294.92</v>
      </c>
      <c r="D17" s="82">
        <v>0</v>
      </c>
      <c r="E17" s="82">
        <v>0</v>
      </c>
      <c r="F17" s="82">
        <v>0</v>
      </c>
      <c r="G17" s="82">
        <v>0</v>
      </c>
    </row>
    <row r="18" spans="1:10">
      <c r="A18" s="82" t="s">
        <v>93</v>
      </c>
      <c r="B18" s="82">
        <v>0</v>
      </c>
      <c r="C18" s="82">
        <v>0</v>
      </c>
      <c r="D18" s="82">
        <v>0</v>
      </c>
      <c r="E18" s="82">
        <v>0</v>
      </c>
      <c r="F18" s="82">
        <v>0</v>
      </c>
      <c r="G18" s="82">
        <v>0</v>
      </c>
    </row>
    <row r="19" spans="1:10">
      <c r="A19" s="82" t="s">
        <v>94</v>
      </c>
      <c r="B19" s="82">
        <v>865.63</v>
      </c>
      <c r="C19" s="82">
        <v>0</v>
      </c>
      <c r="D19" s="82">
        <v>0</v>
      </c>
      <c r="E19" s="82">
        <v>0</v>
      </c>
      <c r="F19" s="82">
        <v>0</v>
      </c>
      <c r="G19" s="82">
        <v>0</v>
      </c>
    </row>
    <row r="20" spans="1:10">
      <c r="A20" s="82" t="s">
        <v>95</v>
      </c>
      <c r="B20" s="82">
        <v>0</v>
      </c>
      <c r="C20" s="82">
        <v>0</v>
      </c>
      <c r="D20" s="82">
        <v>0</v>
      </c>
      <c r="E20" s="82">
        <v>0</v>
      </c>
      <c r="F20" s="82">
        <v>0</v>
      </c>
      <c r="G20" s="82">
        <v>0</v>
      </c>
    </row>
    <row r="21" spans="1:10">
      <c r="A21" s="82" t="s">
        <v>96</v>
      </c>
      <c r="B21" s="82">
        <v>0</v>
      </c>
      <c r="C21" s="82">
        <v>0</v>
      </c>
      <c r="D21" s="82">
        <v>0</v>
      </c>
      <c r="E21" s="82">
        <v>0</v>
      </c>
      <c r="F21" s="82">
        <v>0</v>
      </c>
      <c r="G21" s="82">
        <v>0</v>
      </c>
    </row>
    <row r="22" spans="1:10">
      <c r="A22" s="82" t="s">
        <v>97</v>
      </c>
      <c r="B22" s="82">
        <v>0</v>
      </c>
      <c r="C22" s="82">
        <v>0</v>
      </c>
      <c r="D22" s="82">
        <v>0</v>
      </c>
      <c r="E22" s="82">
        <v>0</v>
      </c>
      <c r="F22" s="82">
        <v>0</v>
      </c>
      <c r="G22" s="82">
        <v>0</v>
      </c>
    </row>
    <row r="23" spans="1:10">
      <c r="A23" s="82" t="s">
        <v>76</v>
      </c>
      <c r="B23" s="82">
        <v>0</v>
      </c>
      <c r="C23" s="82">
        <v>0</v>
      </c>
      <c r="D23" s="82">
        <v>0</v>
      </c>
      <c r="E23" s="82">
        <v>0</v>
      </c>
      <c r="F23" s="82">
        <v>0</v>
      </c>
      <c r="G23" s="82">
        <v>0</v>
      </c>
    </row>
    <row r="24" spans="1:10">
      <c r="A24" s="82" t="s">
        <v>98</v>
      </c>
      <c r="B24" s="82">
        <v>0</v>
      </c>
      <c r="C24" s="82">
        <v>22.46</v>
      </c>
      <c r="D24" s="82">
        <v>0</v>
      </c>
      <c r="E24" s="82">
        <v>0</v>
      </c>
      <c r="F24" s="82">
        <v>0</v>
      </c>
      <c r="G24" s="82">
        <v>87.12</v>
      </c>
    </row>
    <row r="25" spans="1:10">
      <c r="A25" s="82" t="s">
        <v>99</v>
      </c>
      <c r="B25" s="82">
        <v>3026.21</v>
      </c>
      <c r="C25" s="82">
        <v>0</v>
      </c>
      <c r="D25" s="82">
        <v>0</v>
      </c>
      <c r="E25" s="82">
        <v>0</v>
      </c>
      <c r="F25" s="82">
        <v>0</v>
      </c>
      <c r="G25" s="82">
        <v>0</v>
      </c>
    </row>
    <row r="26" spans="1:10">
      <c r="A26" s="82" t="s">
        <v>100</v>
      </c>
      <c r="B26" s="82">
        <v>0</v>
      </c>
      <c r="C26" s="82">
        <v>0</v>
      </c>
      <c r="D26" s="82">
        <v>0</v>
      </c>
      <c r="E26" s="82">
        <v>0</v>
      </c>
      <c r="F26" s="82">
        <v>0</v>
      </c>
      <c r="G26" s="82">
        <v>0</v>
      </c>
    </row>
    <row r="27" spans="1:10">
      <c r="A27" s="82"/>
      <c r="B27" s="82"/>
      <c r="C27" s="82"/>
      <c r="D27" s="82"/>
      <c r="E27" s="82"/>
      <c r="F27" s="82"/>
      <c r="G27" s="82"/>
    </row>
    <row r="28" spans="1:10">
      <c r="A28" s="82" t="s">
        <v>101</v>
      </c>
      <c r="B28" s="82">
        <v>5640.3</v>
      </c>
      <c r="C28" s="82">
        <v>3288.18</v>
      </c>
      <c r="D28" s="82">
        <v>0</v>
      </c>
      <c r="E28" s="82">
        <v>0</v>
      </c>
      <c r="F28" s="82">
        <v>0</v>
      </c>
      <c r="G28" s="82">
        <v>87.12</v>
      </c>
    </row>
    <row r="30" spans="1:10">
      <c r="A30" s="78"/>
      <c r="B30" s="82" t="s">
        <v>381</v>
      </c>
      <c r="C30" s="82" t="s">
        <v>9</v>
      </c>
      <c r="D30" s="82" t="s">
        <v>401</v>
      </c>
      <c r="E30" s="82" t="s">
        <v>402</v>
      </c>
      <c r="F30" s="82" t="s">
        <v>403</v>
      </c>
      <c r="G30" s="82" t="s">
        <v>404</v>
      </c>
      <c r="H30" s="82" t="s">
        <v>405</v>
      </c>
      <c r="I30" s="82" t="s">
        <v>406</v>
      </c>
      <c r="J30" s="82" t="s">
        <v>407</v>
      </c>
    </row>
    <row r="31" spans="1:10">
      <c r="A31" s="82" t="s">
        <v>408</v>
      </c>
      <c r="B31" s="82">
        <v>88.84</v>
      </c>
      <c r="C31" s="82" t="s">
        <v>10</v>
      </c>
      <c r="D31" s="82">
        <v>541.72</v>
      </c>
      <c r="E31" s="82">
        <v>1</v>
      </c>
      <c r="F31" s="82">
        <v>115.05</v>
      </c>
      <c r="G31" s="82">
        <v>0</v>
      </c>
      <c r="H31" s="82">
        <v>11.84</v>
      </c>
      <c r="I31" s="82">
        <v>18.59</v>
      </c>
      <c r="J31" s="82">
        <v>8.07</v>
      </c>
    </row>
    <row r="32" spans="1:10">
      <c r="A32" s="82" t="s">
        <v>409</v>
      </c>
      <c r="B32" s="82">
        <v>621.89</v>
      </c>
      <c r="C32" s="82" t="s">
        <v>10</v>
      </c>
      <c r="D32" s="82">
        <v>3792.03</v>
      </c>
      <c r="E32" s="82">
        <v>1</v>
      </c>
      <c r="F32" s="82">
        <v>477.11</v>
      </c>
      <c r="G32" s="82">
        <v>0</v>
      </c>
      <c r="H32" s="82">
        <v>8.61</v>
      </c>
      <c r="I32" s="82">
        <v>27.86</v>
      </c>
      <c r="J32" s="82">
        <v>8.07</v>
      </c>
    </row>
    <row r="33" spans="1:10">
      <c r="A33" s="82" t="s">
        <v>410</v>
      </c>
      <c r="B33" s="82">
        <v>224.72</v>
      </c>
      <c r="C33" s="82" t="s">
        <v>10</v>
      </c>
      <c r="D33" s="82">
        <v>1370.24</v>
      </c>
      <c r="E33" s="82">
        <v>1</v>
      </c>
      <c r="F33" s="82">
        <v>138.38999999999999</v>
      </c>
      <c r="G33" s="82">
        <v>0</v>
      </c>
      <c r="H33" s="82">
        <v>18.29</v>
      </c>
      <c r="I33" s="82">
        <v>11.61</v>
      </c>
      <c r="J33" s="82">
        <v>80.7</v>
      </c>
    </row>
    <row r="34" spans="1:10">
      <c r="A34" s="82" t="s">
        <v>411</v>
      </c>
      <c r="B34" s="82">
        <v>2324.94</v>
      </c>
      <c r="C34" s="82" t="s">
        <v>10</v>
      </c>
      <c r="D34" s="82">
        <v>14176.6</v>
      </c>
      <c r="E34" s="82">
        <v>1</v>
      </c>
      <c r="F34" s="82">
        <v>323.44</v>
      </c>
      <c r="G34" s="82">
        <v>174.7</v>
      </c>
      <c r="H34" s="82">
        <v>18.29</v>
      </c>
      <c r="I34" s="82">
        <v>11.61</v>
      </c>
      <c r="J34" s="82">
        <v>5.38</v>
      </c>
    </row>
    <row r="35" spans="1:10">
      <c r="A35" s="82" t="s">
        <v>412</v>
      </c>
      <c r="B35" s="82">
        <v>711.36</v>
      </c>
      <c r="C35" s="82" t="s">
        <v>10</v>
      </c>
      <c r="D35" s="82">
        <v>4337.6099999999997</v>
      </c>
      <c r="E35" s="82">
        <v>1</v>
      </c>
      <c r="F35" s="82">
        <v>366.09</v>
      </c>
      <c r="G35" s="82">
        <v>0</v>
      </c>
      <c r="H35" s="82">
        <v>18.29</v>
      </c>
      <c r="I35" s="82">
        <v>11.61</v>
      </c>
      <c r="J35" s="82">
        <v>5.38</v>
      </c>
    </row>
    <row r="36" spans="1:10">
      <c r="A36" s="82" t="s">
        <v>413</v>
      </c>
      <c r="B36" s="82">
        <v>209.04</v>
      </c>
      <c r="C36" s="82" t="s">
        <v>10</v>
      </c>
      <c r="D36" s="82">
        <v>1274.6500000000001</v>
      </c>
      <c r="E36" s="82">
        <v>1</v>
      </c>
      <c r="F36" s="82">
        <v>189.08</v>
      </c>
      <c r="G36" s="82">
        <v>0</v>
      </c>
      <c r="H36" s="82">
        <v>18.29</v>
      </c>
      <c r="I36" s="82">
        <v>11.61</v>
      </c>
      <c r="J36" s="82">
        <v>80.7</v>
      </c>
    </row>
    <row r="37" spans="1:10">
      <c r="A37" s="82" t="s">
        <v>377</v>
      </c>
      <c r="B37" s="82">
        <v>4180.79</v>
      </c>
      <c r="C37" s="82"/>
      <c r="D37" s="82">
        <v>25492.85</v>
      </c>
      <c r="E37" s="82"/>
      <c r="F37" s="82">
        <v>1609.16</v>
      </c>
      <c r="G37" s="82">
        <v>174.7</v>
      </c>
      <c r="H37" s="82">
        <v>16.713000000000001</v>
      </c>
      <c r="I37" s="82">
        <v>12.83</v>
      </c>
      <c r="J37" s="82">
        <v>13.6518</v>
      </c>
    </row>
    <row r="38" spans="1:10">
      <c r="A38" s="82" t="s">
        <v>414</v>
      </c>
      <c r="B38" s="82">
        <v>4180.79</v>
      </c>
      <c r="C38" s="82"/>
      <c r="D38" s="82">
        <v>25492.85</v>
      </c>
      <c r="E38" s="82"/>
      <c r="F38" s="82">
        <v>1609.16</v>
      </c>
      <c r="G38" s="82">
        <v>174.7</v>
      </c>
      <c r="H38" s="82">
        <v>16.713000000000001</v>
      </c>
      <c r="I38" s="82">
        <v>12.83</v>
      </c>
      <c r="J38" s="82">
        <v>13.6518</v>
      </c>
    </row>
    <row r="39" spans="1:10">
      <c r="A39" s="82" t="s">
        <v>415</v>
      </c>
      <c r="B39" s="82">
        <v>0</v>
      </c>
      <c r="C39" s="82"/>
      <c r="D39" s="82">
        <v>0</v>
      </c>
      <c r="E39" s="82"/>
      <c r="F39" s="82">
        <v>0</v>
      </c>
      <c r="G39" s="82">
        <v>0</v>
      </c>
      <c r="H39" s="82"/>
      <c r="I39" s="82"/>
      <c r="J39" s="82"/>
    </row>
    <row r="41" spans="1:10">
      <c r="A41" s="78"/>
      <c r="B41" s="82" t="s">
        <v>59</v>
      </c>
      <c r="C41" s="82" t="s">
        <v>338</v>
      </c>
      <c r="D41" s="82" t="s">
        <v>383</v>
      </c>
      <c r="E41" s="82" t="s">
        <v>384</v>
      </c>
      <c r="F41" s="82" t="s">
        <v>385</v>
      </c>
      <c r="G41" s="82" t="s">
        <v>386</v>
      </c>
      <c r="H41" s="82" t="s">
        <v>387</v>
      </c>
      <c r="I41" s="82" t="s">
        <v>339</v>
      </c>
    </row>
    <row r="42" spans="1:10">
      <c r="A42" s="82" t="s">
        <v>340</v>
      </c>
      <c r="B42" s="82" t="s">
        <v>341</v>
      </c>
      <c r="C42" s="82">
        <v>0.08</v>
      </c>
      <c r="D42" s="82">
        <v>0.69799999999999995</v>
      </c>
      <c r="E42" s="82">
        <v>0.78</v>
      </c>
      <c r="F42" s="82">
        <v>60.34</v>
      </c>
      <c r="G42" s="82">
        <v>0</v>
      </c>
      <c r="H42" s="82">
        <v>90</v>
      </c>
      <c r="I42" s="82" t="s">
        <v>342</v>
      </c>
    </row>
    <row r="43" spans="1:10">
      <c r="A43" s="82" t="s">
        <v>343</v>
      </c>
      <c r="B43" s="82" t="s">
        <v>341</v>
      </c>
      <c r="C43" s="82">
        <v>0.08</v>
      </c>
      <c r="D43" s="82">
        <v>0.69799999999999995</v>
      </c>
      <c r="E43" s="82">
        <v>0.78</v>
      </c>
      <c r="F43" s="82">
        <v>54.71</v>
      </c>
      <c r="G43" s="82">
        <v>90</v>
      </c>
      <c r="H43" s="82">
        <v>90</v>
      </c>
      <c r="I43" s="82" t="s">
        <v>344</v>
      </c>
    </row>
    <row r="44" spans="1:10">
      <c r="A44" s="82" t="s">
        <v>345</v>
      </c>
      <c r="B44" s="82" t="s">
        <v>346</v>
      </c>
      <c r="C44" s="82">
        <v>0.3</v>
      </c>
      <c r="D44" s="82">
        <v>3.12</v>
      </c>
      <c r="E44" s="82">
        <v>12.9</v>
      </c>
      <c r="F44" s="82">
        <v>88.84</v>
      </c>
      <c r="G44" s="82">
        <v>0</v>
      </c>
      <c r="H44" s="82">
        <v>180</v>
      </c>
      <c r="I44" s="82"/>
    </row>
    <row r="45" spans="1:10">
      <c r="A45" s="82" t="s">
        <v>347</v>
      </c>
      <c r="B45" s="82" t="s">
        <v>348</v>
      </c>
      <c r="C45" s="82">
        <v>0.3</v>
      </c>
      <c r="D45" s="82">
        <v>0.35699999999999998</v>
      </c>
      <c r="E45" s="82">
        <v>0.38</v>
      </c>
      <c r="F45" s="82">
        <v>88.84</v>
      </c>
      <c r="G45" s="82">
        <v>180</v>
      </c>
      <c r="H45" s="82">
        <v>0</v>
      </c>
      <c r="I45" s="82"/>
    </row>
    <row r="46" spans="1:10">
      <c r="A46" s="82" t="s">
        <v>349</v>
      </c>
      <c r="B46" s="82" t="s">
        <v>341</v>
      </c>
      <c r="C46" s="82">
        <v>0.08</v>
      </c>
      <c r="D46" s="82">
        <v>0.69799999999999995</v>
      </c>
      <c r="E46" s="82">
        <v>0.78</v>
      </c>
      <c r="F46" s="82">
        <v>422.4</v>
      </c>
      <c r="G46" s="82">
        <v>0</v>
      </c>
      <c r="H46" s="82">
        <v>90</v>
      </c>
      <c r="I46" s="82" t="s">
        <v>342</v>
      </c>
    </row>
    <row r="47" spans="1:10">
      <c r="A47" s="82" t="s">
        <v>350</v>
      </c>
      <c r="B47" s="82" t="s">
        <v>341</v>
      </c>
      <c r="C47" s="82">
        <v>0.08</v>
      </c>
      <c r="D47" s="82">
        <v>0.69799999999999995</v>
      </c>
      <c r="E47" s="82">
        <v>0.78</v>
      </c>
      <c r="F47" s="82">
        <v>54.71</v>
      </c>
      <c r="G47" s="82">
        <v>270</v>
      </c>
      <c r="H47" s="82">
        <v>90</v>
      </c>
      <c r="I47" s="82" t="s">
        <v>351</v>
      </c>
    </row>
    <row r="48" spans="1:10">
      <c r="A48" s="82" t="s">
        <v>352</v>
      </c>
      <c r="B48" s="82" t="s">
        <v>346</v>
      </c>
      <c r="C48" s="82">
        <v>0.3</v>
      </c>
      <c r="D48" s="82">
        <v>3.12</v>
      </c>
      <c r="E48" s="82">
        <v>12.9</v>
      </c>
      <c r="F48" s="82">
        <v>621.89</v>
      </c>
      <c r="G48" s="82">
        <v>0</v>
      </c>
      <c r="H48" s="82">
        <v>180</v>
      </c>
      <c r="I48" s="82"/>
    </row>
    <row r="49" spans="1:9">
      <c r="A49" s="82" t="s">
        <v>353</v>
      </c>
      <c r="B49" s="82" t="s">
        <v>348</v>
      </c>
      <c r="C49" s="82">
        <v>0.3</v>
      </c>
      <c r="D49" s="82">
        <v>0.35699999999999998</v>
      </c>
      <c r="E49" s="82">
        <v>0.38</v>
      </c>
      <c r="F49" s="82">
        <v>621.89</v>
      </c>
      <c r="G49" s="82">
        <v>180</v>
      </c>
      <c r="H49" s="82">
        <v>0</v>
      </c>
      <c r="I49" s="82"/>
    </row>
    <row r="50" spans="1:9">
      <c r="A50" s="82" t="s">
        <v>354</v>
      </c>
      <c r="B50" s="82" t="s">
        <v>341</v>
      </c>
      <c r="C50" s="82">
        <v>0.08</v>
      </c>
      <c r="D50" s="82">
        <v>0.69799999999999995</v>
      </c>
      <c r="E50" s="82">
        <v>0.78</v>
      </c>
      <c r="F50" s="82">
        <v>138.38999999999999</v>
      </c>
      <c r="G50" s="82">
        <v>90</v>
      </c>
      <c r="H50" s="82">
        <v>90</v>
      </c>
      <c r="I50" s="82" t="s">
        <v>344</v>
      </c>
    </row>
    <row r="51" spans="1:9">
      <c r="A51" s="82" t="s">
        <v>355</v>
      </c>
      <c r="B51" s="82" t="s">
        <v>346</v>
      </c>
      <c r="C51" s="82">
        <v>0.3</v>
      </c>
      <c r="D51" s="82">
        <v>3.12</v>
      </c>
      <c r="E51" s="82">
        <v>12.9</v>
      </c>
      <c r="F51" s="82">
        <v>224.72</v>
      </c>
      <c r="G51" s="82">
        <v>0</v>
      </c>
      <c r="H51" s="82">
        <v>180</v>
      </c>
      <c r="I51" s="82"/>
    </row>
    <row r="52" spans="1:9">
      <c r="A52" s="82" t="s">
        <v>356</v>
      </c>
      <c r="B52" s="82" t="s">
        <v>348</v>
      </c>
      <c r="C52" s="82">
        <v>0.3</v>
      </c>
      <c r="D52" s="82">
        <v>0.35699999999999998</v>
      </c>
      <c r="E52" s="82">
        <v>0.38</v>
      </c>
      <c r="F52" s="82">
        <v>224.72</v>
      </c>
      <c r="G52" s="82">
        <v>180</v>
      </c>
      <c r="H52" s="82">
        <v>0</v>
      </c>
      <c r="I52" s="82"/>
    </row>
    <row r="53" spans="1:9">
      <c r="A53" s="82" t="s">
        <v>357</v>
      </c>
      <c r="B53" s="82" t="s">
        <v>341</v>
      </c>
      <c r="C53" s="82">
        <v>0.08</v>
      </c>
      <c r="D53" s="82">
        <v>0.69799999999999995</v>
      </c>
      <c r="E53" s="82">
        <v>0.78</v>
      </c>
      <c r="F53" s="82">
        <v>323.44</v>
      </c>
      <c r="G53" s="82">
        <v>180</v>
      </c>
      <c r="H53" s="82">
        <v>90</v>
      </c>
      <c r="I53" s="82" t="s">
        <v>358</v>
      </c>
    </row>
    <row r="54" spans="1:9">
      <c r="A54" s="82" t="s">
        <v>359</v>
      </c>
      <c r="B54" s="82" t="s">
        <v>346</v>
      </c>
      <c r="C54" s="82">
        <v>0.3</v>
      </c>
      <c r="D54" s="82">
        <v>3.12</v>
      </c>
      <c r="E54" s="82">
        <v>12.9</v>
      </c>
      <c r="F54" s="82">
        <v>2324.94</v>
      </c>
      <c r="G54" s="82">
        <v>0</v>
      </c>
      <c r="H54" s="82">
        <v>180</v>
      </c>
      <c r="I54" s="82"/>
    </row>
    <row r="55" spans="1:9">
      <c r="A55" s="82" t="s">
        <v>360</v>
      </c>
      <c r="B55" s="82" t="s">
        <v>348</v>
      </c>
      <c r="C55" s="82">
        <v>0.3</v>
      </c>
      <c r="D55" s="82">
        <v>0.35699999999999998</v>
      </c>
      <c r="E55" s="82">
        <v>0.38</v>
      </c>
      <c r="F55" s="82">
        <v>2324.94</v>
      </c>
      <c r="G55" s="82">
        <v>180</v>
      </c>
      <c r="H55" s="82">
        <v>0</v>
      </c>
      <c r="I55" s="82"/>
    </row>
    <row r="56" spans="1:9">
      <c r="A56" s="82" t="s">
        <v>361</v>
      </c>
      <c r="B56" s="82" t="s">
        <v>341</v>
      </c>
      <c r="C56" s="82">
        <v>0.08</v>
      </c>
      <c r="D56" s="82">
        <v>0.69799999999999995</v>
      </c>
      <c r="E56" s="82">
        <v>0.78</v>
      </c>
      <c r="F56" s="82">
        <v>267.12</v>
      </c>
      <c r="G56" s="82">
        <v>270</v>
      </c>
      <c r="H56" s="82">
        <v>90</v>
      </c>
      <c r="I56" s="82" t="s">
        <v>351</v>
      </c>
    </row>
    <row r="57" spans="1:9">
      <c r="A57" s="82" t="s">
        <v>362</v>
      </c>
      <c r="B57" s="82" t="s">
        <v>341</v>
      </c>
      <c r="C57" s="82">
        <v>0.08</v>
      </c>
      <c r="D57" s="82">
        <v>0.69799999999999995</v>
      </c>
      <c r="E57" s="82">
        <v>0.78</v>
      </c>
      <c r="F57" s="82">
        <v>98.96</v>
      </c>
      <c r="G57" s="82">
        <v>180</v>
      </c>
      <c r="H57" s="82">
        <v>90</v>
      </c>
      <c r="I57" s="82" t="s">
        <v>358</v>
      </c>
    </row>
    <row r="58" spans="1:9">
      <c r="A58" s="82" t="s">
        <v>363</v>
      </c>
      <c r="B58" s="82" t="s">
        <v>346</v>
      </c>
      <c r="C58" s="82">
        <v>0.3</v>
      </c>
      <c r="D58" s="82">
        <v>3.12</v>
      </c>
      <c r="E58" s="82">
        <v>12.9</v>
      </c>
      <c r="F58" s="82">
        <v>711.36</v>
      </c>
      <c r="G58" s="82">
        <v>0</v>
      </c>
      <c r="H58" s="82">
        <v>180</v>
      </c>
      <c r="I58" s="82"/>
    </row>
    <row r="59" spans="1:9">
      <c r="A59" s="82" t="s">
        <v>364</v>
      </c>
      <c r="B59" s="82" t="s">
        <v>348</v>
      </c>
      <c r="C59" s="82">
        <v>0.3</v>
      </c>
      <c r="D59" s="82">
        <v>0.35699999999999998</v>
      </c>
      <c r="E59" s="82">
        <v>0.38</v>
      </c>
      <c r="F59" s="82">
        <v>711.36</v>
      </c>
      <c r="G59" s="82">
        <v>180</v>
      </c>
      <c r="H59" s="82">
        <v>0</v>
      </c>
      <c r="I59" s="82"/>
    </row>
    <row r="60" spans="1:9">
      <c r="A60" s="82" t="s">
        <v>365</v>
      </c>
      <c r="B60" s="82" t="s">
        <v>341</v>
      </c>
      <c r="C60" s="82">
        <v>0.08</v>
      </c>
      <c r="D60" s="82">
        <v>0.69799999999999995</v>
      </c>
      <c r="E60" s="82">
        <v>0.78</v>
      </c>
      <c r="F60" s="82">
        <v>60.34</v>
      </c>
      <c r="G60" s="82">
        <v>180</v>
      </c>
      <c r="H60" s="82">
        <v>90</v>
      </c>
      <c r="I60" s="82" t="s">
        <v>358</v>
      </c>
    </row>
    <row r="61" spans="1:9">
      <c r="A61" s="82" t="s">
        <v>366</v>
      </c>
      <c r="B61" s="82" t="s">
        <v>341</v>
      </c>
      <c r="C61" s="82">
        <v>0.08</v>
      </c>
      <c r="D61" s="82">
        <v>0.69799999999999995</v>
      </c>
      <c r="E61" s="82">
        <v>0.78</v>
      </c>
      <c r="F61" s="82">
        <v>128.72999999999999</v>
      </c>
      <c r="G61" s="82">
        <v>90</v>
      </c>
      <c r="H61" s="82">
        <v>90</v>
      </c>
      <c r="I61" s="82" t="s">
        <v>344</v>
      </c>
    </row>
    <row r="62" spans="1:9">
      <c r="A62" s="82" t="s">
        <v>367</v>
      </c>
      <c r="B62" s="82" t="s">
        <v>346</v>
      </c>
      <c r="C62" s="82">
        <v>0.3</v>
      </c>
      <c r="D62" s="82">
        <v>3.12</v>
      </c>
      <c r="E62" s="82">
        <v>12.9</v>
      </c>
      <c r="F62" s="82">
        <v>209.04</v>
      </c>
      <c r="G62" s="82">
        <v>0</v>
      </c>
      <c r="H62" s="82">
        <v>180</v>
      </c>
      <c r="I62" s="82"/>
    </row>
    <row r="63" spans="1:9">
      <c r="A63" s="82" t="s">
        <v>368</v>
      </c>
      <c r="B63" s="82" t="s">
        <v>348</v>
      </c>
      <c r="C63" s="82">
        <v>0.3</v>
      </c>
      <c r="D63" s="82">
        <v>0.35699999999999998</v>
      </c>
      <c r="E63" s="82">
        <v>0.38</v>
      </c>
      <c r="F63" s="82">
        <v>209.04</v>
      </c>
      <c r="G63" s="82">
        <v>180</v>
      </c>
      <c r="H63" s="82">
        <v>0</v>
      </c>
      <c r="I63" s="82"/>
    </row>
    <row r="65" spans="1:11">
      <c r="A65" s="78"/>
      <c r="B65" s="82" t="s">
        <v>59</v>
      </c>
      <c r="C65" s="82" t="s">
        <v>416</v>
      </c>
      <c r="D65" s="82" t="s">
        <v>417</v>
      </c>
      <c r="E65" s="82" t="s">
        <v>418</v>
      </c>
      <c r="F65" s="82" t="s">
        <v>53</v>
      </c>
      <c r="G65" s="82" t="s">
        <v>419</v>
      </c>
      <c r="H65" s="82" t="s">
        <v>420</v>
      </c>
      <c r="I65" s="82" t="s">
        <v>421</v>
      </c>
      <c r="J65" s="82" t="s">
        <v>386</v>
      </c>
      <c r="K65" s="82" t="s">
        <v>339</v>
      </c>
    </row>
    <row r="66" spans="1:11">
      <c r="A66" s="82" t="s">
        <v>422</v>
      </c>
      <c r="B66" s="82" t="s">
        <v>423</v>
      </c>
      <c r="C66" s="82">
        <v>174.7</v>
      </c>
      <c r="D66" s="82">
        <v>174.7</v>
      </c>
      <c r="E66" s="82">
        <v>3.18</v>
      </c>
      <c r="F66" s="82">
        <v>0.40200000000000002</v>
      </c>
      <c r="G66" s="82">
        <v>0.495</v>
      </c>
      <c r="H66" s="82" t="s">
        <v>424</v>
      </c>
      <c r="I66" s="82" t="s">
        <v>357</v>
      </c>
      <c r="J66" s="82">
        <v>180</v>
      </c>
      <c r="K66" s="82" t="s">
        <v>358</v>
      </c>
    </row>
    <row r="67" spans="1:11">
      <c r="A67" s="82" t="s">
        <v>425</v>
      </c>
      <c r="B67" s="82"/>
      <c r="C67" s="82"/>
      <c r="D67" s="82">
        <v>174.7</v>
      </c>
      <c r="E67" s="82">
        <v>3.18</v>
      </c>
      <c r="F67" s="82">
        <v>0.40200000000000002</v>
      </c>
      <c r="G67" s="82">
        <v>0.495</v>
      </c>
      <c r="H67" s="82"/>
      <c r="I67" s="82"/>
      <c r="J67" s="82"/>
      <c r="K67" s="82"/>
    </row>
    <row r="68" spans="1:11">
      <c r="A68" s="82" t="s">
        <v>426</v>
      </c>
      <c r="B68" s="82"/>
      <c r="C68" s="82"/>
      <c r="D68" s="82">
        <v>0</v>
      </c>
      <c r="E68" s="82" t="s">
        <v>427</v>
      </c>
      <c r="F68" s="82" t="s">
        <v>427</v>
      </c>
      <c r="G68" s="82" t="s">
        <v>427</v>
      </c>
      <c r="H68" s="82"/>
      <c r="I68" s="82"/>
      <c r="J68" s="82"/>
      <c r="K68" s="82"/>
    </row>
    <row r="69" spans="1:11">
      <c r="A69" s="82" t="s">
        <v>428</v>
      </c>
      <c r="B69" s="82"/>
      <c r="C69" s="82"/>
      <c r="D69" s="82">
        <v>174.7</v>
      </c>
      <c r="E69" s="82">
        <v>3.18</v>
      </c>
      <c r="F69" s="82">
        <v>0.40200000000000002</v>
      </c>
      <c r="G69" s="82">
        <v>0.495</v>
      </c>
      <c r="H69" s="82"/>
      <c r="I69" s="82"/>
      <c r="J69" s="82"/>
      <c r="K69" s="82"/>
    </row>
    <row r="71" spans="1:11">
      <c r="A71" s="78"/>
      <c r="B71" s="82" t="s">
        <v>126</v>
      </c>
      <c r="C71" s="82" t="s">
        <v>376</v>
      </c>
      <c r="D71" s="82" t="s">
        <v>388</v>
      </c>
    </row>
    <row r="72" spans="1:11">
      <c r="A72" s="82" t="s">
        <v>43</v>
      </c>
      <c r="B72" s="82"/>
      <c r="C72" s="82"/>
      <c r="D72" s="82"/>
    </row>
    <row r="74" spans="1:11">
      <c r="A74" s="78"/>
      <c r="B74" s="82" t="s">
        <v>126</v>
      </c>
      <c r="C74" s="82" t="s">
        <v>389</v>
      </c>
      <c r="D74" s="82" t="s">
        <v>390</v>
      </c>
      <c r="E74" s="82" t="s">
        <v>391</v>
      </c>
      <c r="F74" s="82" t="s">
        <v>392</v>
      </c>
      <c r="G74" s="82" t="s">
        <v>388</v>
      </c>
    </row>
    <row r="75" spans="1:11">
      <c r="A75" s="82" t="s">
        <v>369</v>
      </c>
      <c r="B75" s="82" t="s">
        <v>370</v>
      </c>
      <c r="C75" s="82">
        <v>11020.05</v>
      </c>
      <c r="D75" s="82">
        <v>8801.2199999999993</v>
      </c>
      <c r="E75" s="82">
        <v>2218.83</v>
      </c>
      <c r="F75" s="82">
        <v>0.8</v>
      </c>
      <c r="G75" s="82">
        <v>4.0599999999999996</v>
      </c>
    </row>
    <row r="76" spans="1:11">
      <c r="A76" s="82" t="s">
        <v>371</v>
      </c>
      <c r="B76" s="82" t="s">
        <v>370</v>
      </c>
      <c r="C76" s="82">
        <v>59308.37</v>
      </c>
      <c r="D76" s="82">
        <v>47366.94</v>
      </c>
      <c r="E76" s="82">
        <v>11941.43</v>
      </c>
      <c r="F76" s="82">
        <v>0.8</v>
      </c>
      <c r="G76" s="82">
        <v>4.37</v>
      </c>
    </row>
    <row r="77" spans="1:11">
      <c r="A77" s="82" t="s">
        <v>372</v>
      </c>
      <c r="B77" s="82" t="s">
        <v>370</v>
      </c>
      <c r="C77" s="82">
        <v>35912.04</v>
      </c>
      <c r="D77" s="82">
        <v>28681.34</v>
      </c>
      <c r="E77" s="82">
        <v>7230.7</v>
      </c>
      <c r="F77" s="82">
        <v>0.8</v>
      </c>
      <c r="G77" s="82">
        <v>3.74</v>
      </c>
    </row>
    <row r="78" spans="1:11">
      <c r="A78" s="82" t="s">
        <v>373</v>
      </c>
      <c r="B78" s="82" t="s">
        <v>370</v>
      </c>
      <c r="C78" s="82">
        <v>192648.29</v>
      </c>
      <c r="D78" s="82">
        <v>153859.57</v>
      </c>
      <c r="E78" s="82">
        <v>38788.720000000001</v>
      </c>
      <c r="F78" s="82">
        <v>0.8</v>
      </c>
      <c r="G78" s="82">
        <v>3.95</v>
      </c>
    </row>
    <row r="79" spans="1:11">
      <c r="A79" s="82" t="s">
        <v>374</v>
      </c>
      <c r="B79" s="82" t="s">
        <v>370</v>
      </c>
      <c r="C79" s="82">
        <v>61965.279999999999</v>
      </c>
      <c r="D79" s="82">
        <v>49488.9</v>
      </c>
      <c r="E79" s="82">
        <v>12476.38</v>
      </c>
      <c r="F79" s="82">
        <v>0.8</v>
      </c>
      <c r="G79" s="82">
        <v>4.3600000000000003</v>
      </c>
    </row>
    <row r="80" spans="1:11">
      <c r="A80" s="82" t="s">
        <v>375</v>
      </c>
      <c r="B80" s="82" t="s">
        <v>370</v>
      </c>
      <c r="C80" s="82">
        <v>35333.65</v>
      </c>
      <c r="D80" s="82">
        <v>28219.4</v>
      </c>
      <c r="E80" s="82">
        <v>7114.24</v>
      </c>
      <c r="F80" s="82">
        <v>0.8</v>
      </c>
      <c r="G80" s="82">
        <v>3.74</v>
      </c>
    </row>
    <row r="82" spans="1:8">
      <c r="A82" s="78"/>
      <c r="B82" s="82" t="s">
        <v>126</v>
      </c>
      <c r="C82" s="82" t="s">
        <v>389</v>
      </c>
      <c r="D82" s="82" t="s">
        <v>388</v>
      </c>
    </row>
    <row r="83" spans="1:8">
      <c r="A83" s="82" t="s">
        <v>429</v>
      </c>
      <c r="B83" s="82" t="s">
        <v>430</v>
      </c>
      <c r="C83" s="82">
        <v>4025.42</v>
      </c>
      <c r="D83" s="82">
        <v>0.8</v>
      </c>
    </row>
    <row r="84" spans="1:8">
      <c r="A84" s="82" t="s">
        <v>431</v>
      </c>
      <c r="B84" s="82" t="s">
        <v>430</v>
      </c>
      <c r="C84" s="82">
        <v>57028.68</v>
      </c>
      <c r="D84" s="82">
        <v>0.8</v>
      </c>
    </row>
    <row r="85" spans="1:8">
      <c r="A85" s="82" t="s">
        <v>432</v>
      </c>
      <c r="B85" s="82" t="s">
        <v>430</v>
      </c>
      <c r="C85" s="82">
        <v>25675.07</v>
      </c>
      <c r="D85" s="82">
        <v>0.8</v>
      </c>
    </row>
    <row r="86" spans="1:8">
      <c r="A86" s="82" t="s">
        <v>433</v>
      </c>
      <c r="B86" s="82" t="s">
        <v>430</v>
      </c>
      <c r="C86" s="82">
        <v>203086.63</v>
      </c>
      <c r="D86" s="82">
        <v>0.78</v>
      </c>
    </row>
    <row r="87" spans="1:8">
      <c r="A87" s="82" t="s">
        <v>434</v>
      </c>
      <c r="B87" s="82" t="s">
        <v>430</v>
      </c>
      <c r="C87" s="82">
        <v>63194.42</v>
      </c>
      <c r="D87" s="82">
        <v>0.8</v>
      </c>
    </row>
    <row r="88" spans="1:8">
      <c r="A88" s="82" t="s">
        <v>435</v>
      </c>
      <c r="B88" s="82" t="s">
        <v>430</v>
      </c>
      <c r="C88" s="82">
        <v>18413.13</v>
      </c>
      <c r="D88" s="82">
        <v>0.8</v>
      </c>
    </row>
    <row r="90" spans="1:8">
      <c r="A90" s="78"/>
      <c r="B90" s="82" t="s">
        <v>126</v>
      </c>
      <c r="C90" s="82" t="s">
        <v>436</v>
      </c>
      <c r="D90" s="82" t="s">
        <v>437</v>
      </c>
      <c r="E90" s="82" t="s">
        <v>438</v>
      </c>
      <c r="F90" s="82" t="s">
        <v>439</v>
      </c>
      <c r="G90" s="82" t="s">
        <v>440</v>
      </c>
      <c r="H90" s="82" t="s">
        <v>441</v>
      </c>
    </row>
    <row r="91" spans="1:8">
      <c r="A91" s="82" t="s">
        <v>442</v>
      </c>
      <c r="B91" s="82" t="s">
        <v>443</v>
      </c>
      <c r="C91" s="82">
        <v>0.35</v>
      </c>
      <c r="D91" s="82">
        <v>125</v>
      </c>
      <c r="E91" s="82">
        <v>1.18</v>
      </c>
      <c r="F91" s="82">
        <v>421.39</v>
      </c>
      <c r="G91" s="82">
        <v>1</v>
      </c>
      <c r="H91" s="82" t="s">
        <v>444</v>
      </c>
    </row>
    <row r="92" spans="1:8">
      <c r="A92" s="82" t="s">
        <v>445</v>
      </c>
      <c r="B92" s="82" t="s">
        <v>446</v>
      </c>
      <c r="C92" s="82">
        <v>0.54</v>
      </c>
      <c r="D92" s="82">
        <v>622</v>
      </c>
      <c r="E92" s="82">
        <v>0.67</v>
      </c>
      <c r="F92" s="82">
        <v>772.17</v>
      </c>
      <c r="G92" s="82">
        <v>1</v>
      </c>
      <c r="H92" s="82" t="s">
        <v>447</v>
      </c>
    </row>
    <row r="93" spans="1:8">
      <c r="A93" s="82" t="s">
        <v>448</v>
      </c>
      <c r="B93" s="82" t="s">
        <v>446</v>
      </c>
      <c r="C93" s="82">
        <v>0.57999999999999996</v>
      </c>
      <c r="D93" s="82">
        <v>1109.6500000000001</v>
      </c>
      <c r="E93" s="82">
        <v>3.58</v>
      </c>
      <c r="F93" s="82">
        <v>6833.98</v>
      </c>
      <c r="G93" s="82">
        <v>1</v>
      </c>
      <c r="H93" s="82" t="s">
        <v>447</v>
      </c>
    </row>
    <row r="94" spans="1:8">
      <c r="A94" s="82" t="s">
        <v>449</v>
      </c>
      <c r="B94" s="82" t="s">
        <v>446</v>
      </c>
      <c r="C94" s="82">
        <v>0.56999999999999995</v>
      </c>
      <c r="D94" s="82">
        <v>622</v>
      </c>
      <c r="E94" s="82">
        <v>2.17</v>
      </c>
      <c r="F94" s="82">
        <v>2372.56</v>
      </c>
      <c r="G94" s="82">
        <v>1</v>
      </c>
      <c r="H94" s="82" t="s">
        <v>447</v>
      </c>
    </row>
    <row r="95" spans="1:8">
      <c r="A95" s="82" t="s">
        <v>450</v>
      </c>
      <c r="B95" s="82" t="s">
        <v>446</v>
      </c>
      <c r="C95" s="82">
        <v>0.6</v>
      </c>
      <c r="D95" s="82">
        <v>1017.59</v>
      </c>
      <c r="E95" s="82">
        <v>11.64</v>
      </c>
      <c r="F95" s="82">
        <v>19717.98</v>
      </c>
      <c r="G95" s="82">
        <v>1</v>
      </c>
      <c r="H95" s="82" t="s">
        <v>447</v>
      </c>
    </row>
    <row r="96" spans="1:8">
      <c r="A96" s="82" t="s">
        <v>451</v>
      </c>
      <c r="B96" s="82" t="s">
        <v>446</v>
      </c>
      <c r="C96" s="82">
        <v>0.57999999999999996</v>
      </c>
      <c r="D96" s="82">
        <v>1109.6500000000001</v>
      </c>
      <c r="E96" s="82">
        <v>3.74</v>
      </c>
      <c r="F96" s="82">
        <v>7140.13</v>
      </c>
      <c r="G96" s="82">
        <v>1</v>
      </c>
      <c r="H96" s="82" t="s">
        <v>447</v>
      </c>
    </row>
    <row r="97" spans="1:8">
      <c r="A97" s="82" t="s">
        <v>452</v>
      </c>
      <c r="B97" s="82" t="s">
        <v>446</v>
      </c>
      <c r="C97" s="82">
        <v>0.56999999999999995</v>
      </c>
      <c r="D97" s="82">
        <v>622</v>
      </c>
      <c r="E97" s="82">
        <v>2.13</v>
      </c>
      <c r="F97" s="82">
        <v>2334.35</v>
      </c>
      <c r="G97" s="82">
        <v>1</v>
      </c>
      <c r="H97" s="82" t="s">
        <v>447</v>
      </c>
    </row>
    <row r="99" spans="1:8">
      <c r="A99" s="78"/>
      <c r="B99" s="82" t="s">
        <v>126</v>
      </c>
      <c r="C99" s="82" t="s">
        <v>453</v>
      </c>
      <c r="D99" s="82" t="s">
        <v>454</v>
      </c>
      <c r="E99" s="82" t="s">
        <v>455</v>
      </c>
      <c r="F99" s="82" t="s">
        <v>456</v>
      </c>
    </row>
    <row r="100" spans="1:8">
      <c r="A100" s="82" t="s">
        <v>457</v>
      </c>
      <c r="B100" s="82" t="s">
        <v>458</v>
      </c>
      <c r="C100" s="82" t="s">
        <v>459</v>
      </c>
      <c r="D100" s="82">
        <v>0.1</v>
      </c>
      <c r="E100" s="82">
        <v>0</v>
      </c>
      <c r="F100" s="82">
        <v>1</v>
      </c>
    </row>
    <row r="102" spans="1:8">
      <c r="A102" s="78"/>
      <c r="B102" s="82" t="s">
        <v>126</v>
      </c>
      <c r="C102" s="82" t="s">
        <v>460</v>
      </c>
      <c r="D102" s="82" t="s">
        <v>461</v>
      </c>
      <c r="E102" s="82" t="s">
        <v>462</v>
      </c>
      <c r="F102" s="82" t="s">
        <v>463</v>
      </c>
      <c r="G102" s="82" t="s">
        <v>464</v>
      </c>
    </row>
    <row r="103" spans="1:8">
      <c r="A103" s="82" t="s">
        <v>465</v>
      </c>
      <c r="B103" s="82" t="s">
        <v>466</v>
      </c>
      <c r="C103" s="82">
        <v>0.4</v>
      </c>
      <c r="D103" s="82">
        <v>845000</v>
      </c>
      <c r="E103" s="82">
        <v>0.8</v>
      </c>
      <c r="F103" s="82">
        <v>1.71</v>
      </c>
      <c r="G103" s="82">
        <v>0.59</v>
      </c>
    </row>
    <row r="105" spans="1:8">
      <c r="A105" s="78"/>
      <c r="B105" s="82" t="s">
        <v>467</v>
      </c>
      <c r="C105" s="82" t="s">
        <v>468</v>
      </c>
      <c r="D105" s="82" t="s">
        <v>469</v>
      </c>
      <c r="E105" s="82" t="s">
        <v>470</v>
      </c>
      <c r="F105" s="82" t="s">
        <v>471</v>
      </c>
      <c r="G105" s="82" t="s">
        <v>472</v>
      </c>
      <c r="H105" s="82" t="s">
        <v>473</v>
      </c>
    </row>
    <row r="106" spans="1:8">
      <c r="A106" s="82" t="s">
        <v>474</v>
      </c>
      <c r="B106" s="82">
        <v>145358.82399999999</v>
      </c>
      <c r="C106" s="82">
        <v>231.24379999999999</v>
      </c>
      <c r="D106" s="82">
        <v>538.08489999999995</v>
      </c>
      <c r="E106" s="82">
        <v>0</v>
      </c>
      <c r="F106" s="82">
        <v>2.2000000000000001E-3</v>
      </c>
      <c r="G106" s="82">
        <v>559375.00589999999</v>
      </c>
      <c r="H106" s="82">
        <v>60049.234799999998</v>
      </c>
    </row>
    <row r="107" spans="1:8">
      <c r="A107" s="82" t="s">
        <v>475</v>
      </c>
      <c r="B107" s="82">
        <v>128413.74890000001</v>
      </c>
      <c r="C107" s="82">
        <v>205.8202</v>
      </c>
      <c r="D107" s="82">
        <v>483.65789999999998</v>
      </c>
      <c r="E107" s="82">
        <v>0</v>
      </c>
      <c r="F107" s="82">
        <v>1.9E-3</v>
      </c>
      <c r="G107" s="82">
        <v>502806.57339999999</v>
      </c>
      <c r="H107" s="82">
        <v>53199.464099999997</v>
      </c>
    </row>
    <row r="108" spans="1:8">
      <c r="A108" s="82" t="s">
        <v>476</v>
      </c>
      <c r="B108" s="82">
        <v>138831.22260000001</v>
      </c>
      <c r="C108" s="82">
        <v>226.22579999999999</v>
      </c>
      <c r="D108" s="82">
        <v>542.96690000000001</v>
      </c>
      <c r="E108" s="82">
        <v>0</v>
      </c>
      <c r="F108" s="82">
        <v>2.2000000000000001E-3</v>
      </c>
      <c r="G108" s="82">
        <v>564492.18599999999</v>
      </c>
      <c r="H108" s="82">
        <v>57879.002200000003</v>
      </c>
    </row>
    <row r="109" spans="1:8">
      <c r="A109" s="82" t="s">
        <v>477</v>
      </c>
      <c r="B109" s="82">
        <v>129504.3496</v>
      </c>
      <c r="C109" s="82">
        <v>215.79409999999999</v>
      </c>
      <c r="D109" s="82">
        <v>532.28840000000002</v>
      </c>
      <c r="E109" s="82">
        <v>0</v>
      </c>
      <c r="F109" s="82">
        <v>2.0999999999999999E-3</v>
      </c>
      <c r="G109" s="82">
        <v>553425.64780000004</v>
      </c>
      <c r="H109" s="82">
        <v>54458.154699999999</v>
      </c>
    </row>
    <row r="110" spans="1:8">
      <c r="A110" s="82" t="s">
        <v>308</v>
      </c>
      <c r="B110" s="82">
        <v>136203.89319999999</v>
      </c>
      <c r="C110" s="82">
        <v>231.10470000000001</v>
      </c>
      <c r="D110" s="82">
        <v>582.27059999999994</v>
      </c>
      <c r="E110" s="82">
        <v>0</v>
      </c>
      <c r="F110" s="82">
        <v>2.3E-3</v>
      </c>
      <c r="G110" s="82">
        <v>605421.98219999997</v>
      </c>
      <c r="H110" s="82">
        <v>57682.174299999999</v>
      </c>
    </row>
    <row r="111" spans="1:8">
      <c r="A111" s="82" t="s">
        <v>478</v>
      </c>
      <c r="B111" s="82">
        <v>137450.40330000001</v>
      </c>
      <c r="C111" s="82">
        <v>237.2911</v>
      </c>
      <c r="D111" s="82">
        <v>609.63599999999997</v>
      </c>
      <c r="E111" s="82">
        <v>0</v>
      </c>
      <c r="F111" s="82">
        <v>2.3999999999999998E-3</v>
      </c>
      <c r="G111" s="82">
        <v>633903.00930000003</v>
      </c>
      <c r="H111" s="82">
        <v>58609.432200000003</v>
      </c>
    </row>
    <row r="112" spans="1:8">
      <c r="A112" s="82" t="s">
        <v>479</v>
      </c>
      <c r="B112" s="82">
        <v>151616.1845</v>
      </c>
      <c r="C112" s="82">
        <v>264.23910000000001</v>
      </c>
      <c r="D112" s="82">
        <v>685.95690000000002</v>
      </c>
      <c r="E112" s="82">
        <v>0</v>
      </c>
      <c r="F112" s="82">
        <v>2.7000000000000001E-3</v>
      </c>
      <c r="G112" s="82">
        <v>713278.15079999994</v>
      </c>
      <c r="H112" s="82">
        <v>64894.277199999997</v>
      </c>
    </row>
    <row r="113" spans="1:19">
      <c r="A113" s="82" t="s">
        <v>480</v>
      </c>
      <c r="B113" s="82">
        <v>149290.1758</v>
      </c>
      <c r="C113" s="82">
        <v>259.77640000000002</v>
      </c>
      <c r="D113" s="82">
        <v>673.2201</v>
      </c>
      <c r="E113" s="82">
        <v>0</v>
      </c>
      <c r="F113" s="82">
        <v>2.5999999999999999E-3</v>
      </c>
      <c r="G113" s="82">
        <v>700031.49549999996</v>
      </c>
      <c r="H113" s="82">
        <v>63858.597500000003</v>
      </c>
    </row>
    <row r="114" spans="1:19">
      <c r="A114" s="82" t="s">
        <v>481</v>
      </c>
      <c r="B114" s="82">
        <v>132711.77970000001</v>
      </c>
      <c r="C114" s="82">
        <v>227.86160000000001</v>
      </c>
      <c r="D114" s="82">
        <v>581.85950000000003</v>
      </c>
      <c r="E114" s="82">
        <v>0</v>
      </c>
      <c r="F114" s="82">
        <v>2.3E-3</v>
      </c>
      <c r="G114" s="82">
        <v>605012.68980000005</v>
      </c>
      <c r="H114" s="82">
        <v>56466.367899999997</v>
      </c>
    </row>
    <row r="115" spans="1:19">
      <c r="A115" s="82" t="s">
        <v>482</v>
      </c>
      <c r="B115" s="82">
        <v>133769.20619999999</v>
      </c>
      <c r="C115" s="82">
        <v>224.48990000000001</v>
      </c>
      <c r="D115" s="82">
        <v>558.41949999999997</v>
      </c>
      <c r="E115" s="82">
        <v>0</v>
      </c>
      <c r="F115" s="82">
        <v>2.2000000000000001E-3</v>
      </c>
      <c r="G115" s="82">
        <v>580605.69209999999</v>
      </c>
      <c r="H115" s="82">
        <v>56407.4663</v>
      </c>
    </row>
    <row r="116" spans="1:19">
      <c r="A116" s="82" t="s">
        <v>483</v>
      </c>
      <c r="B116" s="82">
        <v>133916.00159999999</v>
      </c>
      <c r="C116" s="82">
        <v>217.4675</v>
      </c>
      <c r="D116" s="82">
        <v>519.69000000000005</v>
      </c>
      <c r="E116" s="82">
        <v>0</v>
      </c>
      <c r="F116" s="82">
        <v>2.0999999999999999E-3</v>
      </c>
      <c r="G116" s="82">
        <v>540286.93200000003</v>
      </c>
      <c r="H116" s="82">
        <v>55756.375500000002</v>
      </c>
    </row>
    <row r="117" spans="1:19">
      <c r="A117" s="82" t="s">
        <v>484</v>
      </c>
      <c r="B117" s="82">
        <v>145542.71189999999</v>
      </c>
      <c r="C117" s="82">
        <v>230.75020000000001</v>
      </c>
      <c r="D117" s="82">
        <v>534.51070000000004</v>
      </c>
      <c r="E117" s="82">
        <v>0</v>
      </c>
      <c r="F117" s="82">
        <v>2.0999999999999999E-3</v>
      </c>
      <c r="G117" s="82">
        <v>555653.25549999997</v>
      </c>
      <c r="H117" s="82">
        <v>60048.090600000003</v>
      </c>
    </row>
    <row r="118" spans="1:19">
      <c r="A118" s="82"/>
      <c r="B118" s="82"/>
      <c r="C118" s="82"/>
      <c r="D118" s="82"/>
      <c r="E118" s="82"/>
      <c r="F118" s="82"/>
      <c r="G118" s="82"/>
      <c r="H118" s="82"/>
    </row>
    <row r="119" spans="1:19">
      <c r="A119" s="82" t="s">
        <v>485</v>
      </c>
      <c r="B119" s="83">
        <v>1662610</v>
      </c>
      <c r="C119" s="82">
        <v>2772.0645</v>
      </c>
      <c r="D119" s="82">
        <v>6842.5613999999996</v>
      </c>
      <c r="E119" s="82">
        <v>0</v>
      </c>
      <c r="F119" s="82">
        <v>2.7E-2</v>
      </c>
      <c r="G119" s="83">
        <v>7114290</v>
      </c>
      <c r="H119" s="82">
        <v>699308.63740000001</v>
      </c>
    </row>
    <row r="120" spans="1:19">
      <c r="A120" s="82" t="s">
        <v>486</v>
      </c>
      <c r="B120" s="82">
        <v>128413.74890000001</v>
      </c>
      <c r="C120" s="82">
        <v>205.8202</v>
      </c>
      <c r="D120" s="82">
        <v>483.65789999999998</v>
      </c>
      <c r="E120" s="82">
        <v>0</v>
      </c>
      <c r="F120" s="82">
        <v>1.9E-3</v>
      </c>
      <c r="G120" s="82">
        <v>502806.57339999999</v>
      </c>
      <c r="H120" s="82">
        <v>53199.464099999997</v>
      </c>
    </row>
    <row r="121" spans="1:19">
      <c r="A121" s="82" t="s">
        <v>487</v>
      </c>
      <c r="B121" s="82">
        <v>151616.1845</v>
      </c>
      <c r="C121" s="82">
        <v>264.23910000000001</v>
      </c>
      <c r="D121" s="82">
        <v>685.95690000000002</v>
      </c>
      <c r="E121" s="82">
        <v>0</v>
      </c>
      <c r="F121" s="82">
        <v>2.7000000000000001E-3</v>
      </c>
      <c r="G121" s="82">
        <v>713278.15079999994</v>
      </c>
      <c r="H121" s="82">
        <v>64894.277199999997</v>
      </c>
    </row>
    <row r="123" spans="1:19">
      <c r="A123" s="78"/>
      <c r="B123" s="82" t="s">
        <v>488</v>
      </c>
      <c r="C123" s="82" t="s">
        <v>489</v>
      </c>
      <c r="D123" s="82" t="s">
        <v>490</v>
      </c>
      <c r="E123" s="82" t="s">
        <v>491</v>
      </c>
      <c r="F123" s="82" t="s">
        <v>492</v>
      </c>
      <c r="G123" s="82" t="s">
        <v>493</v>
      </c>
      <c r="H123" s="82" t="s">
        <v>494</v>
      </c>
      <c r="I123" s="82" t="s">
        <v>495</v>
      </c>
      <c r="J123" s="82" t="s">
        <v>496</v>
      </c>
      <c r="K123" s="82" t="s">
        <v>497</v>
      </c>
      <c r="L123" s="82" t="s">
        <v>498</v>
      </c>
      <c r="M123" s="82" t="s">
        <v>499</v>
      </c>
      <c r="N123" s="82" t="s">
        <v>500</v>
      </c>
      <c r="O123" s="82" t="s">
        <v>501</v>
      </c>
      <c r="P123" s="82" t="s">
        <v>502</v>
      </c>
      <c r="Q123" s="82" t="s">
        <v>503</v>
      </c>
      <c r="R123" s="82" t="s">
        <v>504</v>
      </c>
      <c r="S123" s="82" t="s">
        <v>505</v>
      </c>
    </row>
    <row r="124" spans="1:19">
      <c r="A124" s="82" t="s">
        <v>474</v>
      </c>
      <c r="B124" s="83">
        <v>443479000000</v>
      </c>
      <c r="C124" s="82">
        <v>301617.7</v>
      </c>
      <c r="D124" s="82" t="s">
        <v>627</v>
      </c>
      <c r="E124" s="82">
        <v>62886.42</v>
      </c>
      <c r="F124" s="82">
        <v>35805.574999999997</v>
      </c>
      <c r="G124" s="82">
        <v>39592.569000000003</v>
      </c>
      <c r="H124" s="82">
        <v>0</v>
      </c>
      <c r="I124" s="82">
        <v>0</v>
      </c>
      <c r="J124" s="82">
        <v>0</v>
      </c>
      <c r="K124" s="82">
        <v>0</v>
      </c>
      <c r="L124" s="82">
        <v>0</v>
      </c>
      <c r="M124" s="82">
        <v>0</v>
      </c>
      <c r="N124" s="82">
        <v>0</v>
      </c>
      <c r="O124" s="82">
        <v>0</v>
      </c>
      <c r="P124" s="82">
        <v>0</v>
      </c>
      <c r="Q124" s="82">
        <v>163333.13699999999</v>
      </c>
      <c r="R124" s="82">
        <v>0</v>
      </c>
      <c r="S124" s="82">
        <v>0</v>
      </c>
    </row>
    <row r="125" spans="1:19">
      <c r="A125" s="82" t="s">
        <v>475</v>
      </c>
      <c r="B125" s="83">
        <v>398631000000</v>
      </c>
      <c r="C125" s="82">
        <v>297736.962</v>
      </c>
      <c r="D125" s="82" t="s">
        <v>628</v>
      </c>
      <c r="E125" s="82">
        <v>62886.42</v>
      </c>
      <c r="F125" s="82">
        <v>35805.574999999997</v>
      </c>
      <c r="G125" s="82">
        <v>39592.569000000003</v>
      </c>
      <c r="H125" s="82">
        <v>0</v>
      </c>
      <c r="I125" s="82">
        <v>0</v>
      </c>
      <c r="J125" s="82">
        <v>0</v>
      </c>
      <c r="K125" s="82">
        <v>0</v>
      </c>
      <c r="L125" s="82">
        <v>0</v>
      </c>
      <c r="M125" s="82">
        <v>0</v>
      </c>
      <c r="N125" s="82">
        <v>0</v>
      </c>
      <c r="O125" s="82">
        <v>0</v>
      </c>
      <c r="P125" s="82">
        <v>0</v>
      </c>
      <c r="Q125" s="82">
        <v>159452.399</v>
      </c>
      <c r="R125" s="82">
        <v>0</v>
      </c>
      <c r="S125" s="82">
        <v>0</v>
      </c>
    </row>
    <row r="126" spans="1:19">
      <c r="A126" s="82" t="s">
        <v>476</v>
      </c>
      <c r="B126" s="83">
        <v>447536000000</v>
      </c>
      <c r="C126" s="82">
        <v>312983.23300000001</v>
      </c>
      <c r="D126" s="82" t="s">
        <v>607</v>
      </c>
      <c r="E126" s="82">
        <v>41924.28</v>
      </c>
      <c r="F126" s="82">
        <v>31827.177</v>
      </c>
      <c r="G126" s="82">
        <v>39592.569000000003</v>
      </c>
      <c r="H126" s="82">
        <v>0</v>
      </c>
      <c r="I126" s="82">
        <v>6868.6180000000004</v>
      </c>
      <c r="J126" s="82">
        <v>0</v>
      </c>
      <c r="K126" s="82">
        <v>0</v>
      </c>
      <c r="L126" s="82">
        <v>0</v>
      </c>
      <c r="M126" s="82">
        <v>0</v>
      </c>
      <c r="N126" s="82">
        <v>0</v>
      </c>
      <c r="O126" s="82">
        <v>0</v>
      </c>
      <c r="P126" s="82">
        <v>0</v>
      </c>
      <c r="Q126" s="82">
        <v>192770.58799999999</v>
      </c>
      <c r="R126" s="82">
        <v>0</v>
      </c>
      <c r="S126" s="82">
        <v>0</v>
      </c>
    </row>
    <row r="127" spans="1:19">
      <c r="A127" s="82" t="s">
        <v>477</v>
      </c>
      <c r="B127" s="83">
        <v>438763000000</v>
      </c>
      <c r="C127" s="82">
        <v>320147.946</v>
      </c>
      <c r="D127" s="82" t="s">
        <v>537</v>
      </c>
      <c r="E127" s="82">
        <v>41924.28</v>
      </c>
      <c r="F127" s="82">
        <v>31827.177</v>
      </c>
      <c r="G127" s="82">
        <v>39592.569000000003</v>
      </c>
      <c r="H127" s="82">
        <v>0</v>
      </c>
      <c r="I127" s="82">
        <v>5320.8829999999998</v>
      </c>
      <c r="J127" s="82">
        <v>0</v>
      </c>
      <c r="K127" s="82">
        <v>0</v>
      </c>
      <c r="L127" s="82">
        <v>0</v>
      </c>
      <c r="M127" s="82">
        <v>0</v>
      </c>
      <c r="N127" s="82">
        <v>0</v>
      </c>
      <c r="O127" s="82">
        <v>0</v>
      </c>
      <c r="P127" s="82">
        <v>0</v>
      </c>
      <c r="Q127" s="82">
        <v>201483.03700000001</v>
      </c>
      <c r="R127" s="82">
        <v>0</v>
      </c>
      <c r="S127" s="82">
        <v>0</v>
      </c>
    </row>
    <row r="128" spans="1:19">
      <c r="A128" s="82" t="s">
        <v>308</v>
      </c>
      <c r="B128" s="83">
        <v>479986000000</v>
      </c>
      <c r="C128" s="82">
        <v>339659.22600000002</v>
      </c>
      <c r="D128" s="82" t="s">
        <v>629</v>
      </c>
      <c r="E128" s="82">
        <v>62886.42</v>
      </c>
      <c r="F128" s="82">
        <v>35805.574999999997</v>
      </c>
      <c r="G128" s="82">
        <v>39592.569000000003</v>
      </c>
      <c r="H128" s="82">
        <v>0</v>
      </c>
      <c r="I128" s="82">
        <v>9689.81</v>
      </c>
      <c r="J128" s="82">
        <v>0</v>
      </c>
      <c r="K128" s="82">
        <v>0</v>
      </c>
      <c r="L128" s="82">
        <v>0</v>
      </c>
      <c r="M128" s="82">
        <v>0</v>
      </c>
      <c r="N128" s="82">
        <v>0</v>
      </c>
      <c r="O128" s="82">
        <v>0</v>
      </c>
      <c r="P128" s="82">
        <v>0</v>
      </c>
      <c r="Q128" s="82">
        <v>191684.853</v>
      </c>
      <c r="R128" s="82">
        <v>0</v>
      </c>
      <c r="S128" s="82">
        <v>0</v>
      </c>
    </row>
    <row r="129" spans="1:19">
      <c r="A129" s="82" t="s">
        <v>478</v>
      </c>
      <c r="B129" s="83">
        <v>502566000000</v>
      </c>
      <c r="C129" s="82">
        <v>355353.99</v>
      </c>
      <c r="D129" s="82" t="s">
        <v>630</v>
      </c>
      <c r="E129" s="82">
        <v>62886.42</v>
      </c>
      <c r="F129" s="82">
        <v>35805.574999999997</v>
      </c>
      <c r="G129" s="82">
        <v>39592.569000000003</v>
      </c>
      <c r="H129" s="82">
        <v>0</v>
      </c>
      <c r="I129" s="82">
        <v>14508.035</v>
      </c>
      <c r="J129" s="82">
        <v>0</v>
      </c>
      <c r="K129" s="82">
        <v>0</v>
      </c>
      <c r="L129" s="82">
        <v>0</v>
      </c>
      <c r="M129" s="82">
        <v>0</v>
      </c>
      <c r="N129" s="82">
        <v>0</v>
      </c>
      <c r="O129" s="82">
        <v>0</v>
      </c>
      <c r="P129" s="82">
        <v>0</v>
      </c>
      <c r="Q129" s="82">
        <v>202561.39199999999</v>
      </c>
      <c r="R129" s="82">
        <v>0</v>
      </c>
      <c r="S129" s="82">
        <v>0</v>
      </c>
    </row>
    <row r="130" spans="1:19">
      <c r="A130" s="82" t="s">
        <v>479</v>
      </c>
      <c r="B130" s="83">
        <v>565496000000</v>
      </c>
      <c r="C130" s="82">
        <v>371527.25400000002</v>
      </c>
      <c r="D130" s="82" t="s">
        <v>631</v>
      </c>
      <c r="E130" s="82">
        <v>62886.42</v>
      </c>
      <c r="F130" s="82">
        <v>35805.574999999997</v>
      </c>
      <c r="G130" s="82">
        <v>39592.569000000003</v>
      </c>
      <c r="H130" s="82">
        <v>0</v>
      </c>
      <c r="I130" s="82">
        <v>25494.78</v>
      </c>
      <c r="J130" s="82">
        <v>0</v>
      </c>
      <c r="K130" s="82">
        <v>0</v>
      </c>
      <c r="L130" s="82">
        <v>0</v>
      </c>
      <c r="M130" s="82">
        <v>0</v>
      </c>
      <c r="N130" s="82">
        <v>0</v>
      </c>
      <c r="O130" s="82">
        <v>0</v>
      </c>
      <c r="P130" s="82">
        <v>0</v>
      </c>
      <c r="Q130" s="82">
        <v>207747.91099999999</v>
      </c>
      <c r="R130" s="82">
        <v>0</v>
      </c>
      <c r="S130" s="82">
        <v>0</v>
      </c>
    </row>
    <row r="131" spans="1:19">
      <c r="A131" s="82" t="s">
        <v>480</v>
      </c>
      <c r="B131" s="83">
        <v>554993000000</v>
      </c>
      <c r="C131" s="82">
        <v>372586.02100000001</v>
      </c>
      <c r="D131" s="82" t="s">
        <v>632</v>
      </c>
      <c r="E131" s="82">
        <v>62886.42</v>
      </c>
      <c r="F131" s="82">
        <v>35805.574999999997</v>
      </c>
      <c r="G131" s="82">
        <v>39592.569000000003</v>
      </c>
      <c r="H131" s="82">
        <v>0</v>
      </c>
      <c r="I131" s="82">
        <v>27122.988000000001</v>
      </c>
      <c r="J131" s="82">
        <v>0</v>
      </c>
      <c r="K131" s="82">
        <v>0</v>
      </c>
      <c r="L131" s="82">
        <v>0</v>
      </c>
      <c r="M131" s="82">
        <v>0</v>
      </c>
      <c r="N131" s="82">
        <v>0</v>
      </c>
      <c r="O131" s="82">
        <v>0</v>
      </c>
      <c r="P131" s="82">
        <v>0</v>
      </c>
      <c r="Q131" s="82">
        <v>207178.46900000001</v>
      </c>
      <c r="R131" s="82">
        <v>0</v>
      </c>
      <c r="S131" s="82">
        <v>0</v>
      </c>
    </row>
    <row r="132" spans="1:19">
      <c r="A132" s="82" t="s">
        <v>481</v>
      </c>
      <c r="B132" s="83">
        <v>479661000000</v>
      </c>
      <c r="C132" s="82">
        <v>346749.82500000001</v>
      </c>
      <c r="D132" s="82" t="s">
        <v>573</v>
      </c>
      <c r="E132" s="82">
        <v>41924.28</v>
      </c>
      <c r="F132" s="82">
        <v>31827.177</v>
      </c>
      <c r="G132" s="82">
        <v>39592.569000000003</v>
      </c>
      <c r="H132" s="82">
        <v>0</v>
      </c>
      <c r="I132" s="82">
        <v>19054.77</v>
      </c>
      <c r="J132" s="82">
        <v>0</v>
      </c>
      <c r="K132" s="82">
        <v>0</v>
      </c>
      <c r="L132" s="82">
        <v>0</v>
      </c>
      <c r="M132" s="82">
        <v>0</v>
      </c>
      <c r="N132" s="82">
        <v>0</v>
      </c>
      <c r="O132" s="82">
        <v>0</v>
      </c>
      <c r="P132" s="82">
        <v>0</v>
      </c>
      <c r="Q132" s="82">
        <v>214351.02799999999</v>
      </c>
      <c r="R132" s="82">
        <v>0</v>
      </c>
      <c r="S132" s="82">
        <v>0</v>
      </c>
    </row>
    <row r="133" spans="1:19">
      <c r="A133" s="82" t="s">
        <v>482</v>
      </c>
      <c r="B133" s="83">
        <v>460311000000</v>
      </c>
      <c r="C133" s="82">
        <v>322822.41200000001</v>
      </c>
      <c r="D133" s="82" t="s">
        <v>613</v>
      </c>
      <c r="E133" s="82">
        <v>41924.28</v>
      </c>
      <c r="F133" s="82">
        <v>31827.177</v>
      </c>
      <c r="G133" s="82">
        <v>39592.569000000003</v>
      </c>
      <c r="H133" s="82">
        <v>0</v>
      </c>
      <c r="I133" s="82">
        <v>11241.029</v>
      </c>
      <c r="J133" s="82">
        <v>0</v>
      </c>
      <c r="K133" s="82">
        <v>0</v>
      </c>
      <c r="L133" s="82">
        <v>0</v>
      </c>
      <c r="M133" s="82">
        <v>0</v>
      </c>
      <c r="N133" s="82">
        <v>0</v>
      </c>
      <c r="O133" s="82">
        <v>0</v>
      </c>
      <c r="P133" s="82">
        <v>0</v>
      </c>
      <c r="Q133" s="82">
        <v>198237.356</v>
      </c>
      <c r="R133" s="82">
        <v>0</v>
      </c>
      <c r="S133" s="82">
        <v>0</v>
      </c>
    </row>
    <row r="134" spans="1:19">
      <c r="A134" s="82" t="s">
        <v>483</v>
      </c>
      <c r="B134" s="83">
        <v>428346000000</v>
      </c>
      <c r="C134" s="82">
        <v>300705.22499999998</v>
      </c>
      <c r="D134" s="82" t="s">
        <v>633</v>
      </c>
      <c r="E134" s="82">
        <v>62886.42</v>
      </c>
      <c r="F134" s="82">
        <v>35805.574999999997</v>
      </c>
      <c r="G134" s="82">
        <v>39592.569000000003</v>
      </c>
      <c r="H134" s="82">
        <v>0</v>
      </c>
      <c r="I134" s="82">
        <v>0</v>
      </c>
      <c r="J134" s="82">
        <v>0</v>
      </c>
      <c r="K134" s="82">
        <v>0</v>
      </c>
      <c r="L134" s="82">
        <v>0</v>
      </c>
      <c r="M134" s="82">
        <v>0</v>
      </c>
      <c r="N134" s="82">
        <v>0</v>
      </c>
      <c r="O134" s="82">
        <v>0</v>
      </c>
      <c r="P134" s="82">
        <v>0</v>
      </c>
      <c r="Q134" s="82">
        <v>162420.66099999999</v>
      </c>
      <c r="R134" s="82">
        <v>0</v>
      </c>
      <c r="S134" s="82">
        <v>0</v>
      </c>
    </row>
    <row r="135" spans="1:19">
      <c r="A135" s="82" t="s">
        <v>484</v>
      </c>
      <c r="B135" s="83">
        <v>440529000000</v>
      </c>
      <c r="C135" s="82">
        <v>296199.065</v>
      </c>
      <c r="D135" s="82" t="s">
        <v>634</v>
      </c>
      <c r="E135" s="82">
        <v>62886.42</v>
      </c>
      <c r="F135" s="82">
        <v>35805.574999999997</v>
      </c>
      <c r="G135" s="82">
        <v>39592.569000000003</v>
      </c>
      <c r="H135" s="82">
        <v>0</v>
      </c>
      <c r="I135" s="82">
        <v>0</v>
      </c>
      <c r="J135" s="82">
        <v>0</v>
      </c>
      <c r="K135" s="82">
        <v>0</v>
      </c>
      <c r="L135" s="82">
        <v>0</v>
      </c>
      <c r="M135" s="82">
        <v>0</v>
      </c>
      <c r="N135" s="82">
        <v>0</v>
      </c>
      <c r="O135" s="82">
        <v>0</v>
      </c>
      <c r="P135" s="82">
        <v>0</v>
      </c>
      <c r="Q135" s="82">
        <v>157914.50099999999</v>
      </c>
      <c r="R135" s="82">
        <v>0</v>
      </c>
      <c r="S135" s="82">
        <v>0</v>
      </c>
    </row>
    <row r="136" spans="1:19">
      <c r="A136" s="82"/>
      <c r="B136" s="82"/>
      <c r="C136" s="82"/>
      <c r="D136" s="82"/>
      <c r="E136" s="82"/>
      <c r="F136" s="82"/>
      <c r="G136" s="82"/>
      <c r="H136" s="82"/>
      <c r="I136" s="82"/>
      <c r="J136" s="82"/>
      <c r="K136" s="82"/>
      <c r="L136" s="82"/>
      <c r="M136" s="82"/>
      <c r="N136" s="82"/>
      <c r="O136" s="82"/>
      <c r="P136" s="82"/>
      <c r="Q136" s="82"/>
      <c r="R136" s="82"/>
      <c r="S136" s="82"/>
    </row>
    <row r="137" spans="1:19">
      <c r="A137" s="82" t="s">
        <v>485</v>
      </c>
      <c r="B137" s="83">
        <v>5640300000000</v>
      </c>
      <c r="C137" s="82"/>
      <c r="D137" s="82"/>
      <c r="E137" s="82"/>
      <c r="F137" s="82"/>
      <c r="G137" s="82"/>
      <c r="H137" s="82"/>
      <c r="I137" s="82"/>
      <c r="J137" s="82"/>
      <c r="K137" s="82"/>
      <c r="L137" s="82">
        <v>0</v>
      </c>
      <c r="M137" s="82">
        <v>0</v>
      </c>
      <c r="N137" s="82">
        <v>0</v>
      </c>
      <c r="O137" s="82">
        <v>0</v>
      </c>
      <c r="P137" s="82">
        <v>0</v>
      </c>
      <c r="Q137" s="82"/>
      <c r="R137" s="82">
        <v>0</v>
      </c>
      <c r="S137" s="82">
        <v>0</v>
      </c>
    </row>
    <row r="138" spans="1:19">
      <c r="A138" s="82" t="s">
        <v>486</v>
      </c>
      <c r="B138" s="83">
        <v>398631000000</v>
      </c>
      <c r="C138" s="82">
        <v>296199.065</v>
      </c>
      <c r="D138" s="82"/>
      <c r="E138" s="82">
        <v>41924.28</v>
      </c>
      <c r="F138" s="82">
        <v>31827.177</v>
      </c>
      <c r="G138" s="82">
        <v>39592.569000000003</v>
      </c>
      <c r="H138" s="82">
        <v>0</v>
      </c>
      <c r="I138" s="82">
        <v>0</v>
      </c>
      <c r="J138" s="82">
        <v>0</v>
      </c>
      <c r="K138" s="82">
        <v>0</v>
      </c>
      <c r="L138" s="82">
        <v>0</v>
      </c>
      <c r="M138" s="82">
        <v>0</v>
      </c>
      <c r="N138" s="82">
        <v>0</v>
      </c>
      <c r="O138" s="82">
        <v>0</v>
      </c>
      <c r="P138" s="82">
        <v>0</v>
      </c>
      <c r="Q138" s="82">
        <v>157914.50099999999</v>
      </c>
      <c r="R138" s="82">
        <v>0</v>
      </c>
      <c r="S138" s="82">
        <v>0</v>
      </c>
    </row>
    <row r="139" spans="1:19">
      <c r="A139" s="82" t="s">
        <v>487</v>
      </c>
      <c r="B139" s="83">
        <v>565496000000</v>
      </c>
      <c r="C139" s="82">
        <v>372586.02100000001</v>
      </c>
      <c r="D139" s="82"/>
      <c r="E139" s="82">
        <v>62886.42</v>
      </c>
      <c r="F139" s="82">
        <v>35805.574999999997</v>
      </c>
      <c r="G139" s="82">
        <v>39592.569000000003</v>
      </c>
      <c r="H139" s="82">
        <v>0</v>
      </c>
      <c r="I139" s="82">
        <v>27122.988000000001</v>
      </c>
      <c r="J139" s="82">
        <v>0</v>
      </c>
      <c r="K139" s="82">
        <v>0</v>
      </c>
      <c r="L139" s="82">
        <v>0</v>
      </c>
      <c r="M139" s="82">
        <v>0</v>
      </c>
      <c r="N139" s="82">
        <v>0</v>
      </c>
      <c r="O139" s="82">
        <v>0</v>
      </c>
      <c r="P139" s="82">
        <v>0</v>
      </c>
      <c r="Q139" s="82">
        <v>214351.02799999999</v>
      </c>
      <c r="R139" s="82">
        <v>0</v>
      </c>
      <c r="S139" s="82">
        <v>0</v>
      </c>
    </row>
    <row r="141" spans="1:19">
      <c r="A141" s="78"/>
      <c r="B141" s="82" t="s">
        <v>518</v>
      </c>
      <c r="C141" s="82" t="s">
        <v>519</v>
      </c>
      <c r="D141" s="82" t="s">
        <v>254</v>
      </c>
      <c r="E141" s="82" t="s">
        <v>377</v>
      </c>
    </row>
    <row r="142" spans="1:19">
      <c r="A142" s="82" t="s">
        <v>520</v>
      </c>
      <c r="B142" s="82">
        <v>58049.120000000003</v>
      </c>
      <c r="C142" s="82">
        <v>22986.94</v>
      </c>
      <c r="D142" s="82">
        <v>0</v>
      </c>
      <c r="E142" s="82">
        <v>81036.06</v>
      </c>
    </row>
    <row r="143" spans="1:19">
      <c r="A143" s="82" t="s">
        <v>521</v>
      </c>
      <c r="B143" s="82">
        <v>13.88</v>
      </c>
      <c r="C143" s="82">
        <v>5.5</v>
      </c>
      <c r="D143" s="82">
        <v>0</v>
      </c>
      <c r="E143" s="82">
        <v>19.38</v>
      </c>
    </row>
    <row r="144" spans="1:19">
      <c r="A144" s="82" t="s">
        <v>522</v>
      </c>
      <c r="B144" s="82">
        <v>13.88</v>
      </c>
      <c r="C144" s="82">
        <v>5.5</v>
      </c>
      <c r="D144" s="82">
        <v>0</v>
      </c>
      <c r="E144" s="82">
        <v>19.38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10"/>
  <dimension ref="A1:S144"/>
  <sheetViews>
    <sheetView workbookViewId="0"/>
  </sheetViews>
  <sheetFormatPr defaultRowHeight="10.5"/>
  <cols>
    <col min="1" max="1" width="38.5" customWidth="1"/>
    <col min="2" max="2" width="24.33203125" bestFit="1" customWidth="1"/>
    <col min="3" max="3" width="33.6640625" customWidth="1"/>
    <col min="4" max="4" width="38.6640625" bestFit="1" customWidth="1"/>
    <col min="5" max="5" width="45.6640625" customWidth="1"/>
    <col min="6" max="6" width="50" customWidth="1"/>
    <col min="7" max="7" width="43.6640625" customWidth="1"/>
    <col min="8" max="9" width="38.33203125" customWidth="1"/>
    <col min="10" max="10" width="46.1640625" customWidth="1"/>
    <col min="11" max="11" width="36.5" customWidth="1"/>
    <col min="12" max="12" width="45" customWidth="1"/>
    <col min="13" max="13" width="50.1640625" customWidth="1"/>
    <col min="14" max="15" width="44.83203125" customWidth="1"/>
    <col min="16" max="16" width="45.33203125" customWidth="1"/>
    <col min="17" max="17" width="45.1640625" customWidth="1"/>
    <col min="18" max="18" width="42.6640625" customWidth="1"/>
    <col min="19" max="19" width="48.1640625" customWidth="1"/>
    <col min="20" max="20" width="45.1640625" bestFit="1" customWidth="1"/>
    <col min="21" max="21" width="42.6640625" bestFit="1" customWidth="1"/>
    <col min="22" max="22" width="48.1640625" bestFit="1" customWidth="1"/>
  </cols>
  <sheetData>
    <row r="1" spans="1:7">
      <c r="A1" s="78"/>
      <c r="B1" s="82" t="s">
        <v>378</v>
      </c>
      <c r="C1" s="82" t="s">
        <v>379</v>
      </c>
      <c r="D1" s="82" t="s">
        <v>380</v>
      </c>
    </row>
    <row r="2" spans="1:7">
      <c r="A2" s="82" t="s">
        <v>332</v>
      </c>
      <c r="B2" s="82">
        <v>10626.92</v>
      </c>
      <c r="C2" s="82">
        <v>2541.84</v>
      </c>
      <c r="D2" s="82">
        <v>2541.84</v>
      </c>
    </row>
    <row r="3" spans="1:7">
      <c r="A3" s="82" t="s">
        <v>333</v>
      </c>
      <c r="B3" s="82">
        <v>10626.92</v>
      </c>
      <c r="C3" s="82">
        <v>2541.84</v>
      </c>
      <c r="D3" s="82">
        <v>2541.84</v>
      </c>
    </row>
    <row r="4" spans="1:7">
      <c r="A4" s="82" t="s">
        <v>334</v>
      </c>
      <c r="B4" s="82">
        <v>25395.52</v>
      </c>
      <c r="C4" s="82">
        <v>6074.33</v>
      </c>
      <c r="D4" s="82">
        <v>6074.33</v>
      </c>
    </row>
    <row r="5" spans="1:7">
      <c r="A5" s="82" t="s">
        <v>335</v>
      </c>
      <c r="B5" s="82">
        <v>25395.52</v>
      </c>
      <c r="C5" s="82">
        <v>6074.33</v>
      </c>
      <c r="D5" s="82">
        <v>6074.33</v>
      </c>
    </row>
    <row r="7" spans="1:7">
      <c r="A7" s="78"/>
      <c r="B7" s="82" t="s">
        <v>381</v>
      </c>
    </row>
    <row r="8" spans="1:7">
      <c r="A8" s="82" t="s">
        <v>336</v>
      </c>
      <c r="B8" s="82">
        <v>4180.79</v>
      </c>
    </row>
    <row r="9" spans="1:7">
      <c r="A9" s="82" t="s">
        <v>337</v>
      </c>
      <c r="B9" s="82">
        <v>4180.79</v>
      </c>
    </row>
    <row r="10" spans="1:7">
      <c r="A10" s="82" t="s">
        <v>382</v>
      </c>
      <c r="B10" s="82">
        <v>0</v>
      </c>
    </row>
    <row r="12" spans="1:7">
      <c r="A12" s="78"/>
      <c r="B12" s="82" t="s">
        <v>395</v>
      </c>
      <c r="C12" s="82" t="s">
        <v>396</v>
      </c>
      <c r="D12" s="82" t="s">
        <v>397</v>
      </c>
      <c r="E12" s="82" t="s">
        <v>398</v>
      </c>
      <c r="F12" s="82" t="s">
        <v>399</v>
      </c>
      <c r="G12" s="82" t="s">
        <v>400</v>
      </c>
    </row>
    <row r="13" spans="1:7">
      <c r="A13" s="82" t="s">
        <v>81</v>
      </c>
      <c r="B13" s="82">
        <v>0</v>
      </c>
      <c r="C13" s="82">
        <v>4427.3599999999997</v>
      </c>
      <c r="D13" s="82">
        <v>0</v>
      </c>
      <c r="E13" s="82">
        <v>0</v>
      </c>
      <c r="F13" s="82">
        <v>0</v>
      </c>
      <c r="G13" s="82">
        <v>0</v>
      </c>
    </row>
    <row r="14" spans="1:7">
      <c r="A14" s="82" t="s">
        <v>82</v>
      </c>
      <c r="B14" s="82">
        <v>107.81</v>
      </c>
      <c r="C14" s="82">
        <v>0</v>
      </c>
      <c r="D14" s="82">
        <v>0</v>
      </c>
      <c r="E14" s="82">
        <v>0</v>
      </c>
      <c r="F14" s="82">
        <v>0</v>
      </c>
      <c r="G14" s="82">
        <v>0</v>
      </c>
    </row>
    <row r="15" spans="1:7">
      <c r="A15" s="82" t="s">
        <v>90</v>
      </c>
      <c r="B15" s="82">
        <v>933.76</v>
      </c>
      <c r="C15" s="82">
        <v>0</v>
      </c>
      <c r="D15" s="82">
        <v>0</v>
      </c>
      <c r="E15" s="82">
        <v>0</v>
      </c>
      <c r="F15" s="82">
        <v>0</v>
      </c>
      <c r="G15" s="82">
        <v>0</v>
      </c>
    </row>
    <row r="16" spans="1:7">
      <c r="A16" s="82" t="s">
        <v>91</v>
      </c>
      <c r="B16" s="82">
        <v>67.98</v>
      </c>
      <c r="C16" s="82">
        <v>0</v>
      </c>
      <c r="D16" s="82">
        <v>0</v>
      </c>
      <c r="E16" s="82">
        <v>0</v>
      </c>
      <c r="F16" s="82">
        <v>0</v>
      </c>
      <c r="G16" s="82">
        <v>0</v>
      </c>
    </row>
    <row r="17" spans="1:10">
      <c r="A17" s="82" t="s">
        <v>92</v>
      </c>
      <c r="B17" s="82">
        <v>678.54</v>
      </c>
      <c r="C17" s="82">
        <v>294.92</v>
      </c>
      <c r="D17" s="82">
        <v>0</v>
      </c>
      <c r="E17" s="82">
        <v>0</v>
      </c>
      <c r="F17" s="82">
        <v>0</v>
      </c>
      <c r="G17" s="82">
        <v>0</v>
      </c>
    </row>
    <row r="18" spans="1:10">
      <c r="A18" s="82" t="s">
        <v>93</v>
      </c>
      <c r="B18" s="82">
        <v>0</v>
      </c>
      <c r="C18" s="82">
        <v>0</v>
      </c>
      <c r="D18" s="82">
        <v>0</v>
      </c>
      <c r="E18" s="82">
        <v>0</v>
      </c>
      <c r="F18" s="82">
        <v>0</v>
      </c>
      <c r="G18" s="82">
        <v>0</v>
      </c>
    </row>
    <row r="19" spans="1:10">
      <c r="A19" s="82" t="s">
        <v>94</v>
      </c>
      <c r="B19" s="82">
        <v>872.9</v>
      </c>
      <c r="C19" s="82">
        <v>0</v>
      </c>
      <c r="D19" s="82">
        <v>0</v>
      </c>
      <c r="E19" s="82">
        <v>0</v>
      </c>
      <c r="F19" s="82">
        <v>0</v>
      </c>
      <c r="G19" s="82">
        <v>0</v>
      </c>
    </row>
    <row r="20" spans="1:10">
      <c r="A20" s="82" t="s">
        <v>95</v>
      </c>
      <c r="B20" s="82">
        <v>0</v>
      </c>
      <c r="C20" s="82">
        <v>0</v>
      </c>
      <c r="D20" s="82">
        <v>0</v>
      </c>
      <c r="E20" s="82">
        <v>0</v>
      </c>
      <c r="F20" s="82">
        <v>0</v>
      </c>
      <c r="G20" s="82">
        <v>0</v>
      </c>
    </row>
    <row r="21" spans="1:10">
      <c r="A21" s="82" t="s">
        <v>96</v>
      </c>
      <c r="B21" s="82">
        <v>0</v>
      </c>
      <c r="C21" s="82">
        <v>0</v>
      </c>
      <c r="D21" s="82">
        <v>0</v>
      </c>
      <c r="E21" s="82">
        <v>0</v>
      </c>
      <c r="F21" s="82">
        <v>0</v>
      </c>
      <c r="G21" s="82">
        <v>0</v>
      </c>
    </row>
    <row r="22" spans="1:10">
      <c r="A22" s="82" t="s">
        <v>97</v>
      </c>
      <c r="B22" s="82">
        <v>0</v>
      </c>
      <c r="C22" s="82">
        <v>0</v>
      </c>
      <c r="D22" s="82">
        <v>0</v>
      </c>
      <c r="E22" s="82">
        <v>0</v>
      </c>
      <c r="F22" s="82">
        <v>0</v>
      </c>
      <c r="G22" s="82">
        <v>0</v>
      </c>
    </row>
    <row r="23" spans="1:10">
      <c r="A23" s="82" t="s">
        <v>76</v>
      </c>
      <c r="B23" s="82">
        <v>0</v>
      </c>
      <c r="C23" s="82">
        <v>0</v>
      </c>
      <c r="D23" s="82">
        <v>0</v>
      </c>
      <c r="E23" s="82">
        <v>0</v>
      </c>
      <c r="F23" s="82">
        <v>0</v>
      </c>
      <c r="G23" s="82">
        <v>0</v>
      </c>
    </row>
    <row r="24" spans="1:10">
      <c r="A24" s="82" t="s">
        <v>98</v>
      </c>
      <c r="B24" s="82">
        <v>0</v>
      </c>
      <c r="C24" s="82">
        <v>23.65</v>
      </c>
      <c r="D24" s="82">
        <v>0</v>
      </c>
      <c r="E24" s="82">
        <v>0</v>
      </c>
      <c r="F24" s="82">
        <v>0</v>
      </c>
      <c r="G24" s="82">
        <v>87.12</v>
      </c>
    </row>
    <row r="25" spans="1:10">
      <c r="A25" s="82" t="s">
        <v>99</v>
      </c>
      <c r="B25" s="82">
        <v>3219.99</v>
      </c>
      <c r="C25" s="82">
        <v>0</v>
      </c>
      <c r="D25" s="82">
        <v>0</v>
      </c>
      <c r="E25" s="82">
        <v>0</v>
      </c>
      <c r="F25" s="82">
        <v>0</v>
      </c>
      <c r="G25" s="82">
        <v>0</v>
      </c>
    </row>
    <row r="26" spans="1:10">
      <c r="A26" s="82" t="s">
        <v>100</v>
      </c>
      <c r="B26" s="82">
        <v>0</v>
      </c>
      <c r="C26" s="82">
        <v>0</v>
      </c>
      <c r="D26" s="82">
        <v>0</v>
      </c>
      <c r="E26" s="82">
        <v>0</v>
      </c>
      <c r="F26" s="82">
        <v>0</v>
      </c>
      <c r="G26" s="82">
        <v>0</v>
      </c>
    </row>
    <row r="27" spans="1:10">
      <c r="A27" s="82"/>
      <c r="B27" s="82"/>
      <c r="C27" s="82"/>
      <c r="D27" s="82"/>
      <c r="E27" s="82"/>
      <c r="F27" s="82"/>
      <c r="G27" s="82"/>
    </row>
    <row r="28" spans="1:10">
      <c r="A28" s="82" t="s">
        <v>101</v>
      </c>
      <c r="B28" s="82">
        <v>5880.99</v>
      </c>
      <c r="C28" s="82">
        <v>4745.93</v>
      </c>
      <c r="D28" s="82">
        <v>0</v>
      </c>
      <c r="E28" s="82">
        <v>0</v>
      </c>
      <c r="F28" s="82">
        <v>0</v>
      </c>
      <c r="G28" s="82">
        <v>87.12</v>
      </c>
    </row>
    <row r="30" spans="1:10">
      <c r="A30" s="78"/>
      <c r="B30" s="82" t="s">
        <v>381</v>
      </c>
      <c r="C30" s="82" t="s">
        <v>9</v>
      </c>
      <c r="D30" s="82" t="s">
        <v>401</v>
      </c>
      <c r="E30" s="82" t="s">
        <v>402</v>
      </c>
      <c r="F30" s="82" t="s">
        <v>403</v>
      </c>
      <c r="G30" s="82" t="s">
        <v>404</v>
      </c>
      <c r="H30" s="82" t="s">
        <v>405</v>
      </c>
      <c r="I30" s="82" t="s">
        <v>406</v>
      </c>
      <c r="J30" s="82" t="s">
        <v>407</v>
      </c>
    </row>
    <row r="31" spans="1:10">
      <c r="A31" s="82" t="s">
        <v>408</v>
      </c>
      <c r="B31" s="82">
        <v>88.84</v>
      </c>
      <c r="C31" s="82" t="s">
        <v>10</v>
      </c>
      <c r="D31" s="82">
        <v>541.72</v>
      </c>
      <c r="E31" s="82">
        <v>1</v>
      </c>
      <c r="F31" s="82">
        <v>115.05</v>
      </c>
      <c r="G31" s="82">
        <v>0</v>
      </c>
      <c r="H31" s="82">
        <v>11.84</v>
      </c>
      <c r="I31" s="82">
        <v>18.59</v>
      </c>
      <c r="J31" s="82">
        <v>8.07</v>
      </c>
    </row>
    <row r="32" spans="1:10">
      <c r="A32" s="82" t="s">
        <v>409</v>
      </c>
      <c r="B32" s="82">
        <v>621.89</v>
      </c>
      <c r="C32" s="82" t="s">
        <v>10</v>
      </c>
      <c r="D32" s="82">
        <v>3792.03</v>
      </c>
      <c r="E32" s="82">
        <v>1</v>
      </c>
      <c r="F32" s="82">
        <v>477.11</v>
      </c>
      <c r="G32" s="82">
        <v>0</v>
      </c>
      <c r="H32" s="82">
        <v>8.61</v>
      </c>
      <c r="I32" s="82">
        <v>27.86</v>
      </c>
      <c r="J32" s="82">
        <v>8.07</v>
      </c>
    </row>
    <row r="33" spans="1:10">
      <c r="A33" s="82" t="s">
        <v>410</v>
      </c>
      <c r="B33" s="82">
        <v>224.72</v>
      </c>
      <c r="C33" s="82" t="s">
        <v>10</v>
      </c>
      <c r="D33" s="82">
        <v>1370.24</v>
      </c>
      <c r="E33" s="82">
        <v>1</v>
      </c>
      <c r="F33" s="82">
        <v>138.38999999999999</v>
      </c>
      <c r="G33" s="82">
        <v>0</v>
      </c>
      <c r="H33" s="82">
        <v>18.29</v>
      </c>
      <c r="I33" s="82">
        <v>11.61</v>
      </c>
      <c r="J33" s="82">
        <v>80.7</v>
      </c>
    </row>
    <row r="34" spans="1:10">
      <c r="A34" s="82" t="s">
        <v>411</v>
      </c>
      <c r="B34" s="82">
        <v>2324.94</v>
      </c>
      <c r="C34" s="82" t="s">
        <v>10</v>
      </c>
      <c r="D34" s="82">
        <v>14176.6</v>
      </c>
      <c r="E34" s="82">
        <v>1</v>
      </c>
      <c r="F34" s="82">
        <v>323.44</v>
      </c>
      <c r="G34" s="82">
        <v>174.7</v>
      </c>
      <c r="H34" s="82">
        <v>18.29</v>
      </c>
      <c r="I34" s="82">
        <v>11.61</v>
      </c>
      <c r="J34" s="82">
        <v>5.38</v>
      </c>
    </row>
    <row r="35" spans="1:10">
      <c r="A35" s="82" t="s">
        <v>412</v>
      </c>
      <c r="B35" s="82">
        <v>711.36</v>
      </c>
      <c r="C35" s="82" t="s">
        <v>10</v>
      </c>
      <c r="D35" s="82">
        <v>4337.6099999999997</v>
      </c>
      <c r="E35" s="82">
        <v>1</v>
      </c>
      <c r="F35" s="82">
        <v>366.09</v>
      </c>
      <c r="G35" s="82">
        <v>0</v>
      </c>
      <c r="H35" s="82">
        <v>18.29</v>
      </c>
      <c r="I35" s="82">
        <v>11.61</v>
      </c>
      <c r="J35" s="82">
        <v>5.38</v>
      </c>
    </row>
    <row r="36" spans="1:10">
      <c r="A36" s="82" t="s">
        <v>413</v>
      </c>
      <c r="B36" s="82">
        <v>209.04</v>
      </c>
      <c r="C36" s="82" t="s">
        <v>10</v>
      </c>
      <c r="D36" s="82">
        <v>1274.6500000000001</v>
      </c>
      <c r="E36" s="82">
        <v>1</v>
      </c>
      <c r="F36" s="82">
        <v>189.08</v>
      </c>
      <c r="G36" s="82">
        <v>0</v>
      </c>
      <c r="H36" s="82">
        <v>18.29</v>
      </c>
      <c r="I36" s="82">
        <v>11.61</v>
      </c>
      <c r="J36" s="82">
        <v>80.7</v>
      </c>
    </row>
    <row r="37" spans="1:10">
      <c r="A37" s="82" t="s">
        <v>377</v>
      </c>
      <c r="B37" s="82">
        <v>4180.79</v>
      </c>
      <c r="C37" s="82"/>
      <c r="D37" s="82">
        <v>25492.85</v>
      </c>
      <c r="E37" s="82"/>
      <c r="F37" s="82">
        <v>1609.16</v>
      </c>
      <c r="G37" s="82">
        <v>174.7</v>
      </c>
      <c r="H37" s="82">
        <v>16.713000000000001</v>
      </c>
      <c r="I37" s="82">
        <v>12.83</v>
      </c>
      <c r="J37" s="82">
        <v>13.6518</v>
      </c>
    </row>
    <row r="38" spans="1:10">
      <c r="A38" s="82" t="s">
        <v>414</v>
      </c>
      <c r="B38" s="82">
        <v>4180.79</v>
      </c>
      <c r="C38" s="82"/>
      <c r="D38" s="82">
        <v>25492.85</v>
      </c>
      <c r="E38" s="82"/>
      <c r="F38" s="82">
        <v>1609.16</v>
      </c>
      <c r="G38" s="82">
        <v>174.7</v>
      </c>
      <c r="H38" s="82">
        <v>16.713000000000001</v>
      </c>
      <c r="I38" s="82">
        <v>12.83</v>
      </c>
      <c r="J38" s="82">
        <v>13.6518</v>
      </c>
    </row>
    <row r="39" spans="1:10">
      <c r="A39" s="82" t="s">
        <v>415</v>
      </c>
      <c r="B39" s="82">
        <v>0</v>
      </c>
      <c r="C39" s="82"/>
      <c r="D39" s="82">
        <v>0</v>
      </c>
      <c r="E39" s="82"/>
      <c r="F39" s="82">
        <v>0</v>
      </c>
      <c r="G39" s="82">
        <v>0</v>
      </c>
      <c r="H39" s="82"/>
      <c r="I39" s="82"/>
      <c r="J39" s="82"/>
    </row>
    <row r="41" spans="1:10">
      <c r="A41" s="78"/>
      <c r="B41" s="82" t="s">
        <v>59</v>
      </c>
      <c r="C41" s="82" t="s">
        <v>338</v>
      </c>
      <c r="D41" s="82" t="s">
        <v>383</v>
      </c>
      <c r="E41" s="82" t="s">
        <v>384</v>
      </c>
      <c r="F41" s="82" t="s">
        <v>385</v>
      </c>
      <c r="G41" s="82" t="s">
        <v>386</v>
      </c>
      <c r="H41" s="82" t="s">
        <v>387</v>
      </c>
      <c r="I41" s="82" t="s">
        <v>339</v>
      </c>
    </row>
    <row r="42" spans="1:10">
      <c r="A42" s="82" t="s">
        <v>340</v>
      </c>
      <c r="B42" s="82" t="s">
        <v>341</v>
      </c>
      <c r="C42" s="82">
        <v>0.08</v>
      </c>
      <c r="D42" s="82">
        <v>0.59099999999999997</v>
      </c>
      <c r="E42" s="82">
        <v>0.65</v>
      </c>
      <c r="F42" s="82">
        <v>60.34</v>
      </c>
      <c r="G42" s="82">
        <v>0</v>
      </c>
      <c r="H42" s="82">
        <v>90</v>
      </c>
      <c r="I42" s="82" t="s">
        <v>342</v>
      </c>
    </row>
    <row r="43" spans="1:10">
      <c r="A43" s="82" t="s">
        <v>343</v>
      </c>
      <c r="B43" s="82" t="s">
        <v>341</v>
      </c>
      <c r="C43" s="82">
        <v>0.08</v>
      </c>
      <c r="D43" s="82">
        <v>0.59099999999999997</v>
      </c>
      <c r="E43" s="82">
        <v>0.65</v>
      </c>
      <c r="F43" s="82">
        <v>54.71</v>
      </c>
      <c r="G43" s="82">
        <v>90</v>
      </c>
      <c r="H43" s="82">
        <v>90</v>
      </c>
      <c r="I43" s="82" t="s">
        <v>344</v>
      </c>
    </row>
    <row r="44" spans="1:10">
      <c r="A44" s="82" t="s">
        <v>345</v>
      </c>
      <c r="B44" s="82" t="s">
        <v>346</v>
      </c>
      <c r="C44" s="82">
        <v>0.3</v>
      </c>
      <c r="D44" s="82">
        <v>3.12</v>
      </c>
      <c r="E44" s="82">
        <v>12.9</v>
      </c>
      <c r="F44" s="82">
        <v>88.84</v>
      </c>
      <c r="G44" s="82">
        <v>0</v>
      </c>
      <c r="H44" s="82">
        <v>180</v>
      </c>
      <c r="I44" s="82"/>
    </row>
    <row r="45" spans="1:10">
      <c r="A45" s="82" t="s">
        <v>347</v>
      </c>
      <c r="B45" s="82" t="s">
        <v>348</v>
      </c>
      <c r="C45" s="82">
        <v>0.3</v>
      </c>
      <c r="D45" s="82">
        <v>0.35699999999999998</v>
      </c>
      <c r="E45" s="82">
        <v>0.38</v>
      </c>
      <c r="F45" s="82">
        <v>88.84</v>
      </c>
      <c r="G45" s="82">
        <v>180</v>
      </c>
      <c r="H45" s="82">
        <v>0</v>
      </c>
      <c r="I45" s="82"/>
    </row>
    <row r="46" spans="1:10">
      <c r="A46" s="82" t="s">
        <v>349</v>
      </c>
      <c r="B46" s="82" t="s">
        <v>341</v>
      </c>
      <c r="C46" s="82">
        <v>0.08</v>
      </c>
      <c r="D46" s="82">
        <v>0.59099999999999997</v>
      </c>
      <c r="E46" s="82">
        <v>0.65</v>
      </c>
      <c r="F46" s="82">
        <v>422.4</v>
      </c>
      <c r="G46" s="82">
        <v>0</v>
      </c>
      <c r="H46" s="82">
        <v>90</v>
      </c>
      <c r="I46" s="82" t="s">
        <v>342</v>
      </c>
    </row>
    <row r="47" spans="1:10">
      <c r="A47" s="82" t="s">
        <v>350</v>
      </c>
      <c r="B47" s="82" t="s">
        <v>341</v>
      </c>
      <c r="C47" s="82">
        <v>0.08</v>
      </c>
      <c r="D47" s="82">
        <v>0.59099999999999997</v>
      </c>
      <c r="E47" s="82">
        <v>0.65</v>
      </c>
      <c r="F47" s="82">
        <v>54.71</v>
      </c>
      <c r="G47" s="82">
        <v>270</v>
      </c>
      <c r="H47" s="82">
        <v>90</v>
      </c>
      <c r="I47" s="82" t="s">
        <v>351</v>
      </c>
    </row>
    <row r="48" spans="1:10">
      <c r="A48" s="82" t="s">
        <v>352</v>
      </c>
      <c r="B48" s="82" t="s">
        <v>346</v>
      </c>
      <c r="C48" s="82">
        <v>0.3</v>
      </c>
      <c r="D48" s="82">
        <v>3.12</v>
      </c>
      <c r="E48" s="82">
        <v>12.9</v>
      </c>
      <c r="F48" s="82">
        <v>621.89</v>
      </c>
      <c r="G48" s="82">
        <v>0</v>
      </c>
      <c r="H48" s="82">
        <v>180</v>
      </c>
      <c r="I48" s="82"/>
    </row>
    <row r="49" spans="1:9">
      <c r="A49" s="82" t="s">
        <v>353</v>
      </c>
      <c r="B49" s="82" t="s">
        <v>348</v>
      </c>
      <c r="C49" s="82">
        <v>0.3</v>
      </c>
      <c r="D49" s="82">
        <v>0.35699999999999998</v>
      </c>
      <c r="E49" s="82">
        <v>0.38</v>
      </c>
      <c r="F49" s="82">
        <v>621.89</v>
      </c>
      <c r="G49" s="82">
        <v>180</v>
      </c>
      <c r="H49" s="82">
        <v>0</v>
      </c>
      <c r="I49" s="82"/>
    </row>
    <row r="50" spans="1:9">
      <c r="A50" s="82" t="s">
        <v>354</v>
      </c>
      <c r="B50" s="82" t="s">
        <v>341</v>
      </c>
      <c r="C50" s="82">
        <v>0.08</v>
      </c>
      <c r="D50" s="82">
        <v>0.59099999999999997</v>
      </c>
      <c r="E50" s="82">
        <v>0.65</v>
      </c>
      <c r="F50" s="82">
        <v>138.38999999999999</v>
      </c>
      <c r="G50" s="82">
        <v>90</v>
      </c>
      <c r="H50" s="82">
        <v>90</v>
      </c>
      <c r="I50" s="82" t="s">
        <v>344</v>
      </c>
    </row>
    <row r="51" spans="1:9">
      <c r="A51" s="82" t="s">
        <v>355</v>
      </c>
      <c r="B51" s="82" t="s">
        <v>346</v>
      </c>
      <c r="C51" s="82">
        <v>0.3</v>
      </c>
      <c r="D51" s="82">
        <v>3.12</v>
      </c>
      <c r="E51" s="82">
        <v>12.9</v>
      </c>
      <c r="F51" s="82">
        <v>224.72</v>
      </c>
      <c r="G51" s="82">
        <v>0</v>
      </c>
      <c r="H51" s="82">
        <v>180</v>
      </c>
      <c r="I51" s="82"/>
    </row>
    <row r="52" spans="1:9">
      <c r="A52" s="82" t="s">
        <v>356</v>
      </c>
      <c r="B52" s="82" t="s">
        <v>348</v>
      </c>
      <c r="C52" s="82">
        <v>0.3</v>
      </c>
      <c r="D52" s="82">
        <v>0.35699999999999998</v>
      </c>
      <c r="E52" s="82">
        <v>0.38</v>
      </c>
      <c r="F52" s="82">
        <v>224.72</v>
      </c>
      <c r="G52" s="82">
        <v>180</v>
      </c>
      <c r="H52" s="82">
        <v>0</v>
      </c>
      <c r="I52" s="82"/>
    </row>
    <row r="53" spans="1:9">
      <c r="A53" s="82" t="s">
        <v>357</v>
      </c>
      <c r="B53" s="82" t="s">
        <v>341</v>
      </c>
      <c r="C53" s="82">
        <v>0.08</v>
      </c>
      <c r="D53" s="82">
        <v>0.59099999999999997</v>
      </c>
      <c r="E53" s="82">
        <v>0.65</v>
      </c>
      <c r="F53" s="82">
        <v>323.44</v>
      </c>
      <c r="G53" s="82">
        <v>180</v>
      </c>
      <c r="H53" s="82">
        <v>90</v>
      </c>
      <c r="I53" s="82" t="s">
        <v>358</v>
      </c>
    </row>
    <row r="54" spans="1:9">
      <c r="A54" s="82" t="s">
        <v>359</v>
      </c>
      <c r="B54" s="82" t="s">
        <v>346</v>
      </c>
      <c r="C54" s="82">
        <v>0.3</v>
      </c>
      <c r="D54" s="82">
        <v>3.12</v>
      </c>
      <c r="E54" s="82">
        <v>12.9</v>
      </c>
      <c r="F54" s="82">
        <v>2324.94</v>
      </c>
      <c r="G54" s="82">
        <v>0</v>
      </c>
      <c r="H54" s="82">
        <v>180</v>
      </c>
      <c r="I54" s="82"/>
    </row>
    <row r="55" spans="1:9">
      <c r="A55" s="82" t="s">
        <v>360</v>
      </c>
      <c r="B55" s="82" t="s">
        <v>348</v>
      </c>
      <c r="C55" s="82">
        <v>0.3</v>
      </c>
      <c r="D55" s="82">
        <v>0.35699999999999998</v>
      </c>
      <c r="E55" s="82">
        <v>0.38</v>
      </c>
      <c r="F55" s="82">
        <v>2324.94</v>
      </c>
      <c r="G55" s="82">
        <v>180</v>
      </c>
      <c r="H55" s="82">
        <v>0</v>
      </c>
      <c r="I55" s="82"/>
    </row>
    <row r="56" spans="1:9">
      <c r="A56" s="82" t="s">
        <v>361</v>
      </c>
      <c r="B56" s="82" t="s">
        <v>341</v>
      </c>
      <c r="C56" s="82">
        <v>0.08</v>
      </c>
      <c r="D56" s="82">
        <v>0.59099999999999997</v>
      </c>
      <c r="E56" s="82">
        <v>0.65</v>
      </c>
      <c r="F56" s="82">
        <v>267.12</v>
      </c>
      <c r="G56" s="82">
        <v>270</v>
      </c>
      <c r="H56" s="82">
        <v>90</v>
      </c>
      <c r="I56" s="82" t="s">
        <v>351</v>
      </c>
    </row>
    <row r="57" spans="1:9">
      <c r="A57" s="82" t="s">
        <v>362</v>
      </c>
      <c r="B57" s="82" t="s">
        <v>341</v>
      </c>
      <c r="C57" s="82">
        <v>0.08</v>
      </c>
      <c r="D57" s="82">
        <v>0.59099999999999997</v>
      </c>
      <c r="E57" s="82">
        <v>0.65</v>
      </c>
      <c r="F57" s="82">
        <v>98.96</v>
      </c>
      <c r="G57" s="82">
        <v>180</v>
      </c>
      <c r="H57" s="82">
        <v>90</v>
      </c>
      <c r="I57" s="82" t="s">
        <v>358</v>
      </c>
    </row>
    <row r="58" spans="1:9">
      <c r="A58" s="82" t="s">
        <v>363</v>
      </c>
      <c r="B58" s="82" t="s">
        <v>346</v>
      </c>
      <c r="C58" s="82">
        <v>0.3</v>
      </c>
      <c r="D58" s="82">
        <v>3.12</v>
      </c>
      <c r="E58" s="82">
        <v>12.9</v>
      </c>
      <c r="F58" s="82">
        <v>711.36</v>
      </c>
      <c r="G58" s="82">
        <v>0</v>
      </c>
      <c r="H58" s="82">
        <v>180</v>
      </c>
      <c r="I58" s="82"/>
    </row>
    <row r="59" spans="1:9">
      <c r="A59" s="82" t="s">
        <v>364</v>
      </c>
      <c r="B59" s="82" t="s">
        <v>348</v>
      </c>
      <c r="C59" s="82">
        <v>0.3</v>
      </c>
      <c r="D59" s="82">
        <v>0.35699999999999998</v>
      </c>
      <c r="E59" s="82">
        <v>0.38</v>
      </c>
      <c r="F59" s="82">
        <v>711.36</v>
      </c>
      <c r="G59" s="82">
        <v>180</v>
      </c>
      <c r="H59" s="82">
        <v>0</v>
      </c>
      <c r="I59" s="82"/>
    </row>
    <row r="60" spans="1:9">
      <c r="A60" s="82" t="s">
        <v>365</v>
      </c>
      <c r="B60" s="82" t="s">
        <v>341</v>
      </c>
      <c r="C60" s="82">
        <v>0.08</v>
      </c>
      <c r="D60" s="82">
        <v>0.59099999999999997</v>
      </c>
      <c r="E60" s="82">
        <v>0.65</v>
      </c>
      <c r="F60" s="82">
        <v>60.34</v>
      </c>
      <c r="G60" s="82">
        <v>180</v>
      </c>
      <c r="H60" s="82">
        <v>90</v>
      </c>
      <c r="I60" s="82" t="s">
        <v>358</v>
      </c>
    </row>
    <row r="61" spans="1:9">
      <c r="A61" s="82" t="s">
        <v>366</v>
      </c>
      <c r="B61" s="82" t="s">
        <v>341</v>
      </c>
      <c r="C61" s="82">
        <v>0.08</v>
      </c>
      <c r="D61" s="82">
        <v>0.59099999999999997</v>
      </c>
      <c r="E61" s="82">
        <v>0.65</v>
      </c>
      <c r="F61" s="82">
        <v>128.72999999999999</v>
      </c>
      <c r="G61" s="82">
        <v>90</v>
      </c>
      <c r="H61" s="82">
        <v>90</v>
      </c>
      <c r="I61" s="82" t="s">
        <v>344</v>
      </c>
    </row>
    <row r="62" spans="1:9">
      <c r="A62" s="82" t="s">
        <v>367</v>
      </c>
      <c r="B62" s="82" t="s">
        <v>346</v>
      </c>
      <c r="C62" s="82">
        <v>0.3</v>
      </c>
      <c r="D62" s="82">
        <v>3.12</v>
      </c>
      <c r="E62" s="82">
        <v>12.9</v>
      </c>
      <c r="F62" s="82">
        <v>209.04</v>
      </c>
      <c r="G62" s="82">
        <v>0</v>
      </c>
      <c r="H62" s="82">
        <v>180</v>
      </c>
      <c r="I62" s="82"/>
    </row>
    <row r="63" spans="1:9">
      <c r="A63" s="82" t="s">
        <v>368</v>
      </c>
      <c r="B63" s="82" t="s">
        <v>348</v>
      </c>
      <c r="C63" s="82">
        <v>0.3</v>
      </c>
      <c r="D63" s="82">
        <v>0.35699999999999998</v>
      </c>
      <c r="E63" s="82">
        <v>0.38</v>
      </c>
      <c r="F63" s="82">
        <v>209.04</v>
      </c>
      <c r="G63" s="82">
        <v>180</v>
      </c>
      <c r="H63" s="82">
        <v>0</v>
      </c>
      <c r="I63" s="82"/>
    </row>
    <row r="65" spans="1:11">
      <c r="A65" s="78"/>
      <c r="B65" s="82" t="s">
        <v>59</v>
      </c>
      <c r="C65" s="82" t="s">
        <v>416</v>
      </c>
      <c r="D65" s="82" t="s">
        <v>417</v>
      </c>
      <c r="E65" s="82" t="s">
        <v>418</v>
      </c>
      <c r="F65" s="82" t="s">
        <v>53</v>
      </c>
      <c r="G65" s="82" t="s">
        <v>419</v>
      </c>
      <c r="H65" s="82" t="s">
        <v>420</v>
      </c>
      <c r="I65" s="82" t="s">
        <v>421</v>
      </c>
      <c r="J65" s="82" t="s">
        <v>386</v>
      </c>
      <c r="K65" s="82" t="s">
        <v>339</v>
      </c>
    </row>
    <row r="66" spans="1:11">
      <c r="A66" s="82" t="s">
        <v>422</v>
      </c>
      <c r="B66" s="82" t="s">
        <v>423</v>
      </c>
      <c r="C66" s="82">
        <v>174.7</v>
      </c>
      <c r="D66" s="82">
        <v>174.7</v>
      </c>
      <c r="E66" s="82">
        <v>3.18</v>
      </c>
      <c r="F66" s="82">
        <v>0.40200000000000002</v>
      </c>
      <c r="G66" s="82">
        <v>0.495</v>
      </c>
      <c r="H66" s="82" t="s">
        <v>424</v>
      </c>
      <c r="I66" s="82" t="s">
        <v>357</v>
      </c>
      <c r="J66" s="82">
        <v>180</v>
      </c>
      <c r="K66" s="82" t="s">
        <v>358</v>
      </c>
    </row>
    <row r="67" spans="1:11">
      <c r="A67" s="82" t="s">
        <v>425</v>
      </c>
      <c r="B67" s="82"/>
      <c r="C67" s="82"/>
      <c r="D67" s="82">
        <v>174.7</v>
      </c>
      <c r="E67" s="82">
        <v>3.18</v>
      </c>
      <c r="F67" s="82">
        <v>0.40200000000000002</v>
      </c>
      <c r="G67" s="82">
        <v>0.495</v>
      </c>
      <c r="H67" s="82"/>
      <c r="I67" s="82"/>
      <c r="J67" s="82"/>
      <c r="K67" s="82"/>
    </row>
    <row r="68" spans="1:11">
      <c r="A68" s="82" t="s">
        <v>426</v>
      </c>
      <c r="B68" s="82"/>
      <c r="C68" s="82"/>
      <c r="D68" s="82">
        <v>0</v>
      </c>
      <c r="E68" s="82" t="s">
        <v>427</v>
      </c>
      <c r="F68" s="82" t="s">
        <v>427</v>
      </c>
      <c r="G68" s="82" t="s">
        <v>427</v>
      </c>
      <c r="H68" s="82"/>
      <c r="I68" s="82"/>
      <c r="J68" s="82"/>
      <c r="K68" s="82"/>
    </row>
    <row r="69" spans="1:11">
      <c r="A69" s="82" t="s">
        <v>428</v>
      </c>
      <c r="B69" s="82"/>
      <c r="C69" s="82"/>
      <c r="D69" s="82">
        <v>174.7</v>
      </c>
      <c r="E69" s="82">
        <v>3.18</v>
      </c>
      <c r="F69" s="82">
        <v>0.40200000000000002</v>
      </c>
      <c r="G69" s="82">
        <v>0.495</v>
      </c>
      <c r="H69" s="82"/>
      <c r="I69" s="82"/>
      <c r="J69" s="82"/>
      <c r="K69" s="82"/>
    </row>
    <row r="71" spans="1:11">
      <c r="A71" s="78"/>
      <c r="B71" s="82" t="s">
        <v>126</v>
      </c>
      <c r="C71" s="82" t="s">
        <v>376</v>
      </c>
      <c r="D71" s="82" t="s">
        <v>388</v>
      </c>
    </row>
    <row r="72" spans="1:11">
      <c r="A72" s="82" t="s">
        <v>43</v>
      </c>
      <c r="B72" s="82"/>
      <c r="C72" s="82"/>
      <c r="D72" s="82"/>
    </row>
    <row r="74" spans="1:11">
      <c r="A74" s="78"/>
      <c r="B74" s="82" t="s">
        <v>126</v>
      </c>
      <c r="C74" s="82" t="s">
        <v>389</v>
      </c>
      <c r="D74" s="82" t="s">
        <v>390</v>
      </c>
      <c r="E74" s="82" t="s">
        <v>391</v>
      </c>
      <c r="F74" s="82" t="s">
        <v>392</v>
      </c>
      <c r="G74" s="82" t="s">
        <v>388</v>
      </c>
    </row>
    <row r="75" spans="1:11">
      <c r="A75" s="82" t="s">
        <v>369</v>
      </c>
      <c r="B75" s="82" t="s">
        <v>370</v>
      </c>
      <c r="C75" s="82">
        <v>13174.97</v>
      </c>
      <c r="D75" s="82">
        <v>9654.7000000000007</v>
      </c>
      <c r="E75" s="82">
        <v>3520.27</v>
      </c>
      <c r="F75" s="82">
        <v>0.73</v>
      </c>
      <c r="G75" s="82">
        <v>3.83</v>
      </c>
    </row>
    <row r="76" spans="1:11">
      <c r="A76" s="82" t="s">
        <v>371</v>
      </c>
      <c r="B76" s="82" t="s">
        <v>370</v>
      </c>
      <c r="C76" s="82">
        <v>88280.4</v>
      </c>
      <c r="D76" s="82">
        <v>59684.9</v>
      </c>
      <c r="E76" s="82">
        <v>28595.5</v>
      </c>
      <c r="F76" s="82">
        <v>0.68</v>
      </c>
      <c r="G76" s="82">
        <v>3.53</v>
      </c>
    </row>
    <row r="77" spans="1:11">
      <c r="A77" s="82" t="s">
        <v>372</v>
      </c>
      <c r="B77" s="82" t="s">
        <v>370</v>
      </c>
      <c r="C77" s="82">
        <v>39047.160000000003</v>
      </c>
      <c r="D77" s="82">
        <v>31185.22</v>
      </c>
      <c r="E77" s="82">
        <v>7861.94</v>
      </c>
      <c r="F77" s="82">
        <v>0.8</v>
      </c>
      <c r="G77" s="82">
        <v>3.74</v>
      </c>
    </row>
    <row r="78" spans="1:11">
      <c r="A78" s="82" t="s">
        <v>373</v>
      </c>
      <c r="B78" s="82" t="s">
        <v>370</v>
      </c>
      <c r="C78" s="82">
        <v>274893.40999999997</v>
      </c>
      <c r="D78" s="82">
        <v>185850.83</v>
      </c>
      <c r="E78" s="82">
        <v>89042.59</v>
      </c>
      <c r="F78" s="82">
        <v>0.68</v>
      </c>
      <c r="G78" s="82">
        <v>3.27</v>
      </c>
    </row>
    <row r="79" spans="1:11">
      <c r="A79" s="82" t="s">
        <v>374</v>
      </c>
      <c r="B79" s="82" t="s">
        <v>370</v>
      </c>
      <c r="C79" s="82">
        <v>91603.64</v>
      </c>
      <c r="D79" s="82">
        <v>61931.69</v>
      </c>
      <c r="E79" s="82">
        <v>29671.96</v>
      </c>
      <c r="F79" s="82">
        <v>0.68</v>
      </c>
      <c r="G79" s="82">
        <v>3.53</v>
      </c>
    </row>
    <row r="80" spans="1:11">
      <c r="A80" s="82" t="s">
        <v>375</v>
      </c>
      <c r="B80" s="82" t="s">
        <v>370</v>
      </c>
      <c r="C80" s="82">
        <v>38142.22</v>
      </c>
      <c r="D80" s="82">
        <v>30462.48</v>
      </c>
      <c r="E80" s="82">
        <v>7679.73</v>
      </c>
      <c r="F80" s="82">
        <v>0.8</v>
      </c>
      <c r="G80" s="82">
        <v>3.74</v>
      </c>
    </row>
    <row r="82" spans="1:8">
      <c r="A82" s="78"/>
      <c r="B82" s="82" t="s">
        <v>126</v>
      </c>
      <c r="C82" s="82" t="s">
        <v>389</v>
      </c>
      <c r="D82" s="82" t="s">
        <v>388</v>
      </c>
    </row>
    <row r="83" spans="1:8">
      <c r="A83" s="82" t="s">
        <v>429</v>
      </c>
      <c r="B83" s="82" t="s">
        <v>430</v>
      </c>
      <c r="C83" s="82">
        <v>4714.5</v>
      </c>
      <c r="D83" s="82">
        <v>0.8</v>
      </c>
    </row>
    <row r="84" spans="1:8">
      <c r="A84" s="82" t="s">
        <v>431</v>
      </c>
      <c r="B84" s="82" t="s">
        <v>430</v>
      </c>
      <c r="C84" s="82">
        <v>75314.009999999995</v>
      </c>
      <c r="D84" s="82">
        <v>0.78</v>
      </c>
    </row>
    <row r="85" spans="1:8">
      <c r="A85" s="82" t="s">
        <v>432</v>
      </c>
      <c r="B85" s="82" t="s">
        <v>430</v>
      </c>
      <c r="C85" s="82">
        <v>34569.919999999998</v>
      </c>
      <c r="D85" s="82">
        <v>0.8</v>
      </c>
    </row>
    <row r="86" spans="1:8">
      <c r="A86" s="82" t="s">
        <v>433</v>
      </c>
      <c r="B86" s="82" t="s">
        <v>430</v>
      </c>
      <c r="C86" s="82">
        <v>257327.37</v>
      </c>
      <c r="D86" s="82">
        <v>0.78</v>
      </c>
    </row>
    <row r="87" spans="1:8">
      <c r="A87" s="82" t="s">
        <v>434</v>
      </c>
      <c r="B87" s="82" t="s">
        <v>430</v>
      </c>
      <c r="C87" s="82">
        <v>83583.42</v>
      </c>
      <c r="D87" s="82">
        <v>0.78</v>
      </c>
    </row>
    <row r="88" spans="1:8">
      <c r="A88" s="82" t="s">
        <v>435</v>
      </c>
      <c r="B88" s="82" t="s">
        <v>430</v>
      </c>
      <c r="C88" s="82">
        <v>24278.97</v>
      </c>
      <c r="D88" s="82">
        <v>0.8</v>
      </c>
    </row>
    <row r="90" spans="1:8">
      <c r="A90" s="78"/>
      <c r="B90" s="82" t="s">
        <v>126</v>
      </c>
      <c r="C90" s="82" t="s">
        <v>436</v>
      </c>
      <c r="D90" s="82" t="s">
        <v>437</v>
      </c>
      <c r="E90" s="82" t="s">
        <v>438</v>
      </c>
      <c r="F90" s="82" t="s">
        <v>439</v>
      </c>
      <c r="G90" s="82" t="s">
        <v>440</v>
      </c>
      <c r="H90" s="82" t="s">
        <v>441</v>
      </c>
    </row>
    <row r="91" spans="1:8">
      <c r="A91" s="82" t="s">
        <v>442</v>
      </c>
      <c r="B91" s="82" t="s">
        <v>443</v>
      </c>
      <c r="C91" s="82">
        <v>0.35</v>
      </c>
      <c r="D91" s="82">
        <v>125</v>
      </c>
      <c r="E91" s="82">
        <v>1.18</v>
      </c>
      <c r="F91" s="82">
        <v>421.39</v>
      </c>
      <c r="G91" s="82">
        <v>1</v>
      </c>
      <c r="H91" s="82" t="s">
        <v>444</v>
      </c>
    </row>
    <row r="92" spans="1:8">
      <c r="A92" s="82" t="s">
        <v>445</v>
      </c>
      <c r="B92" s="82" t="s">
        <v>446</v>
      </c>
      <c r="C92" s="82">
        <v>0.54</v>
      </c>
      <c r="D92" s="82">
        <v>622</v>
      </c>
      <c r="E92" s="82">
        <v>0.65</v>
      </c>
      <c r="F92" s="82">
        <v>757.83</v>
      </c>
      <c r="G92" s="82">
        <v>1</v>
      </c>
      <c r="H92" s="82" t="s">
        <v>447</v>
      </c>
    </row>
    <row r="93" spans="1:8">
      <c r="A93" s="82" t="s">
        <v>448</v>
      </c>
      <c r="B93" s="82" t="s">
        <v>446</v>
      </c>
      <c r="C93" s="82">
        <v>0.57999999999999996</v>
      </c>
      <c r="D93" s="82">
        <v>1109.6500000000001</v>
      </c>
      <c r="E93" s="82">
        <v>3.56</v>
      </c>
      <c r="F93" s="82">
        <v>6781.02</v>
      </c>
      <c r="G93" s="82">
        <v>1</v>
      </c>
      <c r="H93" s="82" t="s">
        <v>447</v>
      </c>
    </row>
    <row r="94" spans="1:8">
      <c r="A94" s="82" t="s">
        <v>449</v>
      </c>
      <c r="B94" s="82" t="s">
        <v>446</v>
      </c>
      <c r="C94" s="82">
        <v>0.56999999999999995</v>
      </c>
      <c r="D94" s="82">
        <v>622</v>
      </c>
      <c r="E94" s="82">
        <v>2.36</v>
      </c>
      <c r="F94" s="82">
        <v>2579.69</v>
      </c>
      <c r="G94" s="82">
        <v>1</v>
      </c>
      <c r="H94" s="82" t="s">
        <v>447</v>
      </c>
    </row>
    <row r="95" spans="1:8">
      <c r="A95" s="82" t="s">
        <v>450</v>
      </c>
      <c r="B95" s="82" t="s">
        <v>446</v>
      </c>
      <c r="C95" s="82">
        <v>0.6</v>
      </c>
      <c r="D95" s="82">
        <v>1017.59</v>
      </c>
      <c r="E95" s="82">
        <v>11.07</v>
      </c>
      <c r="F95" s="82">
        <v>18755.75</v>
      </c>
      <c r="G95" s="82">
        <v>1</v>
      </c>
      <c r="H95" s="82" t="s">
        <v>447</v>
      </c>
    </row>
    <row r="96" spans="1:8">
      <c r="A96" s="82" t="s">
        <v>451</v>
      </c>
      <c r="B96" s="82" t="s">
        <v>446</v>
      </c>
      <c r="C96" s="82">
        <v>0.57999999999999996</v>
      </c>
      <c r="D96" s="82">
        <v>1109.6500000000001</v>
      </c>
      <c r="E96" s="82">
        <v>3.69</v>
      </c>
      <c r="F96" s="82">
        <v>7036.28</v>
      </c>
      <c r="G96" s="82">
        <v>1</v>
      </c>
      <c r="H96" s="82" t="s">
        <v>447</v>
      </c>
    </row>
    <row r="97" spans="1:8">
      <c r="A97" s="82" t="s">
        <v>452</v>
      </c>
      <c r="B97" s="82" t="s">
        <v>446</v>
      </c>
      <c r="C97" s="82">
        <v>0.56999999999999995</v>
      </c>
      <c r="D97" s="82">
        <v>622</v>
      </c>
      <c r="E97" s="82">
        <v>2.2999999999999998</v>
      </c>
      <c r="F97" s="82">
        <v>2519.9</v>
      </c>
      <c r="G97" s="82">
        <v>1</v>
      </c>
      <c r="H97" s="82" t="s">
        <v>447</v>
      </c>
    </row>
    <row r="99" spans="1:8">
      <c r="A99" s="78"/>
      <c r="B99" s="82" t="s">
        <v>126</v>
      </c>
      <c r="C99" s="82" t="s">
        <v>453</v>
      </c>
      <c r="D99" s="82" t="s">
        <v>454</v>
      </c>
      <c r="E99" s="82" t="s">
        <v>455</v>
      </c>
      <c r="F99" s="82" t="s">
        <v>456</v>
      </c>
    </row>
    <row r="100" spans="1:8">
      <c r="A100" s="82" t="s">
        <v>457</v>
      </c>
      <c r="B100" s="82" t="s">
        <v>458</v>
      </c>
      <c r="C100" s="82" t="s">
        <v>459</v>
      </c>
      <c r="D100" s="82">
        <v>0.1</v>
      </c>
      <c r="E100" s="82">
        <v>0</v>
      </c>
      <c r="F100" s="82">
        <v>1</v>
      </c>
    </row>
    <row r="102" spans="1:8">
      <c r="A102" s="78"/>
      <c r="B102" s="82" t="s">
        <v>126</v>
      </c>
      <c r="C102" s="82" t="s">
        <v>460</v>
      </c>
      <c r="D102" s="82" t="s">
        <v>461</v>
      </c>
      <c r="E102" s="82" t="s">
        <v>462</v>
      </c>
      <c r="F102" s="82" t="s">
        <v>463</v>
      </c>
      <c r="G102" s="82" t="s">
        <v>464</v>
      </c>
    </row>
    <row r="103" spans="1:8">
      <c r="A103" s="82" t="s">
        <v>465</v>
      </c>
      <c r="B103" s="82" t="s">
        <v>466</v>
      </c>
      <c r="C103" s="82">
        <v>0.4</v>
      </c>
      <c r="D103" s="82">
        <v>845000</v>
      </c>
      <c r="E103" s="82">
        <v>0.8</v>
      </c>
      <c r="F103" s="82">
        <v>1.71</v>
      </c>
      <c r="G103" s="82">
        <v>0.59</v>
      </c>
    </row>
    <row r="105" spans="1:8">
      <c r="A105" s="78"/>
      <c r="B105" s="82" t="s">
        <v>467</v>
      </c>
      <c r="C105" s="82" t="s">
        <v>468</v>
      </c>
      <c r="D105" s="82" t="s">
        <v>469</v>
      </c>
      <c r="E105" s="82" t="s">
        <v>470</v>
      </c>
      <c r="F105" s="82" t="s">
        <v>471</v>
      </c>
      <c r="G105" s="82" t="s">
        <v>472</v>
      </c>
      <c r="H105" s="82" t="s">
        <v>473</v>
      </c>
    </row>
    <row r="106" spans="1:8">
      <c r="A106" s="82" t="s">
        <v>474</v>
      </c>
      <c r="B106" s="82">
        <v>149507.1263</v>
      </c>
      <c r="C106" s="82">
        <v>225.52170000000001</v>
      </c>
      <c r="D106" s="82">
        <v>293.13580000000002</v>
      </c>
      <c r="E106" s="82">
        <v>0</v>
      </c>
      <c r="F106" s="82">
        <v>2.2000000000000001E-3</v>
      </c>
      <c r="G106" s="82">
        <v>192517.01519999999</v>
      </c>
      <c r="H106" s="82">
        <v>60329.624199999998</v>
      </c>
    </row>
    <row r="107" spans="1:8">
      <c r="A107" s="82" t="s">
        <v>475</v>
      </c>
      <c r="B107" s="82">
        <v>128031.8045</v>
      </c>
      <c r="C107" s="82">
        <v>196.87620000000001</v>
      </c>
      <c r="D107" s="82">
        <v>263.2355</v>
      </c>
      <c r="E107" s="82">
        <v>0</v>
      </c>
      <c r="F107" s="82">
        <v>2E-3</v>
      </c>
      <c r="G107" s="82">
        <v>172901.08730000001</v>
      </c>
      <c r="H107" s="82">
        <v>52022.143499999998</v>
      </c>
    </row>
    <row r="108" spans="1:8">
      <c r="A108" s="82" t="s">
        <v>476</v>
      </c>
      <c r="B108" s="82">
        <v>128398.7689</v>
      </c>
      <c r="C108" s="82">
        <v>207.1054</v>
      </c>
      <c r="D108" s="82">
        <v>295.4606</v>
      </c>
      <c r="E108" s="82">
        <v>0</v>
      </c>
      <c r="F108" s="82">
        <v>2.2000000000000001E-3</v>
      </c>
      <c r="G108" s="82">
        <v>194119.32120000001</v>
      </c>
      <c r="H108" s="82">
        <v>53095.087299999999</v>
      </c>
    </row>
    <row r="109" spans="1:8">
      <c r="A109" s="82" t="s">
        <v>477</v>
      </c>
      <c r="B109" s="82">
        <v>114595.90519999999</v>
      </c>
      <c r="C109" s="82">
        <v>194.25190000000001</v>
      </c>
      <c r="D109" s="82">
        <v>294.34019999999998</v>
      </c>
      <c r="E109" s="82">
        <v>0</v>
      </c>
      <c r="F109" s="82">
        <v>2.2000000000000001E-3</v>
      </c>
      <c r="G109" s="82">
        <v>193428.32139999999</v>
      </c>
      <c r="H109" s="82">
        <v>48286.870699999999</v>
      </c>
    </row>
    <row r="110" spans="1:8">
      <c r="A110" s="82" t="s">
        <v>308</v>
      </c>
      <c r="B110" s="82">
        <v>121221.891</v>
      </c>
      <c r="C110" s="82">
        <v>214.5138</v>
      </c>
      <c r="D110" s="82">
        <v>340.7629</v>
      </c>
      <c r="E110" s="82">
        <v>0</v>
      </c>
      <c r="F110" s="82">
        <v>2.5000000000000001E-3</v>
      </c>
      <c r="G110" s="82">
        <v>223974.2078</v>
      </c>
      <c r="H110" s="82">
        <v>51942.006999999998</v>
      </c>
    </row>
    <row r="111" spans="1:8">
      <c r="A111" s="82" t="s">
        <v>478</v>
      </c>
      <c r="B111" s="82">
        <v>125522.78079999999</v>
      </c>
      <c r="C111" s="82">
        <v>226.6155</v>
      </c>
      <c r="D111" s="82">
        <v>367.47590000000002</v>
      </c>
      <c r="E111" s="82">
        <v>0</v>
      </c>
      <c r="F111" s="82">
        <v>2.7000000000000001E-3</v>
      </c>
      <c r="G111" s="82">
        <v>241549.53479999999</v>
      </c>
      <c r="H111" s="82">
        <v>54214.146099999998</v>
      </c>
    </row>
    <row r="112" spans="1:8">
      <c r="A112" s="82" t="s">
        <v>479</v>
      </c>
      <c r="B112" s="82">
        <v>133374.64180000001</v>
      </c>
      <c r="C112" s="82">
        <v>241.5104</v>
      </c>
      <c r="D112" s="82">
        <v>392.80500000000001</v>
      </c>
      <c r="E112" s="82">
        <v>0</v>
      </c>
      <c r="F112" s="82">
        <v>2.8999999999999998E-3</v>
      </c>
      <c r="G112" s="82">
        <v>258201.6551</v>
      </c>
      <c r="H112" s="82">
        <v>57674.180500000002</v>
      </c>
    </row>
    <row r="113" spans="1:19">
      <c r="A113" s="82" t="s">
        <v>480</v>
      </c>
      <c r="B113" s="82">
        <v>133866.49189999999</v>
      </c>
      <c r="C113" s="82">
        <v>242.38509999999999</v>
      </c>
      <c r="D113" s="82">
        <v>394.20170000000002</v>
      </c>
      <c r="E113" s="82">
        <v>0</v>
      </c>
      <c r="F113" s="82">
        <v>2.8999999999999998E-3</v>
      </c>
      <c r="G113" s="82">
        <v>259119.62899999999</v>
      </c>
      <c r="H113" s="82">
        <v>57885.342700000001</v>
      </c>
    </row>
    <row r="114" spans="1:19">
      <c r="A114" s="82" t="s">
        <v>481</v>
      </c>
      <c r="B114" s="82">
        <v>118480.4592</v>
      </c>
      <c r="C114" s="82">
        <v>210.90690000000001</v>
      </c>
      <c r="D114" s="82">
        <v>337.10820000000001</v>
      </c>
      <c r="E114" s="82">
        <v>0</v>
      </c>
      <c r="F114" s="82">
        <v>2.5000000000000001E-3</v>
      </c>
      <c r="G114" s="82">
        <v>221576.95939999999</v>
      </c>
      <c r="H114" s="82">
        <v>50886.277999999998</v>
      </c>
    </row>
    <row r="115" spans="1:19">
      <c r="A115" s="82" t="s">
        <v>482</v>
      </c>
      <c r="B115" s="82">
        <v>118390.47139999999</v>
      </c>
      <c r="C115" s="82">
        <v>200.8288</v>
      </c>
      <c r="D115" s="82">
        <v>304.55759999999998</v>
      </c>
      <c r="E115" s="82">
        <v>0</v>
      </c>
      <c r="F115" s="82">
        <v>2.3E-3</v>
      </c>
      <c r="G115" s="82">
        <v>200143.4454</v>
      </c>
      <c r="H115" s="82">
        <v>49899.603300000002</v>
      </c>
    </row>
    <row r="116" spans="1:19">
      <c r="A116" s="82" t="s">
        <v>483</v>
      </c>
      <c r="B116" s="82">
        <v>122791.7031</v>
      </c>
      <c r="C116" s="82">
        <v>198.05760000000001</v>
      </c>
      <c r="D116" s="82">
        <v>282.54629999999997</v>
      </c>
      <c r="E116" s="82">
        <v>0</v>
      </c>
      <c r="F116" s="82">
        <v>2.0999999999999999E-3</v>
      </c>
      <c r="G116" s="82">
        <v>185634.5528</v>
      </c>
      <c r="H116" s="82">
        <v>50776.124499999998</v>
      </c>
    </row>
    <row r="117" spans="1:19">
      <c r="A117" s="82" t="s">
        <v>484</v>
      </c>
      <c r="B117" s="82">
        <v>142193.88320000001</v>
      </c>
      <c r="C117" s="82">
        <v>218.30539999999999</v>
      </c>
      <c r="D117" s="82">
        <v>291.22000000000003</v>
      </c>
      <c r="E117" s="82">
        <v>0</v>
      </c>
      <c r="F117" s="82">
        <v>2.2000000000000001E-3</v>
      </c>
      <c r="G117" s="82">
        <v>191280.264</v>
      </c>
      <c r="H117" s="82">
        <v>57743.248</v>
      </c>
    </row>
    <row r="118" spans="1:19">
      <c r="A118" s="82"/>
      <c r="B118" s="82"/>
      <c r="C118" s="82"/>
      <c r="D118" s="82"/>
      <c r="E118" s="82"/>
      <c r="F118" s="82"/>
      <c r="G118" s="82"/>
      <c r="H118" s="82"/>
    </row>
    <row r="119" spans="1:19">
      <c r="A119" s="82" t="s">
        <v>485</v>
      </c>
      <c r="B119" s="83">
        <v>1536380</v>
      </c>
      <c r="C119" s="82">
        <v>2576.8787000000002</v>
      </c>
      <c r="D119" s="82">
        <v>3856.8496</v>
      </c>
      <c r="E119" s="82">
        <v>0</v>
      </c>
      <c r="F119" s="82">
        <v>2.86E-2</v>
      </c>
      <c r="G119" s="83">
        <v>2534450</v>
      </c>
      <c r="H119" s="82">
        <v>644754.65579999995</v>
      </c>
    </row>
    <row r="120" spans="1:19">
      <c r="A120" s="82" t="s">
        <v>486</v>
      </c>
      <c r="B120" s="82">
        <v>114595.90519999999</v>
      </c>
      <c r="C120" s="82">
        <v>194.25190000000001</v>
      </c>
      <c r="D120" s="82">
        <v>263.2355</v>
      </c>
      <c r="E120" s="82">
        <v>0</v>
      </c>
      <c r="F120" s="82">
        <v>2E-3</v>
      </c>
      <c r="G120" s="82">
        <v>172901.08730000001</v>
      </c>
      <c r="H120" s="82">
        <v>48286.870699999999</v>
      </c>
    </row>
    <row r="121" spans="1:19">
      <c r="A121" s="82" t="s">
        <v>487</v>
      </c>
      <c r="B121" s="82">
        <v>149507.1263</v>
      </c>
      <c r="C121" s="82">
        <v>242.38509999999999</v>
      </c>
      <c r="D121" s="82">
        <v>394.20170000000002</v>
      </c>
      <c r="E121" s="82">
        <v>0</v>
      </c>
      <c r="F121" s="82">
        <v>2.8999999999999998E-3</v>
      </c>
      <c r="G121" s="82">
        <v>259119.62899999999</v>
      </c>
      <c r="H121" s="82">
        <v>60329.624199999998</v>
      </c>
    </row>
    <row r="123" spans="1:19">
      <c r="A123" s="78"/>
      <c r="B123" s="82" t="s">
        <v>488</v>
      </c>
      <c r="C123" s="82" t="s">
        <v>489</v>
      </c>
      <c r="D123" s="82" t="s">
        <v>490</v>
      </c>
      <c r="E123" s="82" t="s">
        <v>491</v>
      </c>
      <c r="F123" s="82" t="s">
        <v>492</v>
      </c>
      <c r="G123" s="82" t="s">
        <v>493</v>
      </c>
      <c r="H123" s="82" t="s">
        <v>494</v>
      </c>
      <c r="I123" s="82" t="s">
        <v>495</v>
      </c>
      <c r="J123" s="82" t="s">
        <v>496</v>
      </c>
      <c r="K123" s="82" t="s">
        <v>497</v>
      </c>
      <c r="L123" s="82" t="s">
        <v>498</v>
      </c>
      <c r="M123" s="82" t="s">
        <v>499</v>
      </c>
      <c r="N123" s="82" t="s">
        <v>500</v>
      </c>
      <c r="O123" s="82" t="s">
        <v>501</v>
      </c>
      <c r="P123" s="82" t="s">
        <v>502</v>
      </c>
      <c r="Q123" s="82" t="s">
        <v>503</v>
      </c>
      <c r="R123" s="82" t="s">
        <v>504</v>
      </c>
      <c r="S123" s="82" t="s">
        <v>505</v>
      </c>
    </row>
    <row r="124" spans="1:19">
      <c r="A124" s="82" t="s">
        <v>474</v>
      </c>
      <c r="B124" s="83">
        <v>446721000000</v>
      </c>
      <c r="C124" s="82">
        <v>296266.35600000003</v>
      </c>
      <c r="D124" s="82" t="s">
        <v>635</v>
      </c>
      <c r="E124" s="82">
        <v>62886.42</v>
      </c>
      <c r="F124" s="82">
        <v>35805.574999999997</v>
      </c>
      <c r="G124" s="82">
        <v>38851.851999999999</v>
      </c>
      <c r="H124" s="82">
        <v>0</v>
      </c>
      <c r="I124" s="82">
        <v>0</v>
      </c>
      <c r="J124" s="82">
        <v>0</v>
      </c>
      <c r="K124" s="82">
        <v>0</v>
      </c>
      <c r="L124" s="82">
        <v>0</v>
      </c>
      <c r="M124" s="82">
        <v>0</v>
      </c>
      <c r="N124" s="82">
        <v>0</v>
      </c>
      <c r="O124" s="82">
        <v>0</v>
      </c>
      <c r="P124" s="82">
        <v>0</v>
      </c>
      <c r="Q124" s="82">
        <v>158722.50899999999</v>
      </c>
      <c r="R124" s="82">
        <v>0</v>
      </c>
      <c r="S124" s="82">
        <v>0</v>
      </c>
    </row>
    <row r="125" spans="1:19">
      <c r="A125" s="82" t="s">
        <v>475</v>
      </c>
      <c r="B125" s="83">
        <v>401204000000</v>
      </c>
      <c r="C125" s="82">
        <v>295708.11499999999</v>
      </c>
      <c r="D125" s="82" t="s">
        <v>636</v>
      </c>
      <c r="E125" s="82">
        <v>62886.42</v>
      </c>
      <c r="F125" s="82">
        <v>35805.574999999997</v>
      </c>
      <c r="G125" s="82">
        <v>38851.851999999999</v>
      </c>
      <c r="H125" s="82">
        <v>0</v>
      </c>
      <c r="I125" s="82">
        <v>0</v>
      </c>
      <c r="J125" s="82">
        <v>0</v>
      </c>
      <c r="K125" s="82">
        <v>0</v>
      </c>
      <c r="L125" s="82">
        <v>0</v>
      </c>
      <c r="M125" s="82">
        <v>0</v>
      </c>
      <c r="N125" s="82">
        <v>0</v>
      </c>
      <c r="O125" s="82">
        <v>0</v>
      </c>
      <c r="P125" s="82">
        <v>0</v>
      </c>
      <c r="Q125" s="82">
        <v>158164.26800000001</v>
      </c>
      <c r="R125" s="82">
        <v>0</v>
      </c>
      <c r="S125" s="82">
        <v>0</v>
      </c>
    </row>
    <row r="126" spans="1:19">
      <c r="A126" s="82" t="s">
        <v>476</v>
      </c>
      <c r="B126" s="83">
        <v>450439000000</v>
      </c>
      <c r="C126" s="82">
        <v>309346.53600000002</v>
      </c>
      <c r="D126" s="82" t="s">
        <v>637</v>
      </c>
      <c r="E126" s="82">
        <v>41924.28</v>
      </c>
      <c r="F126" s="82">
        <v>31827.177</v>
      </c>
      <c r="G126" s="82">
        <v>38851.851999999999</v>
      </c>
      <c r="H126" s="82">
        <v>0</v>
      </c>
      <c r="I126" s="82">
        <v>2721.085</v>
      </c>
      <c r="J126" s="82">
        <v>0</v>
      </c>
      <c r="K126" s="82">
        <v>0</v>
      </c>
      <c r="L126" s="82">
        <v>0</v>
      </c>
      <c r="M126" s="82">
        <v>0</v>
      </c>
      <c r="N126" s="82">
        <v>0</v>
      </c>
      <c r="O126" s="82">
        <v>0</v>
      </c>
      <c r="P126" s="82">
        <v>0</v>
      </c>
      <c r="Q126" s="82">
        <v>194022.141</v>
      </c>
      <c r="R126" s="82">
        <v>0</v>
      </c>
      <c r="S126" s="82">
        <v>0</v>
      </c>
    </row>
    <row r="127" spans="1:19">
      <c r="A127" s="82" t="s">
        <v>477</v>
      </c>
      <c r="B127" s="83">
        <v>448836000000</v>
      </c>
      <c r="C127" s="82">
        <v>333429.37699999998</v>
      </c>
      <c r="D127" s="82" t="s">
        <v>638</v>
      </c>
      <c r="E127" s="82">
        <v>34936.9</v>
      </c>
      <c r="F127" s="82">
        <v>27848.78</v>
      </c>
      <c r="G127" s="82">
        <v>38851.851999999999</v>
      </c>
      <c r="H127" s="82">
        <v>0</v>
      </c>
      <c r="I127" s="82">
        <v>6604.25</v>
      </c>
      <c r="J127" s="82">
        <v>0</v>
      </c>
      <c r="K127" s="82">
        <v>0</v>
      </c>
      <c r="L127" s="82">
        <v>0</v>
      </c>
      <c r="M127" s="82">
        <v>0</v>
      </c>
      <c r="N127" s="82">
        <v>0</v>
      </c>
      <c r="O127" s="82">
        <v>0</v>
      </c>
      <c r="P127" s="82">
        <v>0</v>
      </c>
      <c r="Q127" s="82">
        <v>225187.595</v>
      </c>
      <c r="R127" s="82">
        <v>0</v>
      </c>
      <c r="S127" s="82">
        <v>0</v>
      </c>
    </row>
    <row r="128" spans="1:19">
      <c r="A128" s="82" t="s">
        <v>308</v>
      </c>
      <c r="B128" s="83">
        <v>519715000000</v>
      </c>
      <c r="C128" s="82">
        <v>390053.33</v>
      </c>
      <c r="D128" s="82" t="s">
        <v>639</v>
      </c>
      <c r="E128" s="82">
        <v>34936.9</v>
      </c>
      <c r="F128" s="82">
        <v>27848.78</v>
      </c>
      <c r="G128" s="82">
        <v>38851.851999999999</v>
      </c>
      <c r="H128" s="82">
        <v>0</v>
      </c>
      <c r="I128" s="82">
        <v>46535.93</v>
      </c>
      <c r="J128" s="82">
        <v>0</v>
      </c>
      <c r="K128" s="82">
        <v>0</v>
      </c>
      <c r="L128" s="82">
        <v>0</v>
      </c>
      <c r="M128" s="82">
        <v>0</v>
      </c>
      <c r="N128" s="82">
        <v>0</v>
      </c>
      <c r="O128" s="82">
        <v>0</v>
      </c>
      <c r="P128" s="82">
        <v>0</v>
      </c>
      <c r="Q128" s="82">
        <v>241879.867</v>
      </c>
      <c r="R128" s="82">
        <v>0</v>
      </c>
      <c r="S128" s="82">
        <v>0</v>
      </c>
    </row>
    <row r="129" spans="1:19">
      <c r="A129" s="82" t="s">
        <v>478</v>
      </c>
      <c r="B129" s="83">
        <v>560497000000</v>
      </c>
      <c r="C129" s="82">
        <v>415636.467</v>
      </c>
      <c r="D129" s="82" t="s">
        <v>600</v>
      </c>
      <c r="E129" s="82">
        <v>41924.28</v>
      </c>
      <c r="F129" s="82">
        <v>31827.177</v>
      </c>
      <c r="G129" s="82">
        <v>38851.851999999999</v>
      </c>
      <c r="H129" s="82">
        <v>0</v>
      </c>
      <c r="I129" s="82">
        <v>59938.141000000003</v>
      </c>
      <c r="J129" s="82">
        <v>0</v>
      </c>
      <c r="K129" s="82">
        <v>0</v>
      </c>
      <c r="L129" s="82">
        <v>0</v>
      </c>
      <c r="M129" s="82">
        <v>0</v>
      </c>
      <c r="N129" s="82">
        <v>0</v>
      </c>
      <c r="O129" s="82">
        <v>0</v>
      </c>
      <c r="P129" s="82">
        <v>0</v>
      </c>
      <c r="Q129" s="82">
        <v>243095.016</v>
      </c>
      <c r="R129" s="82">
        <v>0</v>
      </c>
      <c r="S129" s="82">
        <v>0</v>
      </c>
    </row>
    <row r="130" spans="1:19">
      <c r="A130" s="82" t="s">
        <v>479</v>
      </c>
      <c r="B130" s="83">
        <v>599137000000</v>
      </c>
      <c r="C130" s="82">
        <v>415462.79700000002</v>
      </c>
      <c r="D130" s="82" t="s">
        <v>512</v>
      </c>
      <c r="E130" s="82">
        <v>41924.28</v>
      </c>
      <c r="F130" s="82">
        <v>31827.177</v>
      </c>
      <c r="G130" s="82">
        <v>38851.851999999999</v>
      </c>
      <c r="H130" s="82">
        <v>0</v>
      </c>
      <c r="I130" s="82">
        <v>57627.921000000002</v>
      </c>
      <c r="J130" s="82">
        <v>0</v>
      </c>
      <c r="K130" s="82">
        <v>0</v>
      </c>
      <c r="L130" s="82">
        <v>0</v>
      </c>
      <c r="M130" s="82">
        <v>0</v>
      </c>
      <c r="N130" s="82">
        <v>0</v>
      </c>
      <c r="O130" s="82">
        <v>0</v>
      </c>
      <c r="P130" s="82">
        <v>0</v>
      </c>
      <c r="Q130" s="82">
        <v>245231.56599999999</v>
      </c>
      <c r="R130" s="82">
        <v>0</v>
      </c>
      <c r="S130" s="82">
        <v>0</v>
      </c>
    </row>
    <row r="131" spans="1:19">
      <c r="A131" s="82" t="s">
        <v>480</v>
      </c>
      <c r="B131" s="83">
        <v>601268000000</v>
      </c>
      <c r="C131" s="82">
        <v>416305.18599999999</v>
      </c>
      <c r="D131" s="82" t="s">
        <v>640</v>
      </c>
      <c r="E131" s="82">
        <v>41924.28</v>
      </c>
      <c r="F131" s="82">
        <v>31827.177</v>
      </c>
      <c r="G131" s="82">
        <v>38851.851999999999</v>
      </c>
      <c r="H131" s="82">
        <v>0</v>
      </c>
      <c r="I131" s="82">
        <v>60292.985000000001</v>
      </c>
      <c r="J131" s="82">
        <v>0</v>
      </c>
      <c r="K131" s="82">
        <v>0</v>
      </c>
      <c r="L131" s="82">
        <v>0</v>
      </c>
      <c r="M131" s="82">
        <v>0</v>
      </c>
      <c r="N131" s="82">
        <v>0</v>
      </c>
      <c r="O131" s="82">
        <v>0</v>
      </c>
      <c r="P131" s="82">
        <v>0</v>
      </c>
      <c r="Q131" s="82">
        <v>243408.891</v>
      </c>
      <c r="R131" s="82">
        <v>0</v>
      </c>
      <c r="S131" s="82">
        <v>0</v>
      </c>
    </row>
    <row r="132" spans="1:19">
      <c r="A132" s="82" t="s">
        <v>481</v>
      </c>
      <c r="B132" s="83">
        <v>514153000000</v>
      </c>
      <c r="C132" s="82">
        <v>363235.77</v>
      </c>
      <c r="D132" s="82" t="s">
        <v>641</v>
      </c>
      <c r="E132" s="82">
        <v>41924.28</v>
      </c>
      <c r="F132" s="82">
        <v>31827.177</v>
      </c>
      <c r="G132" s="82">
        <v>38851.851999999999</v>
      </c>
      <c r="H132" s="82">
        <v>0</v>
      </c>
      <c r="I132" s="82">
        <v>18424.957999999999</v>
      </c>
      <c r="J132" s="82">
        <v>0</v>
      </c>
      <c r="K132" s="82">
        <v>0</v>
      </c>
      <c r="L132" s="82">
        <v>0</v>
      </c>
      <c r="M132" s="82">
        <v>0</v>
      </c>
      <c r="N132" s="82">
        <v>0</v>
      </c>
      <c r="O132" s="82">
        <v>0</v>
      </c>
      <c r="P132" s="82">
        <v>0</v>
      </c>
      <c r="Q132" s="82">
        <v>232207.50099999999</v>
      </c>
      <c r="R132" s="82">
        <v>0</v>
      </c>
      <c r="S132" s="82">
        <v>0</v>
      </c>
    </row>
    <row r="133" spans="1:19">
      <c r="A133" s="82" t="s">
        <v>482</v>
      </c>
      <c r="B133" s="83">
        <v>464418000000</v>
      </c>
      <c r="C133" s="82">
        <v>325112.48</v>
      </c>
      <c r="D133" s="82" t="s">
        <v>642</v>
      </c>
      <c r="E133" s="82">
        <v>62886.42</v>
      </c>
      <c r="F133" s="82">
        <v>35805.574999999997</v>
      </c>
      <c r="G133" s="82">
        <v>38851.851999999999</v>
      </c>
      <c r="H133" s="82">
        <v>0</v>
      </c>
      <c r="I133" s="82">
        <v>2345.5659999999998</v>
      </c>
      <c r="J133" s="82">
        <v>0</v>
      </c>
      <c r="K133" s="82">
        <v>0</v>
      </c>
      <c r="L133" s="82">
        <v>0</v>
      </c>
      <c r="M133" s="82">
        <v>0</v>
      </c>
      <c r="N133" s="82">
        <v>0</v>
      </c>
      <c r="O133" s="82">
        <v>0</v>
      </c>
      <c r="P133" s="82">
        <v>0</v>
      </c>
      <c r="Q133" s="82">
        <v>185223.06700000001</v>
      </c>
      <c r="R133" s="82">
        <v>0</v>
      </c>
      <c r="S133" s="82">
        <v>0</v>
      </c>
    </row>
    <row r="134" spans="1:19">
      <c r="A134" s="82" t="s">
        <v>483</v>
      </c>
      <c r="B134" s="83">
        <v>430751000000</v>
      </c>
      <c r="C134" s="82">
        <v>310413.87599999999</v>
      </c>
      <c r="D134" s="82" t="s">
        <v>625</v>
      </c>
      <c r="E134" s="82">
        <v>41924.28</v>
      </c>
      <c r="F134" s="82">
        <v>31827.177</v>
      </c>
      <c r="G134" s="82">
        <v>38851.851999999999</v>
      </c>
      <c r="H134" s="82">
        <v>0</v>
      </c>
      <c r="I134" s="82">
        <v>1709.8050000000001</v>
      </c>
      <c r="J134" s="82">
        <v>4330.1480000000001</v>
      </c>
      <c r="K134" s="82">
        <v>0</v>
      </c>
      <c r="L134" s="82">
        <v>0</v>
      </c>
      <c r="M134" s="82">
        <v>0</v>
      </c>
      <c r="N134" s="82">
        <v>0</v>
      </c>
      <c r="O134" s="82">
        <v>0</v>
      </c>
      <c r="P134" s="82">
        <v>0</v>
      </c>
      <c r="Q134" s="82">
        <v>191770.614</v>
      </c>
      <c r="R134" s="82">
        <v>0</v>
      </c>
      <c r="S134" s="82">
        <v>0</v>
      </c>
    </row>
    <row r="135" spans="1:19">
      <c r="A135" s="82" t="s">
        <v>484</v>
      </c>
      <c r="B135" s="83">
        <v>443851000000</v>
      </c>
      <c r="C135" s="82">
        <v>299942.2</v>
      </c>
      <c r="D135" s="82" t="s">
        <v>643</v>
      </c>
      <c r="E135" s="82">
        <v>62886.42</v>
      </c>
      <c r="F135" s="82">
        <v>35805.574999999997</v>
      </c>
      <c r="G135" s="82">
        <v>38851.851999999999</v>
      </c>
      <c r="H135" s="82">
        <v>0</v>
      </c>
      <c r="I135" s="82">
        <v>104.57</v>
      </c>
      <c r="J135" s="82">
        <v>0</v>
      </c>
      <c r="K135" s="82">
        <v>0</v>
      </c>
      <c r="L135" s="82">
        <v>0</v>
      </c>
      <c r="M135" s="82">
        <v>0</v>
      </c>
      <c r="N135" s="82">
        <v>0</v>
      </c>
      <c r="O135" s="82">
        <v>0</v>
      </c>
      <c r="P135" s="82">
        <v>0</v>
      </c>
      <c r="Q135" s="82">
        <v>162293.783</v>
      </c>
      <c r="R135" s="82">
        <v>0</v>
      </c>
      <c r="S135" s="82">
        <v>0</v>
      </c>
    </row>
    <row r="136" spans="1:19">
      <c r="A136" s="82"/>
      <c r="B136" s="82"/>
      <c r="C136" s="82"/>
      <c r="D136" s="82"/>
      <c r="E136" s="82"/>
      <c r="F136" s="82"/>
      <c r="G136" s="82"/>
      <c r="H136" s="82"/>
      <c r="I136" s="82"/>
      <c r="J136" s="82"/>
      <c r="K136" s="82"/>
      <c r="L136" s="82"/>
      <c r="M136" s="82"/>
      <c r="N136" s="82"/>
      <c r="O136" s="82"/>
      <c r="P136" s="82"/>
      <c r="Q136" s="82"/>
      <c r="R136" s="82"/>
      <c r="S136" s="82"/>
    </row>
    <row r="137" spans="1:19">
      <c r="A137" s="82" t="s">
        <v>485</v>
      </c>
      <c r="B137" s="83">
        <v>5880990000000</v>
      </c>
      <c r="C137" s="82"/>
      <c r="D137" s="82"/>
      <c r="E137" s="82"/>
      <c r="F137" s="82"/>
      <c r="G137" s="82"/>
      <c r="H137" s="82"/>
      <c r="I137" s="82"/>
      <c r="J137" s="82"/>
      <c r="K137" s="82"/>
      <c r="L137" s="82">
        <v>0</v>
      </c>
      <c r="M137" s="82">
        <v>0</v>
      </c>
      <c r="N137" s="82">
        <v>0</v>
      </c>
      <c r="O137" s="82">
        <v>0</v>
      </c>
      <c r="P137" s="82">
        <v>0</v>
      </c>
      <c r="Q137" s="82"/>
      <c r="R137" s="82">
        <v>0</v>
      </c>
      <c r="S137" s="82">
        <v>0</v>
      </c>
    </row>
    <row r="138" spans="1:19">
      <c r="A138" s="82" t="s">
        <v>486</v>
      </c>
      <c r="B138" s="83">
        <v>401204000000</v>
      </c>
      <c r="C138" s="82">
        <v>295708.11499999999</v>
      </c>
      <c r="D138" s="82"/>
      <c r="E138" s="82">
        <v>34936.9</v>
      </c>
      <c r="F138" s="82">
        <v>27848.78</v>
      </c>
      <c r="G138" s="82">
        <v>38851.851999999999</v>
      </c>
      <c r="H138" s="82">
        <v>0</v>
      </c>
      <c r="I138" s="82">
        <v>0</v>
      </c>
      <c r="J138" s="82">
        <v>0</v>
      </c>
      <c r="K138" s="82">
        <v>0</v>
      </c>
      <c r="L138" s="82">
        <v>0</v>
      </c>
      <c r="M138" s="82">
        <v>0</v>
      </c>
      <c r="N138" s="82">
        <v>0</v>
      </c>
      <c r="O138" s="82">
        <v>0</v>
      </c>
      <c r="P138" s="82">
        <v>0</v>
      </c>
      <c r="Q138" s="82">
        <v>158164.26800000001</v>
      </c>
      <c r="R138" s="82">
        <v>0</v>
      </c>
      <c r="S138" s="82">
        <v>0</v>
      </c>
    </row>
    <row r="139" spans="1:19">
      <c r="A139" s="82" t="s">
        <v>487</v>
      </c>
      <c r="B139" s="83">
        <v>601268000000</v>
      </c>
      <c r="C139" s="82">
        <v>416305.18599999999</v>
      </c>
      <c r="D139" s="82"/>
      <c r="E139" s="82">
        <v>62886.42</v>
      </c>
      <c r="F139" s="82">
        <v>35805.574999999997</v>
      </c>
      <c r="G139" s="82">
        <v>38851.851999999999</v>
      </c>
      <c r="H139" s="82">
        <v>0</v>
      </c>
      <c r="I139" s="82">
        <v>60292.985000000001</v>
      </c>
      <c r="J139" s="82">
        <v>4330.1480000000001</v>
      </c>
      <c r="K139" s="82">
        <v>0</v>
      </c>
      <c r="L139" s="82">
        <v>0</v>
      </c>
      <c r="M139" s="82">
        <v>0</v>
      </c>
      <c r="N139" s="82">
        <v>0</v>
      </c>
      <c r="O139" s="82">
        <v>0</v>
      </c>
      <c r="P139" s="82">
        <v>0</v>
      </c>
      <c r="Q139" s="82">
        <v>245231.56599999999</v>
      </c>
      <c r="R139" s="82">
        <v>0</v>
      </c>
      <c r="S139" s="82">
        <v>0</v>
      </c>
    </row>
    <row r="141" spans="1:19">
      <c r="A141" s="78"/>
      <c r="B141" s="82" t="s">
        <v>518</v>
      </c>
      <c r="C141" s="82" t="s">
        <v>519</v>
      </c>
      <c r="D141" s="82" t="s">
        <v>254</v>
      </c>
      <c r="E141" s="82" t="s">
        <v>377</v>
      </c>
    </row>
    <row r="142" spans="1:19">
      <c r="A142" s="82" t="s">
        <v>520</v>
      </c>
      <c r="B142" s="82">
        <v>88373.54</v>
      </c>
      <c r="C142" s="82">
        <v>37317.51</v>
      </c>
      <c r="D142" s="82">
        <v>0</v>
      </c>
      <c r="E142" s="82">
        <v>125691.04</v>
      </c>
    </row>
    <row r="143" spans="1:19">
      <c r="A143" s="82" t="s">
        <v>521</v>
      </c>
      <c r="B143" s="82">
        <v>21.14</v>
      </c>
      <c r="C143" s="82">
        <v>8.93</v>
      </c>
      <c r="D143" s="82">
        <v>0</v>
      </c>
      <c r="E143" s="82">
        <v>30.06</v>
      </c>
    </row>
    <row r="144" spans="1:19">
      <c r="A144" s="82" t="s">
        <v>522</v>
      </c>
      <c r="B144" s="82">
        <v>21.14</v>
      </c>
      <c r="C144" s="82">
        <v>8.93</v>
      </c>
      <c r="D144" s="82">
        <v>0</v>
      </c>
      <c r="E144" s="82">
        <v>30.06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9"/>
  <dimension ref="A1:S144"/>
  <sheetViews>
    <sheetView workbookViewId="0"/>
  </sheetViews>
  <sheetFormatPr defaultRowHeight="10.5"/>
  <cols>
    <col min="1" max="1" width="38.5" customWidth="1"/>
    <col min="2" max="2" width="24.33203125" bestFit="1" customWidth="1"/>
    <col min="3" max="3" width="33.6640625" customWidth="1"/>
    <col min="4" max="4" width="38.6640625" bestFit="1" customWidth="1"/>
    <col min="5" max="5" width="45.6640625" customWidth="1"/>
    <col min="6" max="6" width="50" customWidth="1"/>
    <col min="7" max="7" width="43.6640625" customWidth="1"/>
    <col min="8" max="9" width="38.33203125" customWidth="1"/>
    <col min="10" max="10" width="46.1640625" customWidth="1"/>
    <col min="11" max="11" width="36.5" customWidth="1"/>
    <col min="12" max="12" width="45" customWidth="1"/>
    <col min="13" max="13" width="50.1640625" customWidth="1"/>
    <col min="14" max="15" width="44.83203125" customWidth="1"/>
    <col min="16" max="16" width="45.33203125" customWidth="1"/>
    <col min="17" max="17" width="45.1640625" customWidth="1"/>
    <col min="18" max="18" width="42.6640625" customWidth="1"/>
    <col min="19" max="19" width="48.1640625" customWidth="1"/>
    <col min="20" max="20" width="45.1640625" bestFit="1" customWidth="1"/>
    <col min="21" max="21" width="42.6640625" bestFit="1" customWidth="1"/>
    <col min="22" max="22" width="48.1640625" bestFit="1" customWidth="1"/>
  </cols>
  <sheetData>
    <row r="1" spans="1:7">
      <c r="A1" s="78"/>
      <c r="B1" s="82" t="s">
        <v>378</v>
      </c>
      <c r="C1" s="82" t="s">
        <v>379</v>
      </c>
      <c r="D1" s="82" t="s">
        <v>380</v>
      </c>
    </row>
    <row r="2" spans="1:7">
      <c r="A2" s="82" t="s">
        <v>332</v>
      </c>
      <c r="B2" s="82">
        <v>9943.16</v>
      </c>
      <c r="C2" s="82">
        <v>2378.3000000000002</v>
      </c>
      <c r="D2" s="82">
        <v>2378.3000000000002</v>
      </c>
    </row>
    <row r="3" spans="1:7">
      <c r="A3" s="82" t="s">
        <v>333</v>
      </c>
      <c r="B3" s="82">
        <v>9943.16</v>
      </c>
      <c r="C3" s="82">
        <v>2378.3000000000002</v>
      </c>
      <c r="D3" s="82">
        <v>2378.3000000000002</v>
      </c>
    </row>
    <row r="4" spans="1:7">
      <c r="A4" s="82" t="s">
        <v>334</v>
      </c>
      <c r="B4" s="82">
        <v>24163.37</v>
      </c>
      <c r="C4" s="82">
        <v>5779.61</v>
      </c>
      <c r="D4" s="82">
        <v>5779.61</v>
      </c>
    </row>
    <row r="5" spans="1:7">
      <c r="A5" s="82" t="s">
        <v>335</v>
      </c>
      <c r="B5" s="82">
        <v>24163.37</v>
      </c>
      <c r="C5" s="82">
        <v>5779.61</v>
      </c>
      <c r="D5" s="82">
        <v>5779.61</v>
      </c>
    </row>
    <row r="7" spans="1:7">
      <c r="A7" s="78"/>
      <c r="B7" s="82" t="s">
        <v>381</v>
      </c>
    </row>
    <row r="8" spans="1:7">
      <c r="A8" s="82" t="s">
        <v>336</v>
      </c>
      <c r="B8" s="82">
        <v>4180.79</v>
      </c>
    </row>
    <row r="9" spans="1:7">
      <c r="A9" s="82" t="s">
        <v>337</v>
      </c>
      <c r="B9" s="82">
        <v>4180.79</v>
      </c>
    </row>
    <row r="10" spans="1:7">
      <c r="A10" s="82" t="s">
        <v>382</v>
      </c>
      <c r="B10" s="82">
        <v>0</v>
      </c>
    </row>
    <row r="12" spans="1:7">
      <c r="A12" s="78"/>
      <c r="B12" s="82" t="s">
        <v>395</v>
      </c>
      <c r="C12" s="82" t="s">
        <v>396</v>
      </c>
      <c r="D12" s="82" t="s">
        <v>397</v>
      </c>
      <c r="E12" s="82" t="s">
        <v>398</v>
      </c>
      <c r="F12" s="82" t="s">
        <v>399</v>
      </c>
      <c r="G12" s="82" t="s">
        <v>400</v>
      </c>
    </row>
    <row r="13" spans="1:7">
      <c r="A13" s="82" t="s">
        <v>81</v>
      </c>
      <c r="B13" s="82">
        <v>0</v>
      </c>
      <c r="C13" s="82">
        <v>4043.25</v>
      </c>
      <c r="D13" s="82">
        <v>0</v>
      </c>
      <c r="E13" s="82">
        <v>0</v>
      </c>
      <c r="F13" s="82">
        <v>0</v>
      </c>
      <c r="G13" s="82">
        <v>0</v>
      </c>
    </row>
    <row r="14" spans="1:7">
      <c r="A14" s="82" t="s">
        <v>82</v>
      </c>
      <c r="B14" s="82">
        <v>41.43</v>
      </c>
      <c r="C14" s="82">
        <v>0</v>
      </c>
      <c r="D14" s="82">
        <v>0</v>
      </c>
      <c r="E14" s="82">
        <v>0</v>
      </c>
      <c r="F14" s="82">
        <v>0</v>
      </c>
      <c r="G14" s="82">
        <v>0</v>
      </c>
    </row>
    <row r="15" spans="1:7">
      <c r="A15" s="82" t="s">
        <v>90</v>
      </c>
      <c r="B15" s="82">
        <v>933.76</v>
      </c>
      <c r="C15" s="82">
        <v>0</v>
      </c>
      <c r="D15" s="82">
        <v>0</v>
      </c>
      <c r="E15" s="82">
        <v>0</v>
      </c>
      <c r="F15" s="82">
        <v>0</v>
      </c>
      <c r="G15" s="82">
        <v>0</v>
      </c>
    </row>
    <row r="16" spans="1:7">
      <c r="A16" s="82" t="s">
        <v>91</v>
      </c>
      <c r="B16" s="82">
        <v>67.97</v>
      </c>
      <c r="C16" s="82">
        <v>0</v>
      </c>
      <c r="D16" s="82">
        <v>0</v>
      </c>
      <c r="E16" s="82">
        <v>0</v>
      </c>
      <c r="F16" s="82">
        <v>0</v>
      </c>
      <c r="G16" s="82">
        <v>0</v>
      </c>
    </row>
    <row r="17" spans="1:10">
      <c r="A17" s="82" t="s">
        <v>92</v>
      </c>
      <c r="B17" s="82">
        <v>678.54</v>
      </c>
      <c r="C17" s="82">
        <v>294.92</v>
      </c>
      <c r="D17" s="82">
        <v>0</v>
      </c>
      <c r="E17" s="82">
        <v>0</v>
      </c>
      <c r="F17" s="82">
        <v>0</v>
      </c>
      <c r="G17" s="82">
        <v>0</v>
      </c>
    </row>
    <row r="18" spans="1:10">
      <c r="A18" s="82" t="s">
        <v>93</v>
      </c>
      <c r="B18" s="82">
        <v>0</v>
      </c>
      <c r="C18" s="82">
        <v>0</v>
      </c>
      <c r="D18" s="82">
        <v>0</v>
      </c>
      <c r="E18" s="82">
        <v>0</v>
      </c>
      <c r="F18" s="82">
        <v>0</v>
      </c>
      <c r="G18" s="82">
        <v>0</v>
      </c>
    </row>
    <row r="19" spans="1:10">
      <c r="A19" s="82" t="s">
        <v>94</v>
      </c>
      <c r="B19" s="82">
        <v>929.64</v>
      </c>
      <c r="C19" s="82">
        <v>0</v>
      </c>
      <c r="D19" s="82">
        <v>0</v>
      </c>
      <c r="E19" s="82">
        <v>0</v>
      </c>
      <c r="F19" s="82">
        <v>0</v>
      </c>
      <c r="G19" s="82">
        <v>0</v>
      </c>
    </row>
    <row r="20" spans="1:10">
      <c r="A20" s="82" t="s">
        <v>95</v>
      </c>
      <c r="B20" s="82">
        <v>0</v>
      </c>
      <c r="C20" s="82">
        <v>0</v>
      </c>
      <c r="D20" s="82">
        <v>0</v>
      </c>
      <c r="E20" s="82">
        <v>0</v>
      </c>
      <c r="F20" s="82">
        <v>0</v>
      </c>
      <c r="G20" s="82">
        <v>0</v>
      </c>
    </row>
    <row r="21" spans="1:10">
      <c r="A21" s="82" t="s">
        <v>96</v>
      </c>
      <c r="B21" s="82">
        <v>0</v>
      </c>
      <c r="C21" s="82">
        <v>0</v>
      </c>
      <c r="D21" s="82">
        <v>0</v>
      </c>
      <c r="E21" s="82">
        <v>0</v>
      </c>
      <c r="F21" s="82">
        <v>0</v>
      </c>
      <c r="G21" s="82">
        <v>0</v>
      </c>
    </row>
    <row r="22" spans="1:10">
      <c r="A22" s="82" t="s">
        <v>97</v>
      </c>
      <c r="B22" s="82">
        <v>0</v>
      </c>
      <c r="C22" s="82">
        <v>0</v>
      </c>
      <c r="D22" s="82">
        <v>0</v>
      </c>
      <c r="E22" s="82">
        <v>0</v>
      </c>
      <c r="F22" s="82">
        <v>0</v>
      </c>
      <c r="G22" s="82">
        <v>0</v>
      </c>
    </row>
    <row r="23" spans="1:10">
      <c r="A23" s="82" t="s">
        <v>76</v>
      </c>
      <c r="B23" s="82">
        <v>0</v>
      </c>
      <c r="C23" s="82">
        <v>0</v>
      </c>
      <c r="D23" s="82">
        <v>0</v>
      </c>
      <c r="E23" s="82">
        <v>0</v>
      </c>
      <c r="F23" s="82">
        <v>0</v>
      </c>
      <c r="G23" s="82">
        <v>0</v>
      </c>
    </row>
    <row r="24" spans="1:10">
      <c r="A24" s="82" t="s">
        <v>98</v>
      </c>
      <c r="B24" s="82">
        <v>0</v>
      </c>
      <c r="C24" s="82">
        <v>23.86</v>
      </c>
      <c r="D24" s="82">
        <v>0</v>
      </c>
      <c r="E24" s="82">
        <v>0</v>
      </c>
      <c r="F24" s="82">
        <v>0</v>
      </c>
      <c r="G24" s="82">
        <v>87.12</v>
      </c>
    </row>
    <row r="25" spans="1:10">
      <c r="A25" s="82" t="s">
        <v>99</v>
      </c>
      <c r="B25" s="82">
        <v>2929.8</v>
      </c>
      <c r="C25" s="82">
        <v>0</v>
      </c>
      <c r="D25" s="82">
        <v>0</v>
      </c>
      <c r="E25" s="82">
        <v>0</v>
      </c>
      <c r="F25" s="82">
        <v>0</v>
      </c>
      <c r="G25" s="82">
        <v>0</v>
      </c>
    </row>
    <row r="26" spans="1:10">
      <c r="A26" s="82" t="s">
        <v>100</v>
      </c>
      <c r="B26" s="82">
        <v>0</v>
      </c>
      <c r="C26" s="82">
        <v>0</v>
      </c>
      <c r="D26" s="82">
        <v>0</v>
      </c>
      <c r="E26" s="82">
        <v>0</v>
      </c>
      <c r="F26" s="82">
        <v>0</v>
      </c>
      <c r="G26" s="82">
        <v>0</v>
      </c>
    </row>
    <row r="27" spans="1:10">
      <c r="A27" s="82"/>
      <c r="B27" s="82"/>
      <c r="C27" s="82"/>
      <c r="D27" s="82"/>
      <c r="E27" s="82"/>
      <c r="F27" s="82"/>
      <c r="G27" s="82"/>
    </row>
    <row r="28" spans="1:10">
      <c r="A28" s="82" t="s">
        <v>101</v>
      </c>
      <c r="B28" s="82">
        <v>5581.14</v>
      </c>
      <c r="C28" s="82">
        <v>4362.0200000000004</v>
      </c>
      <c r="D28" s="82">
        <v>0</v>
      </c>
      <c r="E28" s="82">
        <v>0</v>
      </c>
      <c r="F28" s="82">
        <v>0</v>
      </c>
      <c r="G28" s="82">
        <v>87.12</v>
      </c>
    </row>
    <row r="30" spans="1:10">
      <c r="A30" s="78"/>
      <c r="B30" s="82" t="s">
        <v>381</v>
      </c>
      <c r="C30" s="82" t="s">
        <v>9</v>
      </c>
      <c r="D30" s="82" t="s">
        <v>401</v>
      </c>
      <c r="E30" s="82" t="s">
        <v>402</v>
      </c>
      <c r="F30" s="82" t="s">
        <v>403</v>
      </c>
      <c r="G30" s="82" t="s">
        <v>404</v>
      </c>
      <c r="H30" s="82" t="s">
        <v>405</v>
      </c>
      <c r="I30" s="82" t="s">
        <v>406</v>
      </c>
      <c r="J30" s="82" t="s">
        <v>407</v>
      </c>
    </row>
    <row r="31" spans="1:10">
      <c r="A31" s="82" t="s">
        <v>408</v>
      </c>
      <c r="B31" s="82">
        <v>88.84</v>
      </c>
      <c r="C31" s="82" t="s">
        <v>10</v>
      </c>
      <c r="D31" s="82">
        <v>541.72</v>
      </c>
      <c r="E31" s="82">
        <v>1</v>
      </c>
      <c r="F31" s="82">
        <v>115.05</v>
      </c>
      <c r="G31" s="82">
        <v>0</v>
      </c>
      <c r="H31" s="82">
        <v>11.84</v>
      </c>
      <c r="I31" s="82">
        <v>18.59</v>
      </c>
      <c r="J31" s="82">
        <v>8.07</v>
      </c>
    </row>
    <row r="32" spans="1:10">
      <c r="A32" s="82" t="s">
        <v>409</v>
      </c>
      <c r="B32" s="82">
        <v>621.89</v>
      </c>
      <c r="C32" s="82" t="s">
        <v>10</v>
      </c>
      <c r="D32" s="82">
        <v>3792.03</v>
      </c>
      <c r="E32" s="82">
        <v>1</v>
      </c>
      <c r="F32" s="82">
        <v>477.11</v>
      </c>
      <c r="G32" s="82">
        <v>0</v>
      </c>
      <c r="H32" s="82">
        <v>8.61</v>
      </c>
      <c r="I32" s="82">
        <v>27.86</v>
      </c>
      <c r="J32" s="82">
        <v>8.07</v>
      </c>
    </row>
    <row r="33" spans="1:10">
      <c r="A33" s="82" t="s">
        <v>410</v>
      </c>
      <c r="B33" s="82">
        <v>224.72</v>
      </c>
      <c r="C33" s="82" t="s">
        <v>10</v>
      </c>
      <c r="D33" s="82">
        <v>1370.24</v>
      </c>
      <c r="E33" s="82">
        <v>1</v>
      </c>
      <c r="F33" s="82">
        <v>138.38999999999999</v>
      </c>
      <c r="G33" s="82">
        <v>0</v>
      </c>
      <c r="H33" s="82">
        <v>18.29</v>
      </c>
      <c r="I33" s="82">
        <v>11.61</v>
      </c>
      <c r="J33" s="82">
        <v>80.7</v>
      </c>
    </row>
    <row r="34" spans="1:10">
      <c r="A34" s="82" t="s">
        <v>411</v>
      </c>
      <c r="B34" s="82">
        <v>2324.94</v>
      </c>
      <c r="C34" s="82" t="s">
        <v>10</v>
      </c>
      <c r="D34" s="82">
        <v>14176.6</v>
      </c>
      <c r="E34" s="82">
        <v>1</v>
      </c>
      <c r="F34" s="82">
        <v>323.44</v>
      </c>
      <c r="G34" s="82">
        <v>174.7</v>
      </c>
      <c r="H34" s="82">
        <v>18.29</v>
      </c>
      <c r="I34" s="82">
        <v>11.61</v>
      </c>
      <c r="J34" s="82">
        <v>5.38</v>
      </c>
    </row>
    <row r="35" spans="1:10">
      <c r="A35" s="82" t="s">
        <v>412</v>
      </c>
      <c r="B35" s="82">
        <v>711.36</v>
      </c>
      <c r="C35" s="82" t="s">
        <v>10</v>
      </c>
      <c r="D35" s="82">
        <v>4337.6099999999997</v>
      </c>
      <c r="E35" s="82">
        <v>1</v>
      </c>
      <c r="F35" s="82">
        <v>366.09</v>
      </c>
      <c r="G35" s="82">
        <v>0</v>
      </c>
      <c r="H35" s="82">
        <v>18.29</v>
      </c>
      <c r="I35" s="82">
        <v>11.61</v>
      </c>
      <c r="J35" s="82">
        <v>5.38</v>
      </c>
    </row>
    <row r="36" spans="1:10">
      <c r="A36" s="82" t="s">
        <v>413</v>
      </c>
      <c r="B36" s="82">
        <v>209.04</v>
      </c>
      <c r="C36" s="82" t="s">
        <v>10</v>
      </c>
      <c r="D36" s="82">
        <v>1274.6500000000001</v>
      </c>
      <c r="E36" s="82">
        <v>1</v>
      </c>
      <c r="F36" s="82">
        <v>189.08</v>
      </c>
      <c r="G36" s="82">
        <v>0</v>
      </c>
      <c r="H36" s="82">
        <v>18.29</v>
      </c>
      <c r="I36" s="82">
        <v>11.61</v>
      </c>
      <c r="J36" s="82">
        <v>80.7</v>
      </c>
    </row>
    <row r="37" spans="1:10">
      <c r="A37" s="82" t="s">
        <v>377</v>
      </c>
      <c r="B37" s="82">
        <v>4180.79</v>
      </c>
      <c r="C37" s="82"/>
      <c r="D37" s="82">
        <v>25492.85</v>
      </c>
      <c r="E37" s="82"/>
      <c r="F37" s="82">
        <v>1609.16</v>
      </c>
      <c r="G37" s="82">
        <v>174.7</v>
      </c>
      <c r="H37" s="82">
        <v>16.713000000000001</v>
      </c>
      <c r="I37" s="82">
        <v>12.83</v>
      </c>
      <c r="J37" s="82">
        <v>13.6518</v>
      </c>
    </row>
    <row r="38" spans="1:10">
      <c r="A38" s="82" t="s">
        <v>414</v>
      </c>
      <c r="B38" s="82">
        <v>4180.79</v>
      </c>
      <c r="C38" s="82"/>
      <c r="D38" s="82">
        <v>25492.85</v>
      </c>
      <c r="E38" s="82"/>
      <c r="F38" s="82">
        <v>1609.16</v>
      </c>
      <c r="G38" s="82">
        <v>174.7</v>
      </c>
      <c r="H38" s="82">
        <v>16.713000000000001</v>
      </c>
      <c r="I38" s="82">
        <v>12.83</v>
      </c>
      <c r="J38" s="82">
        <v>13.6518</v>
      </c>
    </row>
    <row r="39" spans="1:10">
      <c r="A39" s="82" t="s">
        <v>415</v>
      </c>
      <c r="B39" s="82">
        <v>0</v>
      </c>
      <c r="C39" s="82"/>
      <c r="D39" s="82">
        <v>0</v>
      </c>
      <c r="E39" s="82"/>
      <c r="F39" s="82">
        <v>0</v>
      </c>
      <c r="G39" s="82">
        <v>0</v>
      </c>
      <c r="H39" s="82"/>
      <c r="I39" s="82"/>
      <c r="J39" s="82"/>
    </row>
    <row r="41" spans="1:10">
      <c r="A41" s="78"/>
      <c r="B41" s="82" t="s">
        <v>59</v>
      </c>
      <c r="C41" s="82" t="s">
        <v>338</v>
      </c>
      <c r="D41" s="82" t="s">
        <v>383</v>
      </c>
      <c r="E41" s="82" t="s">
        <v>384</v>
      </c>
      <c r="F41" s="82" t="s">
        <v>385</v>
      </c>
      <c r="G41" s="82" t="s">
        <v>386</v>
      </c>
      <c r="H41" s="82" t="s">
        <v>387</v>
      </c>
      <c r="I41" s="82" t="s">
        <v>339</v>
      </c>
    </row>
    <row r="42" spans="1:10">
      <c r="A42" s="82" t="s">
        <v>340</v>
      </c>
      <c r="B42" s="82" t="s">
        <v>341</v>
      </c>
      <c r="C42" s="82">
        <v>0.08</v>
      </c>
      <c r="D42" s="82">
        <v>0.59099999999999997</v>
      </c>
      <c r="E42" s="82">
        <v>0.65</v>
      </c>
      <c r="F42" s="82">
        <v>60.34</v>
      </c>
      <c r="G42" s="82">
        <v>0</v>
      </c>
      <c r="H42" s="82">
        <v>90</v>
      </c>
      <c r="I42" s="82" t="s">
        <v>342</v>
      </c>
    </row>
    <row r="43" spans="1:10">
      <c r="A43" s="82" t="s">
        <v>343</v>
      </c>
      <c r="B43" s="82" t="s">
        <v>341</v>
      </c>
      <c r="C43" s="82">
        <v>0.08</v>
      </c>
      <c r="D43" s="82">
        <v>0.59099999999999997</v>
      </c>
      <c r="E43" s="82">
        <v>0.65</v>
      </c>
      <c r="F43" s="82">
        <v>54.71</v>
      </c>
      <c r="G43" s="82">
        <v>90</v>
      </c>
      <c r="H43" s="82">
        <v>90</v>
      </c>
      <c r="I43" s="82" t="s">
        <v>344</v>
      </c>
    </row>
    <row r="44" spans="1:10">
      <c r="A44" s="82" t="s">
        <v>345</v>
      </c>
      <c r="B44" s="82" t="s">
        <v>346</v>
      </c>
      <c r="C44" s="82">
        <v>0.3</v>
      </c>
      <c r="D44" s="82">
        <v>3.12</v>
      </c>
      <c r="E44" s="82">
        <v>12.9</v>
      </c>
      <c r="F44" s="82">
        <v>88.84</v>
      </c>
      <c r="G44" s="82">
        <v>0</v>
      </c>
      <c r="H44" s="82">
        <v>180</v>
      </c>
      <c r="I44" s="82"/>
    </row>
    <row r="45" spans="1:10">
      <c r="A45" s="82" t="s">
        <v>347</v>
      </c>
      <c r="B45" s="82" t="s">
        <v>348</v>
      </c>
      <c r="C45" s="82">
        <v>0.3</v>
      </c>
      <c r="D45" s="82">
        <v>0.35699999999999998</v>
      </c>
      <c r="E45" s="82">
        <v>0.38</v>
      </c>
      <c r="F45" s="82">
        <v>88.84</v>
      </c>
      <c r="G45" s="82">
        <v>180</v>
      </c>
      <c r="H45" s="82">
        <v>0</v>
      </c>
      <c r="I45" s="82"/>
    </row>
    <row r="46" spans="1:10">
      <c r="A46" s="82" t="s">
        <v>349</v>
      </c>
      <c r="B46" s="82" t="s">
        <v>341</v>
      </c>
      <c r="C46" s="82">
        <v>0.08</v>
      </c>
      <c r="D46" s="82">
        <v>0.59099999999999997</v>
      </c>
      <c r="E46" s="82">
        <v>0.65</v>
      </c>
      <c r="F46" s="82">
        <v>422.4</v>
      </c>
      <c r="G46" s="82">
        <v>0</v>
      </c>
      <c r="H46" s="82">
        <v>90</v>
      </c>
      <c r="I46" s="82" t="s">
        <v>342</v>
      </c>
    </row>
    <row r="47" spans="1:10">
      <c r="A47" s="82" t="s">
        <v>350</v>
      </c>
      <c r="B47" s="82" t="s">
        <v>341</v>
      </c>
      <c r="C47" s="82">
        <v>0.08</v>
      </c>
      <c r="D47" s="82">
        <v>0.59099999999999997</v>
      </c>
      <c r="E47" s="82">
        <v>0.65</v>
      </c>
      <c r="F47" s="82">
        <v>54.71</v>
      </c>
      <c r="G47" s="82">
        <v>270</v>
      </c>
      <c r="H47" s="82">
        <v>90</v>
      </c>
      <c r="I47" s="82" t="s">
        <v>351</v>
      </c>
    </row>
    <row r="48" spans="1:10">
      <c r="A48" s="82" t="s">
        <v>352</v>
      </c>
      <c r="B48" s="82" t="s">
        <v>346</v>
      </c>
      <c r="C48" s="82">
        <v>0.3</v>
      </c>
      <c r="D48" s="82">
        <v>3.12</v>
      </c>
      <c r="E48" s="82">
        <v>12.9</v>
      </c>
      <c r="F48" s="82">
        <v>621.89</v>
      </c>
      <c r="G48" s="82">
        <v>0</v>
      </c>
      <c r="H48" s="82">
        <v>180</v>
      </c>
      <c r="I48" s="82"/>
    </row>
    <row r="49" spans="1:9">
      <c r="A49" s="82" t="s">
        <v>353</v>
      </c>
      <c r="B49" s="82" t="s">
        <v>348</v>
      </c>
      <c r="C49" s="82">
        <v>0.3</v>
      </c>
      <c r="D49" s="82">
        <v>0.35699999999999998</v>
      </c>
      <c r="E49" s="82">
        <v>0.38</v>
      </c>
      <c r="F49" s="82">
        <v>621.89</v>
      </c>
      <c r="G49" s="82">
        <v>180</v>
      </c>
      <c r="H49" s="82">
        <v>0</v>
      </c>
      <c r="I49" s="82"/>
    </row>
    <row r="50" spans="1:9">
      <c r="A50" s="82" t="s">
        <v>354</v>
      </c>
      <c r="B50" s="82" t="s">
        <v>341</v>
      </c>
      <c r="C50" s="82">
        <v>0.08</v>
      </c>
      <c r="D50" s="82">
        <v>0.59099999999999997</v>
      </c>
      <c r="E50" s="82">
        <v>0.65</v>
      </c>
      <c r="F50" s="82">
        <v>138.38999999999999</v>
      </c>
      <c r="G50" s="82">
        <v>90</v>
      </c>
      <c r="H50" s="82">
        <v>90</v>
      </c>
      <c r="I50" s="82" t="s">
        <v>344</v>
      </c>
    </row>
    <row r="51" spans="1:9">
      <c r="A51" s="82" t="s">
        <v>355</v>
      </c>
      <c r="B51" s="82" t="s">
        <v>346</v>
      </c>
      <c r="C51" s="82">
        <v>0.3</v>
      </c>
      <c r="D51" s="82">
        <v>3.12</v>
      </c>
      <c r="E51" s="82">
        <v>12.9</v>
      </c>
      <c r="F51" s="82">
        <v>224.72</v>
      </c>
      <c r="G51" s="82">
        <v>0</v>
      </c>
      <c r="H51" s="82">
        <v>180</v>
      </c>
      <c r="I51" s="82"/>
    </row>
    <row r="52" spans="1:9">
      <c r="A52" s="82" t="s">
        <v>356</v>
      </c>
      <c r="B52" s="82" t="s">
        <v>348</v>
      </c>
      <c r="C52" s="82">
        <v>0.3</v>
      </c>
      <c r="D52" s="82">
        <v>0.35699999999999998</v>
      </c>
      <c r="E52" s="82">
        <v>0.38</v>
      </c>
      <c r="F52" s="82">
        <v>224.72</v>
      </c>
      <c r="G52" s="82">
        <v>180</v>
      </c>
      <c r="H52" s="82">
        <v>0</v>
      </c>
      <c r="I52" s="82"/>
    </row>
    <row r="53" spans="1:9">
      <c r="A53" s="82" t="s">
        <v>357</v>
      </c>
      <c r="B53" s="82" t="s">
        <v>341</v>
      </c>
      <c r="C53" s="82">
        <v>0.08</v>
      </c>
      <c r="D53" s="82">
        <v>0.59099999999999997</v>
      </c>
      <c r="E53" s="82">
        <v>0.65</v>
      </c>
      <c r="F53" s="82">
        <v>323.44</v>
      </c>
      <c r="G53" s="82">
        <v>180</v>
      </c>
      <c r="H53" s="82">
        <v>90</v>
      </c>
      <c r="I53" s="82" t="s">
        <v>358</v>
      </c>
    </row>
    <row r="54" spans="1:9">
      <c r="A54" s="82" t="s">
        <v>359</v>
      </c>
      <c r="B54" s="82" t="s">
        <v>346</v>
      </c>
      <c r="C54" s="82">
        <v>0.3</v>
      </c>
      <c r="D54" s="82">
        <v>3.12</v>
      </c>
      <c r="E54" s="82">
        <v>12.9</v>
      </c>
      <c r="F54" s="82">
        <v>2324.94</v>
      </c>
      <c r="G54" s="82">
        <v>0</v>
      </c>
      <c r="H54" s="82">
        <v>180</v>
      </c>
      <c r="I54" s="82"/>
    </row>
    <row r="55" spans="1:9">
      <c r="A55" s="82" t="s">
        <v>360</v>
      </c>
      <c r="B55" s="82" t="s">
        <v>348</v>
      </c>
      <c r="C55" s="82">
        <v>0.3</v>
      </c>
      <c r="D55" s="82">
        <v>0.35699999999999998</v>
      </c>
      <c r="E55" s="82">
        <v>0.38</v>
      </c>
      <c r="F55" s="82">
        <v>2324.94</v>
      </c>
      <c r="G55" s="82">
        <v>180</v>
      </c>
      <c r="H55" s="82">
        <v>0</v>
      </c>
      <c r="I55" s="82"/>
    </row>
    <row r="56" spans="1:9">
      <c r="A56" s="82" t="s">
        <v>361</v>
      </c>
      <c r="B56" s="82" t="s">
        <v>341</v>
      </c>
      <c r="C56" s="82">
        <v>0.08</v>
      </c>
      <c r="D56" s="82">
        <v>0.59099999999999997</v>
      </c>
      <c r="E56" s="82">
        <v>0.65</v>
      </c>
      <c r="F56" s="82">
        <v>267.12</v>
      </c>
      <c r="G56" s="82">
        <v>270</v>
      </c>
      <c r="H56" s="82">
        <v>90</v>
      </c>
      <c r="I56" s="82" t="s">
        <v>351</v>
      </c>
    </row>
    <row r="57" spans="1:9">
      <c r="A57" s="82" t="s">
        <v>362</v>
      </c>
      <c r="B57" s="82" t="s">
        <v>341</v>
      </c>
      <c r="C57" s="82">
        <v>0.08</v>
      </c>
      <c r="D57" s="82">
        <v>0.59099999999999997</v>
      </c>
      <c r="E57" s="82">
        <v>0.65</v>
      </c>
      <c r="F57" s="82">
        <v>98.96</v>
      </c>
      <c r="G57" s="82">
        <v>180</v>
      </c>
      <c r="H57" s="82">
        <v>90</v>
      </c>
      <c r="I57" s="82" t="s">
        <v>358</v>
      </c>
    </row>
    <row r="58" spans="1:9">
      <c r="A58" s="82" t="s">
        <v>363</v>
      </c>
      <c r="B58" s="82" t="s">
        <v>346</v>
      </c>
      <c r="C58" s="82">
        <v>0.3</v>
      </c>
      <c r="D58" s="82">
        <v>3.12</v>
      </c>
      <c r="E58" s="82">
        <v>12.9</v>
      </c>
      <c r="F58" s="82">
        <v>711.36</v>
      </c>
      <c r="G58" s="82">
        <v>0</v>
      </c>
      <c r="H58" s="82">
        <v>180</v>
      </c>
      <c r="I58" s="82"/>
    </row>
    <row r="59" spans="1:9">
      <c r="A59" s="82" t="s">
        <v>364</v>
      </c>
      <c r="B59" s="82" t="s">
        <v>348</v>
      </c>
      <c r="C59" s="82">
        <v>0.3</v>
      </c>
      <c r="D59" s="82">
        <v>0.35699999999999998</v>
      </c>
      <c r="E59" s="82">
        <v>0.38</v>
      </c>
      <c r="F59" s="82">
        <v>711.36</v>
      </c>
      <c r="G59" s="82">
        <v>180</v>
      </c>
      <c r="H59" s="82">
        <v>0</v>
      </c>
      <c r="I59" s="82"/>
    </row>
    <row r="60" spans="1:9">
      <c r="A60" s="82" t="s">
        <v>365</v>
      </c>
      <c r="B60" s="82" t="s">
        <v>341</v>
      </c>
      <c r="C60" s="82">
        <v>0.08</v>
      </c>
      <c r="D60" s="82">
        <v>0.59099999999999997</v>
      </c>
      <c r="E60" s="82">
        <v>0.65</v>
      </c>
      <c r="F60" s="82">
        <v>60.34</v>
      </c>
      <c r="G60" s="82">
        <v>180</v>
      </c>
      <c r="H60" s="82">
        <v>90</v>
      </c>
      <c r="I60" s="82" t="s">
        <v>358</v>
      </c>
    </row>
    <row r="61" spans="1:9">
      <c r="A61" s="82" t="s">
        <v>366</v>
      </c>
      <c r="B61" s="82" t="s">
        <v>341</v>
      </c>
      <c r="C61" s="82">
        <v>0.08</v>
      </c>
      <c r="D61" s="82">
        <v>0.59099999999999997</v>
      </c>
      <c r="E61" s="82">
        <v>0.65</v>
      </c>
      <c r="F61" s="82">
        <v>128.72999999999999</v>
      </c>
      <c r="G61" s="82">
        <v>90</v>
      </c>
      <c r="H61" s="82">
        <v>90</v>
      </c>
      <c r="I61" s="82" t="s">
        <v>344</v>
      </c>
    </row>
    <row r="62" spans="1:9">
      <c r="A62" s="82" t="s">
        <v>367</v>
      </c>
      <c r="B62" s="82" t="s">
        <v>346</v>
      </c>
      <c r="C62" s="82">
        <v>0.3</v>
      </c>
      <c r="D62" s="82">
        <v>3.12</v>
      </c>
      <c r="E62" s="82">
        <v>12.9</v>
      </c>
      <c r="F62" s="82">
        <v>209.04</v>
      </c>
      <c r="G62" s="82">
        <v>0</v>
      </c>
      <c r="H62" s="82">
        <v>180</v>
      </c>
      <c r="I62" s="82"/>
    </row>
    <row r="63" spans="1:9">
      <c r="A63" s="82" t="s">
        <v>368</v>
      </c>
      <c r="B63" s="82" t="s">
        <v>348</v>
      </c>
      <c r="C63" s="82">
        <v>0.3</v>
      </c>
      <c r="D63" s="82">
        <v>0.35699999999999998</v>
      </c>
      <c r="E63" s="82">
        <v>0.38</v>
      </c>
      <c r="F63" s="82">
        <v>209.04</v>
      </c>
      <c r="G63" s="82">
        <v>180</v>
      </c>
      <c r="H63" s="82">
        <v>0</v>
      </c>
      <c r="I63" s="82"/>
    </row>
    <row r="65" spans="1:11">
      <c r="A65" s="78"/>
      <c r="B65" s="82" t="s">
        <v>59</v>
      </c>
      <c r="C65" s="82" t="s">
        <v>416</v>
      </c>
      <c r="D65" s="82" t="s">
        <v>417</v>
      </c>
      <c r="E65" s="82" t="s">
        <v>418</v>
      </c>
      <c r="F65" s="82" t="s">
        <v>53</v>
      </c>
      <c r="G65" s="82" t="s">
        <v>419</v>
      </c>
      <c r="H65" s="82" t="s">
        <v>420</v>
      </c>
      <c r="I65" s="82" t="s">
        <v>421</v>
      </c>
      <c r="J65" s="82" t="s">
        <v>386</v>
      </c>
      <c r="K65" s="82" t="s">
        <v>339</v>
      </c>
    </row>
    <row r="66" spans="1:11">
      <c r="A66" s="82" t="s">
        <v>422</v>
      </c>
      <c r="B66" s="82" t="s">
        <v>423</v>
      </c>
      <c r="C66" s="82">
        <v>174.7</v>
      </c>
      <c r="D66" s="82">
        <v>174.7</v>
      </c>
      <c r="E66" s="82">
        <v>3.18</v>
      </c>
      <c r="F66" s="82">
        <v>0.40200000000000002</v>
      </c>
      <c r="G66" s="82">
        <v>0.495</v>
      </c>
      <c r="H66" s="82" t="s">
        <v>424</v>
      </c>
      <c r="I66" s="82" t="s">
        <v>357</v>
      </c>
      <c r="J66" s="82">
        <v>180</v>
      </c>
      <c r="K66" s="82" t="s">
        <v>358</v>
      </c>
    </row>
    <row r="67" spans="1:11">
      <c r="A67" s="82" t="s">
        <v>425</v>
      </c>
      <c r="B67" s="82"/>
      <c r="C67" s="82"/>
      <c r="D67" s="82">
        <v>174.7</v>
      </c>
      <c r="E67" s="82">
        <v>3.18</v>
      </c>
      <c r="F67" s="82">
        <v>0.40200000000000002</v>
      </c>
      <c r="G67" s="82">
        <v>0.495</v>
      </c>
      <c r="H67" s="82"/>
      <c r="I67" s="82"/>
      <c r="J67" s="82"/>
      <c r="K67" s="82"/>
    </row>
    <row r="68" spans="1:11">
      <c r="A68" s="82" t="s">
        <v>426</v>
      </c>
      <c r="B68" s="82"/>
      <c r="C68" s="82"/>
      <c r="D68" s="82">
        <v>0</v>
      </c>
      <c r="E68" s="82" t="s">
        <v>427</v>
      </c>
      <c r="F68" s="82" t="s">
        <v>427</v>
      </c>
      <c r="G68" s="82" t="s">
        <v>427</v>
      </c>
      <c r="H68" s="82"/>
      <c r="I68" s="82"/>
      <c r="J68" s="82"/>
      <c r="K68" s="82"/>
    </row>
    <row r="69" spans="1:11">
      <c r="A69" s="82" t="s">
        <v>428</v>
      </c>
      <c r="B69" s="82"/>
      <c r="C69" s="82"/>
      <c r="D69" s="82">
        <v>174.7</v>
      </c>
      <c r="E69" s="82">
        <v>3.18</v>
      </c>
      <c r="F69" s="82">
        <v>0.40200000000000002</v>
      </c>
      <c r="G69" s="82">
        <v>0.495</v>
      </c>
      <c r="H69" s="82"/>
      <c r="I69" s="82"/>
      <c r="J69" s="82"/>
      <c r="K69" s="82"/>
    </row>
    <row r="71" spans="1:11">
      <c r="A71" s="78"/>
      <c r="B71" s="82" t="s">
        <v>126</v>
      </c>
      <c r="C71" s="82" t="s">
        <v>376</v>
      </c>
      <c r="D71" s="82" t="s">
        <v>388</v>
      </c>
    </row>
    <row r="72" spans="1:11">
      <c r="A72" s="82" t="s">
        <v>43</v>
      </c>
      <c r="B72" s="82"/>
      <c r="C72" s="82"/>
      <c r="D72" s="82"/>
    </row>
    <row r="74" spans="1:11">
      <c r="A74" s="78"/>
      <c r="B74" s="82" t="s">
        <v>126</v>
      </c>
      <c r="C74" s="82" t="s">
        <v>389</v>
      </c>
      <c r="D74" s="82" t="s">
        <v>390</v>
      </c>
      <c r="E74" s="82" t="s">
        <v>391</v>
      </c>
      <c r="F74" s="82" t="s">
        <v>392</v>
      </c>
      <c r="G74" s="82" t="s">
        <v>388</v>
      </c>
    </row>
    <row r="75" spans="1:11">
      <c r="A75" s="82" t="s">
        <v>369</v>
      </c>
      <c r="B75" s="82" t="s">
        <v>370</v>
      </c>
      <c r="C75" s="82">
        <v>11929.78</v>
      </c>
      <c r="D75" s="82">
        <v>9527.7800000000007</v>
      </c>
      <c r="E75" s="82">
        <v>2402</v>
      </c>
      <c r="F75" s="82">
        <v>0.8</v>
      </c>
      <c r="G75" s="82">
        <v>4.03</v>
      </c>
    </row>
    <row r="76" spans="1:11">
      <c r="A76" s="82" t="s">
        <v>371</v>
      </c>
      <c r="B76" s="82" t="s">
        <v>370</v>
      </c>
      <c r="C76" s="82">
        <v>64974.42</v>
      </c>
      <c r="D76" s="82">
        <v>51892.17</v>
      </c>
      <c r="E76" s="82">
        <v>13082.26</v>
      </c>
      <c r="F76" s="82">
        <v>0.8</v>
      </c>
      <c r="G76" s="82">
        <v>4.37</v>
      </c>
    </row>
    <row r="77" spans="1:11">
      <c r="A77" s="82" t="s">
        <v>372</v>
      </c>
      <c r="B77" s="82" t="s">
        <v>370</v>
      </c>
      <c r="C77" s="82">
        <v>33259.269999999997</v>
      </c>
      <c r="D77" s="82">
        <v>26562.69</v>
      </c>
      <c r="E77" s="82">
        <v>6696.58</v>
      </c>
      <c r="F77" s="82">
        <v>0.8</v>
      </c>
      <c r="G77" s="82">
        <v>3.74</v>
      </c>
    </row>
    <row r="78" spans="1:11">
      <c r="A78" s="82" t="s">
        <v>373</v>
      </c>
      <c r="B78" s="82" t="s">
        <v>370</v>
      </c>
      <c r="C78" s="82">
        <v>205566.61</v>
      </c>
      <c r="D78" s="82">
        <v>164176.85999999999</v>
      </c>
      <c r="E78" s="82">
        <v>41389.760000000002</v>
      </c>
      <c r="F78" s="82">
        <v>0.8</v>
      </c>
      <c r="G78" s="82">
        <v>3.95</v>
      </c>
    </row>
    <row r="79" spans="1:11">
      <c r="A79" s="82" t="s">
        <v>374</v>
      </c>
      <c r="B79" s="82" t="s">
        <v>370</v>
      </c>
      <c r="C79" s="82">
        <v>67601.259999999995</v>
      </c>
      <c r="D79" s="82">
        <v>53990.1</v>
      </c>
      <c r="E79" s="82">
        <v>13611.16</v>
      </c>
      <c r="F79" s="82">
        <v>0.8</v>
      </c>
      <c r="G79" s="82">
        <v>4.32</v>
      </c>
    </row>
    <row r="80" spans="1:11">
      <c r="A80" s="82" t="s">
        <v>375</v>
      </c>
      <c r="B80" s="82" t="s">
        <v>370</v>
      </c>
      <c r="C80" s="82">
        <v>32919.800000000003</v>
      </c>
      <c r="D80" s="82">
        <v>26291.57</v>
      </c>
      <c r="E80" s="82">
        <v>6628.23</v>
      </c>
      <c r="F80" s="82">
        <v>0.8</v>
      </c>
      <c r="G80" s="82">
        <v>3.74</v>
      </c>
    </row>
    <row r="82" spans="1:8">
      <c r="A82" s="78"/>
      <c r="B82" s="82" t="s">
        <v>126</v>
      </c>
      <c r="C82" s="82" t="s">
        <v>389</v>
      </c>
      <c r="D82" s="82" t="s">
        <v>388</v>
      </c>
    </row>
    <row r="83" spans="1:8">
      <c r="A83" s="82" t="s">
        <v>429</v>
      </c>
      <c r="B83" s="82" t="s">
        <v>430</v>
      </c>
      <c r="C83" s="82">
        <v>4607.54</v>
      </c>
      <c r="D83" s="82">
        <v>0.8</v>
      </c>
    </row>
    <row r="84" spans="1:8">
      <c r="A84" s="82" t="s">
        <v>431</v>
      </c>
      <c r="B84" s="82" t="s">
        <v>430</v>
      </c>
      <c r="C84" s="82">
        <v>70829.03</v>
      </c>
      <c r="D84" s="82">
        <v>0.78</v>
      </c>
    </row>
    <row r="85" spans="1:8">
      <c r="A85" s="82" t="s">
        <v>432</v>
      </c>
      <c r="B85" s="82" t="s">
        <v>430</v>
      </c>
      <c r="C85" s="82">
        <v>29188.57</v>
      </c>
      <c r="D85" s="82">
        <v>0.8</v>
      </c>
    </row>
    <row r="86" spans="1:8">
      <c r="A86" s="82" t="s">
        <v>433</v>
      </c>
      <c r="B86" s="82" t="s">
        <v>430</v>
      </c>
      <c r="C86" s="82">
        <v>251088.25</v>
      </c>
      <c r="D86" s="82">
        <v>0.78</v>
      </c>
    </row>
    <row r="87" spans="1:8">
      <c r="A87" s="82" t="s">
        <v>434</v>
      </c>
      <c r="B87" s="82" t="s">
        <v>430</v>
      </c>
      <c r="C87" s="82">
        <v>78547.179999999993</v>
      </c>
      <c r="D87" s="82">
        <v>0.78</v>
      </c>
    </row>
    <row r="88" spans="1:8">
      <c r="A88" s="82" t="s">
        <v>435</v>
      </c>
      <c r="B88" s="82" t="s">
        <v>430</v>
      </c>
      <c r="C88" s="82">
        <v>19994.82</v>
      </c>
      <c r="D88" s="82">
        <v>0.8</v>
      </c>
    </row>
    <row r="90" spans="1:8">
      <c r="A90" s="78"/>
      <c r="B90" s="82" t="s">
        <v>126</v>
      </c>
      <c r="C90" s="82" t="s">
        <v>436</v>
      </c>
      <c r="D90" s="82" t="s">
        <v>437</v>
      </c>
      <c r="E90" s="82" t="s">
        <v>438</v>
      </c>
      <c r="F90" s="82" t="s">
        <v>439</v>
      </c>
      <c r="G90" s="82" t="s">
        <v>440</v>
      </c>
      <c r="H90" s="82" t="s">
        <v>441</v>
      </c>
    </row>
    <row r="91" spans="1:8">
      <c r="A91" s="82" t="s">
        <v>442</v>
      </c>
      <c r="B91" s="82" t="s">
        <v>443</v>
      </c>
      <c r="C91" s="82">
        <v>0.35</v>
      </c>
      <c r="D91" s="82">
        <v>125</v>
      </c>
      <c r="E91" s="82">
        <v>1.18</v>
      </c>
      <c r="F91" s="82">
        <v>421.39</v>
      </c>
      <c r="G91" s="82">
        <v>1</v>
      </c>
      <c r="H91" s="82" t="s">
        <v>444</v>
      </c>
    </row>
    <row r="92" spans="1:8">
      <c r="A92" s="82" t="s">
        <v>445</v>
      </c>
      <c r="B92" s="82" t="s">
        <v>446</v>
      </c>
      <c r="C92" s="82">
        <v>0.55000000000000004</v>
      </c>
      <c r="D92" s="82">
        <v>622</v>
      </c>
      <c r="E92" s="82">
        <v>0.72</v>
      </c>
      <c r="F92" s="82">
        <v>820.99</v>
      </c>
      <c r="G92" s="82">
        <v>1</v>
      </c>
      <c r="H92" s="82" t="s">
        <v>447</v>
      </c>
    </row>
    <row r="93" spans="1:8">
      <c r="A93" s="82" t="s">
        <v>448</v>
      </c>
      <c r="B93" s="82" t="s">
        <v>446</v>
      </c>
      <c r="C93" s="82">
        <v>0.57999999999999996</v>
      </c>
      <c r="D93" s="82">
        <v>1109.6500000000001</v>
      </c>
      <c r="E93" s="82">
        <v>3.93</v>
      </c>
      <c r="F93" s="82">
        <v>7486.87</v>
      </c>
      <c r="G93" s="82">
        <v>1</v>
      </c>
      <c r="H93" s="82" t="s">
        <v>447</v>
      </c>
    </row>
    <row r="94" spans="1:8">
      <c r="A94" s="82" t="s">
        <v>449</v>
      </c>
      <c r="B94" s="82" t="s">
        <v>446</v>
      </c>
      <c r="C94" s="82">
        <v>0.56999999999999995</v>
      </c>
      <c r="D94" s="82">
        <v>622</v>
      </c>
      <c r="E94" s="82">
        <v>2.0099999999999998</v>
      </c>
      <c r="F94" s="82">
        <v>2197.31</v>
      </c>
      <c r="G94" s="82">
        <v>1</v>
      </c>
      <c r="H94" s="82" t="s">
        <v>447</v>
      </c>
    </row>
    <row r="95" spans="1:8">
      <c r="A95" s="82" t="s">
        <v>450</v>
      </c>
      <c r="B95" s="82" t="s">
        <v>446</v>
      </c>
      <c r="C95" s="82">
        <v>0.6</v>
      </c>
      <c r="D95" s="82">
        <v>1017.59</v>
      </c>
      <c r="E95" s="82">
        <v>12.42</v>
      </c>
      <c r="F95" s="82">
        <v>21040.2</v>
      </c>
      <c r="G95" s="82">
        <v>1</v>
      </c>
      <c r="H95" s="82" t="s">
        <v>447</v>
      </c>
    </row>
    <row r="96" spans="1:8">
      <c r="A96" s="82" t="s">
        <v>451</v>
      </c>
      <c r="B96" s="82" t="s">
        <v>446</v>
      </c>
      <c r="C96" s="82">
        <v>0.59</v>
      </c>
      <c r="D96" s="82">
        <v>1109.6500000000001</v>
      </c>
      <c r="E96" s="82">
        <v>4.08</v>
      </c>
      <c r="F96" s="82">
        <v>7661.15</v>
      </c>
      <c r="G96" s="82">
        <v>1</v>
      </c>
      <c r="H96" s="82" t="s">
        <v>447</v>
      </c>
    </row>
    <row r="97" spans="1:8">
      <c r="A97" s="82" t="s">
        <v>452</v>
      </c>
      <c r="B97" s="82" t="s">
        <v>446</v>
      </c>
      <c r="C97" s="82">
        <v>0.56999999999999995</v>
      </c>
      <c r="D97" s="82">
        <v>622</v>
      </c>
      <c r="E97" s="82">
        <v>1.99</v>
      </c>
      <c r="F97" s="82">
        <v>2174.88</v>
      </c>
      <c r="G97" s="82">
        <v>1</v>
      </c>
      <c r="H97" s="82" t="s">
        <v>447</v>
      </c>
    </row>
    <row r="99" spans="1:8">
      <c r="A99" s="78"/>
      <c r="B99" s="82" t="s">
        <v>126</v>
      </c>
      <c r="C99" s="82" t="s">
        <v>453</v>
      </c>
      <c r="D99" s="82" t="s">
        <v>454</v>
      </c>
      <c r="E99" s="82" t="s">
        <v>455</v>
      </c>
      <c r="F99" s="82" t="s">
        <v>456</v>
      </c>
    </row>
    <row r="100" spans="1:8">
      <c r="A100" s="82" t="s">
        <v>457</v>
      </c>
      <c r="B100" s="82" t="s">
        <v>458</v>
      </c>
      <c r="C100" s="82" t="s">
        <v>459</v>
      </c>
      <c r="D100" s="82">
        <v>0.1</v>
      </c>
      <c r="E100" s="82">
        <v>0</v>
      </c>
      <c r="F100" s="82">
        <v>1</v>
      </c>
    </row>
    <row r="102" spans="1:8">
      <c r="A102" s="78"/>
      <c r="B102" s="82" t="s">
        <v>126</v>
      </c>
      <c r="C102" s="82" t="s">
        <v>460</v>
      </c>
      <c r="D102" s="82" t="s">
        <v>461</v>
      </c>
      <c r="E102" s="82" t="s">
        <v>462</v>
      </c>
      <c r="F102" s="82" t="s">
        <v>463</v>
      </c>
      <c r="G102" s="82" t="s">
        <v>464</v>
      </c>
    </row>
    <row r="103" spans="1:8">
      <c r="A103" s="82" t="s">
        <v>465</v>
      </c>
      <c r="B103" s="82" t="s">
        <v>466</v>
      </c>
      <c r="C103" s="82">
        <v>0.4</v>
      </c>
      <c r="D103" s="82">
        <v>845000</v>
      </c>
      <c r="E103" s="82">
        <v>0.8</v>
      </c>
      <c r="F103" s="82">
        <v>1.71</v>
      </c>
      <c r="G103" s="82">
        <v>0.59</v>
      </c>
    </row>
    <row r="105" spans="1:8">
      <c r="A105" s="78"/>
      <c r="B105" s="82" t="s">
        <v>467</v>
      </c>
      <c r="C105" s="82" t="s">
        <v>468</v>
      </c>
      <c r="D105" s="82" t="s">
        <v>469</v>
      </c>
      <c r="E105" s="82" t="s">
        <v>470</v>
      </c>
      <c r="F105" s="82" t="s">
        <v>471</v>
      </c>
      <c r="G105" s="82" t="s">
        <v>472</v>
      </c>
      <c r="H105" s="82" t="s">
        <v>473</v>
      </c>
    </row>
    <row r="106" spans="1:8">
      <c r="A106" s="82" t="s">
        <v>474</v>
      </c>
      <c r="B106" s="82">
        <v>146351.80710000001</v>
      </c>
      <c r="C106" s="82">
        <v>225.05439999999999</v>
      </c>
      <c r="D106" s="82">
        <v>334.14359999999999</v>
      </c>
      <c r="E106" s="82">
        <v>0</v>
      </c>
      <c r="F106" s="82">
        <v>2.3999999999999998E-3</v>
      </c>
      <c r="G106" s="83">
        <v>7922110</v>
      </c>
      <c r="H106" s="82">
        <v>59565.9516</v>
      </c>
    </row>
    <row r="107" spans="1:8">
      <c r="A107" s="82" t="s">
        <v>475</v>
      </c>
      <c r="B107" s="82">
        <v>127933.60520000001</v>
      </c>
      <c r="C107" s="82">
        <v>199.5324</v>
      </c>
      <c r="D107" s="82">
        <v>302.22140000000002</v>
      </c>
      <c r="E107" s="82">
        <v>0</v>
      </c>
      <c r="F107" s="82">
        <v>2.2000000000000001E-3</v>
      </c>
      <c r="G107" s="83">
        <v>7165820</v>
      </c>
      <c r="H107" s="82">
        <v>52340.391300000003</v>
      </c>
    </row>
    <row r="108" spans="1:8">
      <c r="A108" s="82" t="s">
        <v>476</v>
      </c>
      <c r="B108" s="82">
        <v>130713.7834</v>
      </c>
      <c r="C108" s="82">
        <v>211.11770000000001</v>
      </c>
      <c r="D108" s="82">
        <v>335.00580000000002</v>
      </c>
      <c r="E108" s="82">
        <v>0</v>
      </c>
      <c r="F108" s="82">
        <v>2.3999999999999998E-3</v>
      </c>
      <c r="G108" s="83">
        <v>7944510</v>
      </c>
      <c r="H108" s="82">
        <v>54178.554700000001</v>
      </c>
    </row>
    <row r="109" spans="1:8">
      <c r="A109" s="82" t="s">
        <v>477</v>
      </c>
      <c r="B109" s="82">
        <v>120783.16680000001</v>
      </c>
      <c r="C109" s="82">
        <v>198.3843</v>
      </c>
      <c r="D109" s="82">
        <v>321.50959999999998</v>
      </c>
      <c r="E109" s="82">
        <v>0</v>
      </c>
      <c r="F109" s="82">
        <v>2.3E-3</v>
      </c>
      <c r="G109" s="83">
        <v>7625030</v>
      </c>
      <c r="H109" s="82">
        <v>50382.027699999999</v>
      </c>
    </row>
    <row r="110" spans="1:8">
      <c r="A110" s="82" t="s">
        <v>308</v>
      </c>
      <c r="B110" s="82">
        <v>122884.4394</v>
      </c>
      <c r="C110" s="82">
        <v>207.5548</v>
      </c>
      <c r="D110" s="82">
        <v>347.78620000000001</v>
      </c>
      <c r="E110" s="82">
        <v>0</v>
      </c>
      <c r="F110" s="82">
        <v>2.3999999999999998E-3</v>
      </c>
      <c r="G110" s="83">
        <v>8249160</v>
      </c>
      <c r="H110" s="82">
        <v>51811.359499999999</v>
      </c>
    </row>
    <row r="111" spans="1:8">
      <c r="A111" s="82" t="s">
        <v>478</v>
      </c>
      <c r="B111" s="82">
        <v>123223.7723</v>
      </c>
      <c r="C111" s="82">
        <v>213.03389999999999</v>
      </c>
      <c r="D111" s="82">
        <v>366.4889</v>
      </c>
      <c r="E111" s="82">
        <v>0</v>
      </c>
      <c r="F111" s="82">
        <v>2.5999999999999999E-3</v>
      </c>
      <c r="G111" s="83">
        <v>8693540</v>
      </c>
      <c r="H111" s="82">
        <v>52428.659399999997</v>
      </c>
    </row>
    <row r="112" spans="1:8">
      <c r="A112" s="82" t="s">
        <v>479</v>
      </c>
      <c r="B112" s="82">
        <v>129121.6073</v>
      </c>
      <c r="C112" s="82">
        <v>226.43559999999999</v>
      </c>
      <c r="D112" s="82">
        <v>395.62220000000002</v>
      </c>
      <c r="E112" s="82">
        <v>0</v>
      </c>
      <c r="F112" s="82">
        <v>2.7000000000000001E-3</v>
      </c>
      <c r="G112" s="83">
        <v>9385090</v>
      </c>
      <c r="H112" s="82">
        <v>55247.882799999999</v>
      </c>
    </row>
    <row r="113" spans="1:19">
      <c r="A113" s="82" t="s">
        <v>480</v>
      </c>
      <c r="B113" s="82">
        <v>130167.0912</v>
      </c>
      <c r="C113" s="82">
        <v>227.52170000000001</v>
      </c>
      <c r="D113" s="82">
        <v>396.12299999999999</v>
      </c>
      <c r="E113" s="82">
        <v>0</v>
      </c>
      <c r="F113" s="82">
        <v>2.8E-3</v>
      </c>
      <c r="G113" s="83">
        <v>9396860</v>
      </c>
      <c r="H113" s="82">
        <v>55622.983200000002</v>
      </c>
    </row>
    <row r="114" spans="1:19">
      <c r="A114" s="82" t="s">
        <v>481</v>
      </c>
      <c r="B114" s="82">
        <v>120723.7522</v>
      </c>
      <c r="C114" s="82">
        <v>207.1635</v>
      </c>
      <c r="D114" s="82">
        <v>353.45409999999998</v>
      </c>
      <c r="E114" s="82">
        <v>0</v>
      </c>
      <c r="F114" s="82">
        <v>2.5000000000000001E-3</v>
      </c>
      <c r="G114" s="83">
        <v>8384110</v>
      </c>
      <c r="H114" s="82">
        <v>51215.302100000001</v>
      </c>
    </row>
    <row r="115" spans="1:19">
      <c r="A115" s="82" t="s">
        <v>482</v>
      </c>
      <c r="B115" s="82">
        <v>123688.8184</v>
      </c>
      <c r="C115" s="82">
        <v>205.22800000000001</v>
      </c>
      <c r="D115" s="82">
        <v>336.73469999999998</v>
      </c>
      <c r="E115" s="82">
        <v>0</v>
      </c>
      <c r="F115" s="82">
        <v>2.3999999999999998E-3</v>
      </c>
      <c r="G115" s="83">
        <v>7986450</v>
      </c>
      <c r="H115" s="82">
        <v>51794.267999999996</v>
      </c>
    </row>
    <row r="116" spans="1:19">
      <c r="A116" s="82" t="s">
        <v>483</v>
      </c>
      <c r="B116" s="82">
        <v>126720.5947</v>
      </c>
      <c r="C116" s="82">
        <v>203.17160000000001</v>
      </c>
      <c r="D116" s="82">
        <v>319.35890000000001</v>
      </c>
      <c r="E116" s="82">
        <v>0</v>
      </c>
      <c r="F116" s="82">
        <v>2.3E-3</v>
      </c>
      <c r="G116" s="83">
        <v>7573200</v>
      </c>
      <c r="H116" s="82">
        <v>52378.774100000002</v>
      </c>
    </row>
    <row r="117" spans="1:19">
      <c r="A117" s="82" t="s">
        <v>484</v>
      </c>
      <c r="B117" s="82">
        <v>142655.88260000001</v>
      </c>
      <c r="C117" s="82">
        <v>221.18100000000001</v>
      </c>
      <c r="D117" s="82">
        <v>332.25139999999999</v>
      </c>
      <c r="E117" s="82">
        <v>0</v>
      </c>
      <c r="F117" s="82">
        <v>2.3999999999999998E-3</v>
      </c>
      <c r="G117" s="83">
        <v>7877600</v>
      </c>
      <c r="H117" s="82">
        <v>58236.660499999998</v>
      </c>
    </row>
    <row r="118" spans="1:19">
      <c r="A118" s="82"/>
      <c r="B118" s="82"/>
      <c r="C118" s="82"/>
      <c r="D118" s="82"/>
      <c r="E118" s="82"/>
      <c r="F118" s="82"/>
      <c r="G118" s="82"/>
      <c r="H118" s="82"/>
    </row>
    <row r="119" spans="1:19">
      <c r="A119" s="82" t="s">
        <v>485</v>
      </c>
      <c r="B119" s="83">
        <v>1544970</v>
      </c>
      <c r="C119" s="82">
        <v>2545.3791000000001</v>
      </c>
      <c r="D119" s="82">
        <v>4140.6998999999996</v>
      </c>
      <c r="E119" s="82">
        <v>0</v>
      </c>
      <c r="F119" s="82">
        <v>2.92E-2</v>
      </c>
      <c r="G119" s="83">
        <v>98203500</v>
      </c>
      <c r="H119" s="82">
        <v>645202.81480000005</v>
      </c>
    </row>
    <row r="120" spans="1:19">
      <c r="A120" s="82" t="s">
        <v>486</v>
      </c>
      <c r="B120" s="82">
        <v>120723.7522</v>
      </c>
      <c r="C120" s="82">
        <v>198.3843</v>
      </c>
      <c r="D120" s="82">
        <v>302.22140000000002</v>
      </c>
      <c r="E120" s="82">
        <v>0</v>
      </c>
      <c r="F120" s="82">
        <v>2.2000000000000001E-3</v>
      </c>
      <c r="G120" s="83">
        <v>7165820</v>
      </c>
      <c r="H120" s="82">
        <v>50382.027699999999</v>
      </c>
    </row>
    <row r="121" spans="1:19">
      <c r="A121" s="82" t="s">
        <v>487</v>
      </c>
      <c r="B121" s="82">
        <v>146351.80710000001</v>
      </c>
      <c r="C121" s="82">
        <v>227.52170000000001</v>
      </c>
      <c r="D121" s="82">
        <v>396.12299999999999</v>
      </c>
      <c r="E121" s="82">
        <v>0</v>
      </c>
      <c r="F121" s="82">
        <v>2.8E-3</v>
      </c>
      <c r="G121" s="83">
        <v>9396860</v>
      </c>
      <c r="H121" s="82">
        <v>59565.9516</v>
      </c>
    </row>
    <row r="123" spans="1:19">
      <c r="A123" s="78"/>
      <c r="B123" s="82" t="s">
        <v>488</v>
      </c>
      <c r="C123" s="82" t="s">
        <v>489</v>
      </c>
      <c r="D123" s="82" t="s">
        <v>490</v>
      </c>
      <c r="E123" s="82" t="s">
        <v>491</v>
      </c>
      <c r="F123" s="82" t="s">
        <v>492</v>
      </c>
      <c r="G123" s="82" t="s">
        <v>493</v>
      </c>
      <c r="H123" s="82" t="s">
        <v>494</v>
      </c>
      <c r="I123" s="82" t="s">
        <v>495</v>
      </c>
      <c r="J123" s="82" t="s">
        <v>496</v>
      </c>
      <c r="K123" s="82" t="s">
        <v>497</v>
      </c>
      <c r="L123" s="82" t="s">
        <v>498</v>
      </c>
      <c r="M123" s="82" t="s">
        <v>499</v>
      </c>
      <c r="N123" s="82" t="s">
        <v>500</v>
      </c>
      <c r="O123" s="82" t="s">
        <v>501</v>
      </c>
      <c r="P123" s="82" t="s">
        <v>502</v>
      </c>
      <c r="Q123" s="82" t="s">
        <v>503</v>
      </c>
      <c r="R123" s="82" t="s">
        <v>504</v>
      </c>
      <c r="S123" s="82" t="s">
        <v>505</v>
      </c>
    </row>
    <row r="124" spans="1:19">
      <c r="A124" s="82" t="s">
        <v>474</v>
      </c>
      <c r="B124" s="83">
        <v>450233000000</v>
      </c>
      <c r="C124" s="82">
        <v>299860.13</v>
      </c>
      <c r="D124" s="82" t="s">
        <v>627</v>
      </c>
      <c r="E124" s="82">
        <v>62886.42</v>
      </c>
      <c r="F124" s="82">
        <v>35805.574999999997</v>
      </c>
      <c r="G124" s="82">
        <v>41802.785000000003</v>
      </c>
      <c r="H124" s="82">
        <v>0</v>
      </c>
      <c r="I124" s="82">
        <v>0</v>
      </c>
      <c r="J124" s="82">
        <v>0</v>
      </c>
      <c r="K124" s="82">
        <v>0</v>
      </c>
      <c r="L124" s="82">
        <v>0</v>
      </c>
      <c r="M124" s="82">
        <v>0</v>
      </c>
      <c r="N124" s="82">
        <v>0</v>
      </c>
      <c r="O124" s="82">
        <v>0</v>
      </c>
      <c r="P124" s="82">
        <v>0</v>
      </c>
      <c r="Q124" s="82">
        <v>159365.351</v>
      </c>
      <c r="R124" s="82">
        <v>0</v>
      </c>
      <c r="S124" s="82">
        <v>0</v>
      </c>
    </row>
    <row r="125" spans="1:19">
      <c r="A125" s="82" t="s">
        <v>475</v>
      </c>
      <c r="B125" s="83">
        <v>407251000000</v>
      </c>
      <c r="C125" s="82">
        <v>308317.99200000003</v>
      </c>
      <c r="D125" s="82" t="s">
        <v>644</v>
      </c>
      <c r="E125" s="82">
        <v>41924.28</v>
      </c>
      <c r="F125" s="82">
        <v>31827.177</v>
      </c>
      <c r="G125" s="82">
        <v>41802.785000000003</v>
      </c>
      <c r="H125" s="82">
        <v>0</v>
      </c>
      <c r="I125" s="82">
        <v>0</v>
      </c>
      <c r="J125" s="82">
        <v>4330.1480000000001</v>
      </c>
      <c r="K125" s="82">
        <v>0</v>
      </c>
      <c r="L125" s="82">
        <v>0</v>
      </c>
      <c r="M125" s="82">
        <v>0</v>
      </c>
      <c r="N125" s="82">
        <v>0</v>
      </c>
      <c r="O125" s="82">
        <v>0</v>
      </c>
      <c r="P125" s="82">
        <v>0</v>
      </c>
      <c r="Q125" s="82">
        <v>188433.603</v>
      </c>
      <c r="R125" s="82">
        <v>0</v>
      </c>
      <c r="S125" s="82">
        <v>0</v>
      </c>
    </row>
    <row r="126" spans="1:19">
      <c r="A126" s="82" t="s">
        <v>476</v>
      </c>
      <c r="B126" s="83">
        <v>451506000000</v>
      </c>
      <c r="C126" s="82">
        <v>310102.17099999997</v>
      </c>
      <c r="D126" s="82" t="s">
        <v>607</v>
      </c>
      <c r="E126" s="82">
        <v>41924.28</v>
      </c>
      <c r="F126" s="82">
        <v>31827.177</v>
      </c>
      <c r="G126" s="82">
        <v>41802.785000000003</v>
      </c>
      <c r="H126" s="82">
        <v>0</v>
      </c>
      <c r="I126" s="82">
        <v>3712.7820000000002</v>
      </c>
      <c r="J126" s="82">
        <v>0</v>
      </c>
      <c r="K126" s="82">
        <v>0</v>
      </c>
      <c r="L126" s="82">
        <v>0</v>
      </c>
      <c r="M126" s="82">
        <v>0</v>
      </c>
      <c r="N126" s="82">
        <v>0</v>
      </c>
      <c r="O126" s="82">
        <v>0</v>
      </c>
      <c r="P126" s="82">
        <v>0</v>
      </c>
      <c r="Q126" s="82">
        <v>190835.147</v>
      </c>
      <c r="R126" s="82">
        <v>0</v>
      </c>
      <c r="S126" s="82">
        <v>0</v>
      </c>
    </row>
    <row r="127" spans="1:19">
      <c r="A127" s="82" t="s">
        <v>477</v>
      </c>
      <c r="B127" s="83">
        <v>433349000000</v>
      </c>
      <c r="C127" s="82">
        <v>307780.77</v>
      </c>
      <c r="D127" s="82" t="s">
        <v>645</v>
      </c>
      <c r="E127" s="82">
        <v>62886.42</v>
      </c>
      <c r="F127" s="82">
        <v>35805.574999999997</v>
      </c>
      <c r="G127" s="82">
        <v>41802.785000000003</v>
      </c>
      <c r="H127" s="82">
        <v>0</v>
      </c>
      <c r="I127" s="82">
        <v>0</v>
      </c>
      <c r="J127" s="82">
        <v>0</v>
      </c>
      <c r="K127" s="82">
        <v>0</v>
      </c>
      <c r="L127" s="82">
        <v>0</v>
      </c>
      <c r="M127" s="82">
        <v>0</v>
      </c>
      <c r="N127" s="82">
        <v>0</v>
      </c>
      <c r="O127" s="82">
        <v>0</v>
      </c>
      <c r="P127" s="82">
        <v>0</v>
      </c>
      <c r="Q127" s="82">
        <v>167285.99</v>
      </c>
      <c r="R127" s="82">
        <v>0</v>
      </c>
      <c r="S127" s="82">
        <v>0</v>
      </c>
    </row>
    <row r="128" spans="1:19">
      <c r="A128" s="82" t="s">
        <v>308</v>
      </c>
      <c r="B128" s="83">
        <v>468819000000</v>
      </c>
      <c r="C128" s="82">
        <v>329521.79800000001</v>
      </c>
      <c r="D128" s="82" t="s">
        <v>646</v>
      </c>
      <c r="E128" s="82">
        <v>41924.28</v>
      </c>
      <c r="F128" s="82">
        <v>31827.177</v>
      </c>
      <c r="G128" s="82">
        <v>41802.785000000003</v>
      </c>
      <c r="H128" s="82">
        <v>0</v>
      </c>
      <c r="I128" s="82">
        <v>9979.7860000000001</v>
      </c>
      <c r="J128" s="82">
        <v>0</v>
      </c>
      <c r="K128" s="82">
        <v>0</v>
      </c>
      <c r="L128" s="82">
        <v>0</v>
      </c>
      <c r="M128" s="82">
        <v>0</v>
      </c>
      <c r="N128" s="82">
        <v>0</v>
      </c>
      <c r="O128" s="82">
        <v>0</v>
      </c>
      <c r="P128" s="82">
        <v>0</v>
      </c>
      <c r="Q128" s="82">
        <v>203987.77</v>
      </c>
      <c r="R128" s="82">
        <v>0</v>
      </c>
      <c r="S128" s="82">
        <v>0</v>
      </c>
    </row>
    <row r="129" spans="1:19">
      <c r="A129" s="82" t="s">
        <v>478</v>
      </c>
      <c r="B129" s="83">
        <v>494075000000</v>
      </c>
      <c r="C129" s="82">
        <v>361762.31199999998</v>
      </c>
      <c r="D129" s="82" t="s">
        <v>630</v>
      </c>
      <c r="E129" s="82">
        <v>62886.42</v>
      </c>
      <c r="F129" s="82">
        <v>35805.574999999997</v>
      </c>
      <c r="G129" s="82">
        <v>41802.785000000003</v>
      </c>
      <c r="H129" s="82">
        <v>0</v>
      </c>
      <c r="I129" s="82">
        <v>17059.332999999999</v>
      </c>
      <c r="J129" s="82">
        <v>0</v>
      </c>
      <c r="K129" s="82">
        <v>0</v>
      </c>
      <c r="L129" s="82">
        <v>0</v>
      </c>
      <c r="M129" s="82">
        <v>0</v>
      </c>
      <c r="N129" s="82">
        <v>0</v>
      </c>
      <c r="O129" s="82">
        <v>0</v>
      </c>
      <c r="P129" s="82">
        <v>0</v>
      </c>
      <c r="Q129" s="82">
        <v>204208.2</v>
      </c>
      <c r="R129" s="82">
        <v>0</v>
      </c>
      <c r="S129" s="82">
        <v>0</v>
      </c>
    </row>
    <row r="130" spans="1:19">
      <c r="A130" s="82" t="s">
        <v>479</v>
      </c>
      <c r="B130" s="83">
        <v>533377000000</v>
      </c>
      <c r="C130" s="82">
        <v>368945.07299999997</v>
      </c>
      <c r="D130" s="82" t="s">
        <v>647</v>
      </c>
      <c r="E130" s="82">
        <v>41924.28</v>
      </c>
      <c r="F130" s="82">
        <v>31827.177</v>
      </c>
      <c r="G130" s="82">
        <v>41802.785000000003</v>
      </c>
      <c r="H130" s="82">
        <v>0</v>
      </c>
      <c r="I130" s="82">
        <v>36772.703999999998</v>
      </c>
      <c r="J130" s="82">
        <v>0</v>
      </c>
      <c r="K130" s="82">
        <v>0</v>
      </c>
      <c r="L130" s="82">
        <v>0</v>
      </c>
      <c r="M130" s="82">
        <v>0</v>
      </c>
      <c r="N130" s="82">
        <v>0</v>
      </c>
      <c r="O130" s="82">
        <v>0</v>
      </c>
      <c r="P130" s="82">
        <v>0</v>
      </c>
      <c r="Q130" s="82">
        <v>216618.12700000001</v>
      </c>
      <c r="R130" s="82">
        <v>0</v>
      </c>
      <c r="S130" s="82">
        <v>0</v>
      </c>
    </row>
    <row r="131" spans="1:19">
      <c r="A131" s="82" t="s">
        <v>480</v>
      </c>
      <c r="B131" s="83">
        <v>534046000000</v>
      </c>
      <c r="C131" s="82">
        <v>364554.75</v>
      </c>
      <c r="D131" s="82" t="s">
        <v>648</v>
      </c>
      <c r="E131" s="82">
        <v>41924.28</v>
      </c>
      <c r="F131" s="82">
        <v>31827.177</v>
      </c>
      <c r="G131" s="82">
        <v>41802.785000000003</v>
      </c>
      <c r="H131" s="82">
        <v>0</v>
      </c>
      <c r="I131" s="82">
        <v>25707.348000000002</v>
      </c>
      <c r="J131" s="82">
        <v>0</v>
      </c>
      <c r="K131" s="82">
        <v>0</v>
      </c>
      <c r="L131" s="82">
        <v>0</v>
      </c>
      <c r="M131" s="82">
        <v>0</v>
      </c>
      <c r="N131" s="82">
        <v>0</v>
      </c>
      <c r="O131" s="82">
        <v>0</v>
      </c>
      <c r="P131" s="82">
        <v>0</v>
      </c>
      <c r="Q131" s="82">
        <v>223293.16</v>
      </c>
      <c r="R131" s="82">
        <v>0</v>
      </c>
      <c r="S131" s="82">
        <v>0</v>
      </c>
    </row>
    <row r="132" spans="1:19">
      <c r="A132" s="82" t="s">
        <v>481</v>
      </c>
      <c r="B132" s="83">
        <v>476489000000</v>
      </c>
      <c r="C132" s="82">
        <v>348066.27799999999</v>
      </c>
      <c r="D132" s="82" t="s">
        <v>573</v>
      </c>
      <c r="E132" s="82">
        <v>41924.28</v>
      </c>
      <c r="F132" s="82">
        <v>31827.177</v>
      </c>
      <c r="G132" s="82">
        <v>41802.785000000003</v>
      </c>
      <c r="H132" s="82">
        <v>0</v>
      </c>
      <c r="I132" s="82">
        <v>17759.041000000001</v>
      </c>
      <c r="J132" s="82">
        <v>0</v>
      </c>
      <c r="K132" s="82">
        <v>0</v>
      </c>
      <c r="L132" s="82">
        <v>0</v>
      </c>
      <c r="M132" s="82">
        <v>0</v>
      </c>
      <c r="N132" s="82">
        <v>0</v>
      </c>
      <c r="O132" s="82">
        <v>0</v>
      </c>
      <c r="P132" s="82">
        <v>0</v>
      </c>
      <c r="Q132" s="82">
        <v>214752.995</v>
      </c>
      <c r="R132" s="82">
        <v>0</v>
      </c>
      <c r="S132" s="82">
        <v>0</v>
      </c>
    </row>
    <row r="133" spans="1:19">
      <c r="A133" s="82" t="s">
        <v>482</v>
      </c>
      <c r="B133" s="83">
        <v>453889000000</v>
      </c>
      <c r="C133" s="82">
        <v>323233.70899999997</v>
      </c>
      <c r="D133" s="82" t="s">
        <v>515</v>
      </c>
      <c r="E133" s="82">
        <v>41924.28</v>
      </c>
      <c r="F133" s="82">
        <v>31827.177</v>
      </c>
      <c r="G133" s="82">
        <v>41802.785000000003</v>
      </c>
      <c r="H133" s="82">
        <v>0</v>
      </c>
      <c r="I133" s="82">
        <v>7741.6490000000003</v>
      </c>
      <c r="J133" s="82">
        <v>0</v>
      </c>
      <c r="K133" s="82">
        <v>0</v>
      </c>
      <c r="L133" s="82">
        <v>0</v>
      </c>
      <c r="M133" s="82">
        <v>0</v>
      </c>
      <c r="N133" s="82">
        <v>0</v>
      </c>
      <c r="O133" s="82">
        <v>0</v>
      </c>
      <c r="P133" s="82">
        <v>0</v>
      </c>
      <c r="Q133" s="82">
        <v>199937.818</v>
      </c>
      <c r="R133" s="82">
        <v>0</v>
      </c>
      <c r="S133" s="82">
        <v>0</v>
      </c>
    </row>
    <row r="134" spans="1:19">
      <c r="A134" s="82" t="s">
        <v>483</v>
      </c>
      <c r="B134" s="83">
        <v>430403000000</v>
      </c>
      <c r="C134" s="82">
        <v>301103.424</v>
      </c>
      <c r="D134" s="82" t="s">
        <v>649</v>
      </c>
      <c r="E134" s="82">
        <v>41924.28</v>
      </c>
      <c r="F134" s="82">
        <v>31827.177</v>
      </c>
      <c r="G134" s="82">
        <v>41802.785000000003</v>
      </c>
      <c r="H134" s="82">
        <v>0</v>
      </c>
      <c r="I134" s="82">
        <v>0</v>
      </c>
      <c r="J134" s="82">
        <v>4330.1480000000001</v>
      </c>
      <c r="K134" s="82">
        <v>0</v>
      </c>
      <c r="L134" s="82">
        <v>0</v>
      </c>
      <c r="M134" s="82">
        <v>0</v>
      </c>
      <c r="N134" s="82">
        <v>0</v>
      </c>
      <c r="O134" s="82">
        <v>0</v>
      </c>
      <c r="P134" s="82">
        <v>0</v>
      </c>
      <c r="Q134" s="82">
        <v>181219.03400000001</v>
      </c>
      <c r="R134" s="82">
        <v>0</v>
      </c>
      <c r="S134" s="82">
        <v>0</v>
      </c>
    </row>
    <row r="135" spans="1:19">
      <c r="A135" s="82" t="s">
        <v>484</v>
      </c>
      <c r="B135" s="83">
        <v>447703000000</v>
      </c>
      <c r="C135" s="82">
        <v>298096.05599999998</v>
      </c>
      <c r="D135" s="82" t="s">
        <v>650</v>
      </c>
      <c r="E135" s="82">
        <v>41924.28</v>
      </c>
      <c r="F135" s="82">
        <v>31827.177</v>
      </c>
      <c r="G135" s="82">
        <v>41802.785000000003</v>
      </c>
      <c r="H135" s="82">
        <v>0</v>
      </c>
      <c r="I135" s="82">
        <v>0</v>
      </c>
      <c r="J135" s="82">
        <v>4330.1480000000001</v>
      </c>
      <c r="K135" s="82">
        <v>0</v>
      </c>
      <c r="L135" s="82">
        <v>0</v>
      </c>
      <c r="M135" s="82">
        <v>0</v>
      </c>
      <c r="N135" s="82">
        <v>0</v>
      </c>
      <c r="O135" s="82">
        <v>0</v>
      </c>
      <c r="P135" s="82">
        <v>0</v>
      </c>
      <c r="Q135" s="82">
        <v>178211.666</v>
      </c>
      <c r="R135" s="82">
        <v>0</v>
      </c>
      <c r="S135" s="82">
        <v>0</v>
      </c>
    </row>
    <row r="136" spans="1:19">
      <c r="A136" s="82"/>
      <c r="B136" s="82"/>
      <c r="C136" s="82"/>
      <c r="D136" s="82"/>
      <c r="E136" s="82"/>
      <c r="F136" s="82"/>
      <c r="G136" s="82"/>
      <c r="H136" s="82"/>
      <c r="I136" s="82"/>
      <c r="J136" s="82"/>
      <c r="K136" s="82"/>
      <c r="L136" s="82"/>
      <c r="M136" s="82"/>
      <c r="N136" s="82"/>
      <c r="O136" s="82"/>
      <c r="P136" s="82"/>
      <c r="Q136" s="82"/>
      <c r="R136" s="82"/>
      <c r="S136" s="82"/>
    </row>
    <row r="137" spans="1:19">
      <c r="A137" s="82" t="s">
        <v>485</v>
      </c>
      <c r="B137" s="83">
        <v>5581140000000</v>
      </c>
      <c r="C137" s="82"/>
      <c r="D137" s="82"/>
      <c r="E137" s="82"/>
      <c r="F137" s="82"/>
      <c r="G137" s="82"/>
      <c r="H137" s="82"/>
      <c r="I137" s="82"/>
      <c r="J137" s="82"/>
      <c r="K137" s="82"/>
      <c r="L137" s="82">
        <v>0</v>
      </c>
      <c r="M137" s="82">
        <v>0</v>
      </c>
      <c r="N137" s="82">
        <v>0</v>
      </c>
      <c r="O137" s="82">
        <v>0</v>
      </c>
      <c r="P137" s="82">
        <v>0</v>
      </c>
      <c r="Q137" s="82"/>
      <c r="R137" s="82">
        <v>0</v>
      </c>
      <c r="S137" s="82">
        <v>0</v>
      </c>
    </row>
    <row r="138" spans="1:19">
      <c r="A138" s="82" t="s">
        <v>486</v>
      </c>
      <c r="B138" s="83">
        <v>407251000000</v>
      </c>
      <c r="C138" s="82">
        <v>298096.05599999998</v>
      </c>
      <c r="D138" s="82"/>
      <c r="E138" s="82">
        <v>41924.28</v>
      </c>
      <c r="F138" s="82">
        <v>31827.177</v>
      </c>
      <c r="G138" s="82">
        <v>41802.785000000003</v>
      </c>
      <c r="H138" s="82">
        <v>0</v>
      </c>
      <c r="I138" s="82">
        <v>0</v>
      </c>
      <c r="J138" s="82">
        <v>0</v>
      </c>
      <c r="K138" s="82">
        <v>0</v>
      </c>
      <c r="L138" s="82">
        <v>0</v>
      </c>
      <c r="M138" s="82">
        <v>0</v>
      </c>
      <c r="N138" s="82">
        <v>0</v>
      </c>
      <c r="O138" s="82">
        <v>0</v>
      </c>
      <c r="P138" s="82">
        <v>0</v>
      </c>
      <c r="Q138" s="82">
        <v>159365.351</v>
      </c>
      <c r="R138" s="82">
        <v>0</v>
      </c>
      <c r="S138" s="82">
        <v>0</v>
      </c>
    </row>
    <row r="139" spans="1:19">
      <c r="A139" s="82" t="s">
        <v>487</v>
      </c>
      <c r="B139" s="83">
        <v>534046000000</v>
      </c>
      <c r="C139" s="82">
        <v>368945.07299999997</v>
      </c>
      <c r="D139" s="82"/>
      <c r="E139" s="82">
        <v>62886.42</v>
      </c>
      <c r="F139" s="82">
        <v>35805.574999999997</v>
      </c>
      <c r="G139" s="82">
        <v>41802.785000000003</v>
      </c>
      <c r="H139" s="82">
        <v>0</v>
      </c>
      <c r="I139" s="82">
        <v>36772.703999999998</v>
      </c>
      <c r="J139" s="82">
        <v>4330.1480000000001</v>
      </c>
      <c r="K139" s="82">
        <v>0</v>
      </c>
      <c r="L139" s="82">
        <v>0</v>
      </c>
      <c r="M139" s="82">
        <v>0</v>
      </c>
      <c r="N139" s="82">
        <v>0</v>
      </c>
      <c r="O139" s="82">
        <v>0</v>
      </c>
      <c r="P139" s="82">
        <v>0</v>
      </c>
      <c r="Q139" s="82">
        <v>223293.16</v>
      </c>
      <c r="R139" s="82">
        <v>0</v>
      </c>
      <c r="S139" s="82">
        <v>0</v>
      </c>
    </row>
    <row r="141" spans="1:19">
      <c r="A141" s="78"/>
      <c r="B141" s="82" t="s">
        <v>518</v>
      </c>
      <c r="C141" s="82" t="s">
        <v>519</v>
      </c>
      <c r="D141" s="82" t="s">
        <v>254</v>
      </c>
      <c r="E141" s="82" t="s">
        <v>377</v>
      </c>
    </row>
    <row r="142" spans="1:19">
      <c r="A142" s="82" t="s">
        <v>520</v>
      </c>
      <c r="B142" s="82">
        <v>109078.41</v>
      </c>
      <c r="C142" s="82">
        <v>36194.47</v>
      </c>
      <c r="D142" s="82">
        <v>0</v>
      </c>
      <c r="E142" s="82">
        <v>145272.88</v>
      </c>
    </row>
    <row r="143" spans="1:19">
      <c r="A143" s="82" t="s">
        <v>521</v>
      </c>
      <c r="B143" s="82">
        <v>26.09</v>
      </c>
      <c r="C143" s="82">
        <v>8.66</v>
      </c>
      <c r="D143" s="82">
        <v>0</v>
      </c>
      <c r="E143" s="82">
        <v>34.75</v>
      </c>
    </row>
    <row r="144" spans="1:19">
      <c r="A144" s="82" t="s">
        <v>522</v>
      </c>
      <c r="B144" s="82">
        <v>26.09</v>
      </c>
      <c r="C144" s="82">
        <v>8.66</v>
      </c>
      <c r="D144" s="82">
        <v>0</v>
      </c>
      <c r="E144" s="82">
        <v>34.75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8"/>
  <dimension ref="A1:S144"/>
  <sheetViews>
    <sheetView workbookViewId="0"/>
  </sheetViews>
  <sheetFormatPr defaultRowHeight="10.5"/>
  <cols>
    <col min="1" max="1" width="38.5" customWidth="1"/>
    <col min="2" max="2" width="24.33203125" bestFit="1" customWidth="1"/>
    <col min="3" max="3" width="33.6640625" customWidth="1"/>
    <col min="4" max="4" width="38.6640625" bestFit="1" customWidth="1"/>
    <col min="5" max="5" width="45.6640625" customWidth="1"/>
    <col min="6" max="6" width="50" customWidth="1"/>
    <col min="7" max="7" width="43.6640625" customWidth="1"/>
    <col min="8" max="9" width="38.33203125" customWidth="1"/>
    <col min="10" max="10" width="46.1640625" customWidth="1"/>
    <col min="11" max="11" width="36.5" customWidth="1"/>
    <col min="12" max="12" width="45" customWidth="1"/>
    <col min="13" max="13" width="50.1640625" customWidth="1"/>
    <col min="14" max="15" width="44.83203125" customWidth="1"/>
    <col min="16" max="16" width="45.33203125" customWidth="1"/>
    <col min="17" max="17" width="45.1640625" customWidth="1"/>
    <col min="18" max="18" width="42.6640625" customWidth="1"/>
    <col min="19" max="19" width="48.1640625" customWidth="1"/>
    <col min="20" max="20" width="45.1640625" bestFit="1" customWidth="1"/>
    <col min="21" max="21" width="42.6640625" bestFit="1" customWidth="1"/>
    <col min="22" max="22" width="48.1640625" bestFit="1" customWidth="1"/>
  </cols>
  <sheetData>
    <row r="1" spans="1:7">
      <c r="A1" s="78"/>
      <c r="B1" s="82" t="s">
        <v>378</v>
      </c>
      <c r="C1" s="82" t="s">
        <v>379</v>
      </c>
      <c r="D1" s="82" t="s">
        <v>380</v>
      </c>
    </row>
    <row r="2" spans="1:7">
      <c r="A2" s="82" t="s">
        <v>332</v>
      </c>
      <c r="B2" s="82">
        <v>11414.28</v>
      </c>
      <c r="C2" s="82">
        <v>2730.17</v>
      </c>
      <c r="D2" s="82">
        <v>2730.17</v>
      </c>
    </row>
    <row r="3" spans="1:7">
      <c r="A3" s="82" t="s">
        <v>333</v>
      </c>
      <c r="B3" s="82">
        <v>11414.28</v>
      </c>
      <c r="C3" s="82">
        <v>2730.17</v>
      </c>
      <c r="D3" s="82">
        <v>2730.17</v>
      </c>
    </row>
    <row r="4" spans="1:7">
      <c r="A4" s="82" t="s">
        <v>334</v>
      </c>
      <c r="B4" s="82">
        <v>25625.59</v>
      </c>
      <c r="C4" s="82">
        <v>6129.36</v>
      </c>
      <c r="D4" s="82">
        <v>6129.36</v>
      </c>
    </row>
    <row r="5" spans="1:7">
      <c r="A5" s="82" t="s">
        <v>335</v>
      </c>
      <c r="B5" s="82">
        <v>25625.59</v>
      </c>
      <c r="C5" s="82">
        <v>6129.36</v>
      </c>
      <c r="D5" s="82">
        <v>6129.36</v>
      </c>
    </row>
    <row r="7" spans="1:7">
      <c r="A7" s="78"/>
      <c r="B7" s="82" t="s">
        <v>381</v>
      </c>
    </row>
    <row r="8" spans="1:7">
      <c r="A8" s="82" t="s">
        <v>336</v>
      </c>
      <c r="B8" s="82">
        <v>4180.79</v>
      </c>
    </row>
    <row r="9" spans="1:7">
      <c r="A9" s="82" t="s">
        <v>337</v>
      </c>
      <c r="B9" s="82">
        <v>4180.79</v>
      </c>
    </row>
    <row r="10" spans="1:7">
      <c r="A10" s="82" t="s">
        <v>382</v>
      </c>
      <c r="B10" s="82">
        <v>0</v>
      </c>
    </row>
    <row r="12" spans="1:7">
      <c r="A12" s="78"/>
      <c r="B12" s="82" t="s">
        <v>395</v>
      </c>
      <c r="C12" s="82" t="s">
        <v>396</v>
      </c>
      <c r="D12" s="82" t="s">
        <v>397</v>
      </c>
      <c r="E12" s="82" t="s">
        <v>398</v>
      </c>
      <c r="F12" s="82" t="s">
        <v>399</v>
      </c>
      <c r="G12" s="82" t="s">
        <v>400</v>
      </c>
    </row>
    <row r="13" spans="1:7">
      <c r="A13" s="82" t="s">
        <v>81</v>
      </c>
      <c r="B13" s="82">
        <v>0</v>
      </c>
      <c r="C13" s="82">
        <v>5481.4</v>
      </c>
      <c r="D13" s="82">
        <v>0</v>
      </c>
      <c r="E13" s="82">
        <v>0</v>
      </c>
      <c r="F13" s="82">
        <v>0</v>
      </c>
      <c r="G13" s="82">
        <v>0</v>
      </c>
    </row>
    <row r="14" spans="1:7">
      <c r="A14" s="82" t="s">
        <v>82</v>
      </c>
      <c r="B14" s="82">
        <v>39.28</v>
      </c>
      <c r="C14" s="82">
        <v>0</v>
      </c>
      <c r="D14" s="82">
        <v>0</v>
      </c>
      <c r="E14" s="82">
        <v>0</v>
      </c>
      <c r="F14" s="82">
        <v>0</v>
      </c>
      <c r="G14" s="82">
        <v>0</v>
      </c>
    </row>
    <row r="15" spans="1:7">
      <c r="A15" s="82" t="s">
        <v>90</v>
      </c>
      <c r="B15" s="82">
        <v>933.76</v>
      </c>
      <c r="C15" s="82">
        <v>0</v>
      </c>
      <c r="D15" s="82">
        <v>0</v>
      </c>
      <c r="E15" s="82">
        <v>0</v>
      </c>
      <c r="F15" s="82">
        <v>0</v>
      </c>
      <c r="G15" s="82">
        <v>0</v>
      </c>
    </row>
    <row r="16" spans="1:7">
      <c r="A16" s="82" t="s">
        <v>91</v>
      </c>
      <c r="B16" s="82">
        <v>67.930000000000007</v>
      </c>
      <c r="C16" s="82">
        <v>0</v>
      </c>
      <c r="D16" s="82">
        <v>0</v>
      </c>
      <c r="E16" s="82">
        <v>0</v>
      </c>
      <c r="F16" s="82">
        <v>0</v>
      </c>
      <c r="G16" s="82">
        <v>0</v>
      </c>
    </row>
    <row r="17" spans="1:10">
      <c r="A17" s="82" t="s">
        <v>92</v>
      </c>
      <c r="B17" s="82">
        <v>678.54</v>
      </c>
      <c r="C17" s="82">
        <v>294.92</v>
      </c>
      <c r="D17" s="82">
        <v>0</v>
      </c>
      <c r="E17" s="82">
        <v>0</v>
      </c>
      <c r="F17" s="82">
        <v>0</v>
      </c>
      <c r="G17" s="82">
        <v>0</v>
      </c>
    </row>
    <row r="18" spans="1:10">
      <c r="A18" s="82" t="s">
        <v>93</v>
      </c>
      <c r="B18" s="82">
        <v>0</v>
      </c>
      <c r="C18" s="82">
        <v>0</v>
      </c>
      <c r="D18" s="82">
        <v>0</v>
      </c>
      <c r="E18" s="82">
        <v>0</v>
      </c>
      <c r="F18" s="82">
        <v>0</v>
      </c>
      <c r="G18" s="82">
        <v>0</v>
      </c>
    </row>
    <row r="19" spans="1:10">
      <c r="A19" s="82" t="s">
        <v>94</v>
      </c>
      <c r="B19" s="82">
        <v>903.98</v>
      </c>
      <c r="C19" s="82">
        <v>0</v>
      </c>
      <c r="D19" s="82">
        <v>0</v>
      </c>
      <c r="E19" s="82">
        <v>0</v>
      </c>
      <c r="F19" s="82">
        <v>0</v>
      </c>
      <c r="G19" s="82">
        <v>0</v>
      </c>
    </row>
    <row r="20" spans="1:10">
      <c r="A20" s="82" t="s">
        <v>95</v>
      </c>
      <c r="B20" s="82">
        <v>0</v>
      </c>
      <c r="C20" s="82">
        <v>0</v>
      </c>
      <c r="D20" s="82">
        <v>0</v>
      </c>
      <c r="E20" s="82">
        <v>0</v>
      </c>
      <c r="F20" s="82">
        <v>0</v>
      </c>
      <c r="G20" s="82">
        <v>0</v>
      </c>
    </row>
    <row r="21" spans="1:10">
      <c r="A21" s="82" t="s">
        <v>96</v>
      </c>
      <c r="B21" s="82">
        <v>0</v>
      </c>
      <c r="C21" s="82">
        <v>0</v>
      </c>
      <c r="D21" s="82">
        <v>0</v>
      </c>
      <c r="E21" s="82">
        <v>0</v>
      </c>
      <c r="F21" s="82">
        <v>0</v>
      </c>
      <c r="G21" s="82">
        <v>0</v>
      </c>
    </row>
    <row r="22" spans="1:10">
      <c r="A22" s="82" t="s">
        <v>97</v>
      </c>
      <c r="B22" s="82">
        <v>0</v>
      </c>
      <c r="C22" s="82">
        <v>0</v>
      </c>
      <c r="D22" s="82">
        <v>0</v>
      </c>
      <c r="E22" s="82">
        <v>0</v>
      </c>
      <c r="F22" s="82">
        <v>0</v>
      </c>
      <c r="G22" s="82">
        <v>0</v>
      </c>
    </row>
    <row r="23" spans="1:10">
      <c r="A23" s="82" t="s">
        <v>76</v>
      </c>
      <c r="B23" s="82">
        <v>0</v>
      </c>
      <c r="C23" s="82">
        <v>0</v>
      </c>
      <c r="D23" s="82">
        <v>0</v>
      </c>
      <c r="E23" s="82">
        <v>0</v>
      </c>
      <c r="F23" s="82">
        <v>0</v>
      </c>
      <c r="G23" s="82">
        <v>0</v>
      </c>
    </row>
    <row r="24" spans="1:10">
      <c r="A24" s="82" t="s">
        <v>98</v>
      </c>
      <c r="B24" s="82">
        <v>0</v>
      </c>
      <c r="C24" s="82">
        <v>25.52</v>
      </c>
      <c r="D24" s="82">
        <v>0</v>
      </c>
      <c r="E24" s="82">
        <v>0</v>
      </c>
      <c r="F24" s="82">
        <v>0</v>
      </c>
      <c r="G24" s="82">
        <v>87.12</v>
      </c>
    </row>
    <row r="25" spans="1:10">
      <c r="A25" s="82" t="s">
        <v>99</v>
      </c>
      <c r="B25" s="82">
        <v>2988.95</v>
      </c>
      <c r="C25" s="82">
        <v>0</v>
      </c>
      <c r="D25" s="82">
        <v>0</v>
      </c>
      <c r="E25" s="82">
        <v>0</v>
      </c>
      <c r="F25" s="82">
        <v>0</v>
      </c>
      <c r="G25" s="82">
        <v>0</v>
      </c>
    </row>
    <row r="26" spans="1:10">
      <c r="A26" s="82" t="s">
        <v>100</v>
      </c>
      <c r="B26" s="82">
        <v>0</v>
      </c>
      <c r="C26" s="82">
        <v>0</v>
      </c>
      <c r="D26" s="82">
        <v>0</v>
      </c>
      <c r="E26" s="82">
        <v>0</v>
      </c>
      <c r="F26" s="82">
        <v>0</v>
      </c>
      <c r="G26" s="82">
        <v>0</v>
      </c>
    </row>
    <row r="27" spans="1:10">
      <c r="A27" s="82"/>
      <c r="B27" s="82"/>
      <c r="C27" s="82"/>
      <c r="D27" s="82"/>
      <c r="E27" s="82"/>
      <c r="F27" s="82"/>
      <c r="G27" s="82"/>
    </row>
    <row r="28" spans="1:10">
      <c r="A28" s="82" t="s">
        <v>101</v>
      </c>
      <c r="B28" s="82">
        <v>5612.45</v>
      </c>
      <c r="C28" s="82">
        <v>5801.83</v>
      </c>
      <c r="D28" s="82">
        <v>0</v>
      </c>
      <c r="E28" s="82">
        <v>0</v>
      </c>
      <c r="F28" s="82">
        <v>0</v>
      </c>
      <c r="G28" s="82">
        <v>87.12</v>
      </c>
    </row>
    <row r="30" spans="1:10">
      <c r="A30" s="78"/>
      <c r="B30" s="82" t="s">
        <v>381</v>
      </c>
      <c r="C30" s="82" t="s">
        <v>9</v>
      </c>
      <c r="D30" s="82" t="s">
        <v>401</v>
      </c>
      <c r="E30" s="82" t="s">
        <v>402</v>
      </c>
      <c r="F30" s="82" t="s">
        <v>403</v>
      </c>
      <c r="G30" s="82" t="s">
        <v>404</v>
      </c>
      <c r="H30" s="82" t="s">
        <v>405</v>
      </c>
      <c r="I30" s="82" t="s">
        <v>406</v>
      </c>
      <c r="J30" s="82" t="s">
        <v>407</v>
      </c>
    </row>
    <row r="31" spans="1:10">
      <c r="A31" s="82" t="s">
        <v>408</v>
      </c>
      <c r="B31" s="82">
        <v>88.84</v>
      </c>
      <c r="C31" s="82" t="s">
        <v>10</v>
      </c>
      <c r="D31" s="82">
        <v>541.72</v>
      </c>
      <c r="E31" s="82">
        <v>1</v>
      </c>
      <c r="F31" s="82">
        <v>115.05</v>
      </c>
      <c r="G31" s="82">
        <v>0</v>
      </c>
      <c r="H31" s="82">
        <v>11.84</v>
      </c>
      <c r="I31" s="82">
        <v>18.59</v>
      </c>
      <c r="J31" s="82">
        <v>8.07</v>
      </c>
    </row>
    <row r="32" spans="1:10">
      <c r="A32" s="82" t="s">
        <v>409</v>
      </c>
      <c r="B32" s="82">
        <v>621.89</v>
      </c>
      <c r="C32" s="82" t="s">
        <v>10</v>
      </c>
      <c r="D32" s="82">
        <v>3792.03</v>
      </c>
      <c r="E32" s="82">
        <v>1</v>
      </c>
      <c r="F32" s="82">
        <v>477.11</v>
      </c>
      <c r="G32" s="82">
        <v>0</v>
      </c>
      <c r="H32" s="82">
        <v>8.61</v>
      </c>
      <c r="I32" s="82">
        <v>27.86</v>
      </c>
      <c r="J32" s="82">
        <v>8.07</v>
      </c>
    </row>
    <row r="33" spans="1:10">
      <c r="A33" s="82" t="s">
        <v>410</v>
      </c>
      <c r="B33" s="82">
        <v>224.72</v>
      </c>
      <c r="C33" s="82" t="s">
        <v>10</v>
      </c>
      <c r="D33" s="82">
        <v>1370.24</v>
      </c>
      <c r="E33" s="82">
        <v>1</v>
      </c>
      <c r="F33" s="82">
        <v>138.38999999999999</v>
      </c>
      <c r="G33" s="82">
        <v>0</v>
      </c>
      <c r="H33" s="82">
        <v>18.29</v>
      </c>
      <c r="I33" s="82">
        <v>11.61</v>
      </c>
      <c r="J33" s="82">
        <v>80.7</v>
      </c>
    </row>
    <row r="34" spans="1:10">
      <c r="A34" s="82" t="s">
        <v>411</v>
      </c>
      <c r="B34" s="82">
        <v>2324.94</v>
      </c>
      <c r="C34" s="82" t="s">
        <v>10</v>
      </c>
      <c r="D34" s="82">
        <v>14176.6</v>
      </c>
      <c r="E34" s="82">
        <v>1</v>
      </c>
      <c r="F34" s="82">
        <v>323.44</v>
      </c>
      <c r="G34" s="82">
        <v>174.7</v>
      </c>
      <c r="H34" s="82">
        <v>18.29</v>
      </c>
      <c r="I34" s="82">
        <v>11.61</v>
      </c>
      <c r="J34" s="82">
        <v>5.38</v>
      </c>
    </row>
    <row r="35" spans="1:10">
      <c r="A35" s="82" t="s">
        <v>412</v>
      </c>
      <c r="B35" s="82">
        <v>711.36</v>
      </c>
      <c r="C35" s="82" t="s">
        <v>10</v>
      </c>
      <c r="D35" s="82">
        <v>4337.6099999999997</v>
      </c>
      <c r="E35" s="82">
        <v>1</v>
      </c>
      <c r="F35" s="82">
        <v>366.09</v>
      </c>
      <c r="G35" s="82">
        <v>0</v>
      </c>
      <c r="H35" s="82">
        <v>18.29</v>
      </c>
      <c r="I35" s="82">
        <v>11.61</v>
      </c>
      <c r="J35" s="82">
        <v>5.38</v>
      </c>
    </row>
    <row r="36" spans="1:10">
      <c r="A36" s="82" t="s">
        <v>413</v>
      </c>
      <c r="B36" s="82">
        <v>209.04</v>
      </c>
      <c r="C36" s="82" t="s">
        <v>10</v>
      </c>
      <c r="D36" s="82">
        <v>1274.6500000000001</v>
      </c>
      <c r="E36" s="82">
        <v>1</v>
      </c>
      <c r="F36" s="82">
        <v>189.08</v>
      </c>
      <c r="G36" s="82">
        <v>0</v>
      </c>
      <c r="H36" s="82">
        <v>18.29</v>
      </c>
      <c r="I36" s="82">
        <v>11.61</v>
      </c>
      <c r="J36" s="82">
        <v>80.7</v>
      </c>
    </row>
    <row r="37" spans="1:10">
      <c r="A37" s="82" t="s">
        <v>377</v>
      </c>
      <c r="B37" s="82">
        <v>4180.79</v>
      </c>
      <c r="C37" s="82"/>
      <c r="D37" s="82">
        <v>25492.85</v>
      </c>
      <c r="E37" s="82"/>
      <c r="F37" s="82">
        <v>1609.16</v>
      </c>
      <c r="G37" s="82">
        <v>174.7</v>
      </c>
      <c r="H37" s="82">
        <v>16.713000000000001</v>
      </c>
      <c r="I37" s="82">
        <v>12.83</v>
      </c>
      <c r="J37" s="82">
        <v>13.6518</v>
      </c>
    </row>
    <row r="38" spans="1:10">
      <c r="A38" s="82" t="s">
        <v>414</v>
      </c>
      <c r="B38" s="82">
        <v>4180.79</v>
      </c>
      <c r="C38" s="82"/>
      <c r="D38" s="82">
        <v>25492.85</v>
      </c>
      <c r="E38" s="82"/>
      <c r="F38" s="82">
        <v>1609.16</v>
      </c>
      <c r="G38" s="82">
        <v>174.7</v>
      </c>
      <c r="H38" s="82">
        <v>16.713000000000001</v>
      </c>
      <c r="I38" s="82">
        <v>12.83</v>
      </c>
      <c r="J38" s="82">
        <v>13.6518</v>
      </c>
    </row>
    <row r="39" spans="1:10">
      <c r="A39" s="82" t="s">
        <v>415</v>
      </c>
      <c r="B39" s="82">
        <v>0</v>
      </c>
      <c r="C39" s="82"/>
      <c r="D39" s="82">
        <v>0</v>
      </c>
      <c r="E39" s="82"/>
      <c r="F39" s="82">
        <v>0</v>
      </c>
      <c r="G39" s="82">
        <v>0</v>
      </c>
      <c r="H39" s="82"/>
      <c r="I39" s="82"/>
      <c r="J39" s="82"/>
    </row>
    <row r="41" spans="1:10">
      <c r="A41" s="78"/>
      <c r="B41" s="82" t="s">
        <v>59</v>
      </c>
      <c r="C41" s="82" t="s">
        <v>338</v>
      </c>
      <c r="D41" s="82" t="s">
        <v>383</v>
      </c>
      <c r="E41" s="82" t="s">
        <v>384</v>
      </c>
      <c r="F41" s="82" t="s">
        <v>385</v>
      </c>
      <c r="G41" s="82" t="s">
        <v>386</v>
      </c>
      <c r="H41" s="82" t="s">
        <v>387</v>
      </c>
      <c r="I41" s="82" t="s">
        <v>339</v>
      </c>
    </row>
    <row r="42" spans="1:10">
      <c r="A42" s="82" t="s">
        <v>340</v>
      </c>
      <c r="B42" s="82" t="s">
        <v>341</v>
      </c>
      <c r="C42" s="82">
        <v>0.08</v>
      </c>
      <c r="D42" s="82">
        <v>0.51200000000000001</v>
      </c>
      <c r="E42" s="82">
        <v>0.55000000000000004</v>
      </c>
      <c r="F42" s="82">
        <v>60.34</v>
      </c>
      <c r="G42" s="82">
        <v>0</v>
      </c>
      <c r="H42" s="82">
        <v>90</v>
      </c>
      <c r="I42" s="82" t="s">
        <v>342</v>
      </c>
    </row>
    <row r="43" spans="1:10">
      <c r="A43" s="82" t="s">
        <v>343</v>
      </c>
      <c r="B43" s="82" t="s">
        <v>341</v>
      </c>
      <c r="C43" s="82">
        <v>0.08</v>
      </c>
      <c r="D43" s="82">
        <v>0.51200000000000001</v>
      </c>
      <c r="E43" s="82">
        <v>0.55000000000000004</v>
      </c>
      <c r="F43" s="82">
        <v>54.71</v>
      </c>
      <c r="G43" s="82">
        <v>90</v>
      </c>
      <c r="H43" s="82">
        <v>90</v>
      </c>
      <c r="I43" s="82" t="s">
        <v>344</v>
      </c>
    </row>
    <row r="44" spans="1:10">
      <c r="A44" s="82" t="s">
        <v>345</v>
      </c>
      <c r="B44" s="82" t="s">
        <v>346</v>
      </c>
      <c r="C44" s="82">
        <v>0.3</v>
      </c>
      <c r="D44" s="82">
        <v>3.12</v>
      </c>
      <c r="E44" s="82">
        <v>12.9</v>
      </c>
      <c r="F44" s="82">
        <v>88.84</v>
      </c>
      <c r="G44" s="82">
        <v>0</v>
      </c>
      <c r="H44" s="82">
        <v>180</v>
      </c>
      <c r="I44" s="82"/>
    </row>
    <row r="45" spans="1:10">
      <c r="A45" s="82" t="s">
        <v>347</v>
      </c>
      <c r="B45" s="82" t="s">
        <v>348</v>
      </c>
      <c r="C45" s="82">
        <v>0.3</v>
      </c>
      <c r="D45" s="82">
        <v>0.35699999999999998</v>
      </c>
      <c r="E45" s="82">
        <v>0.38</v>
      </c>
      <c r="F45" s="82">
        <v>88.84</v>
      </c>
      <c r="G45" s="82">
        <v>180</v>
      </c>
      <c r="H45" s="82">
        <v>0</v>
      </c>
      <c r="I45" s="82"/>
    </row>
    <row r="46" spans="1:10">
      <c r="A46" s="82" t="s">
        <v>349</v>
      </c>
      <c r="B46" s="82" t="s">
        <v>341</v>
      </c>
      <c r="C46" s="82">
        <v>0.08</v>
      </c>
      <c r="D46" s="82">
        <v>0.51200000000000001</v>
      </c>
      <c r="E46" s="82">
        <v>0.55000000000000004</v>
      </c>
      <c r="F46" s="82">
        <v>422.4</v>
      </c>
      <c r="G46" s="82">
        <v>0</v>
      </c>
      <c r="H46" s="82">
        <v>90</v>
      </c>
      <c r="I46" s="82" t="s">
        <v>342</v>
      </c>
    </row>
    <row r="47" spans="1:10">
      <c r="A47" s="82" t="s">
        <v>350</v>
      </c>
      <c r="B47" s="82" t="s">
        <v>341</v>
      </c>
      <c r="C47" s="82">
        <v>0.08</v>
      </c>
      <c r="D47" s="82">
        <v>0.51200000000000001</v>
      </c>
      <c r="E47" s="82">
        <v>0.55000000000000004</v>
      </c>
      <c r="F47" s="82">
        <v>54.71</v>
      </c>
      <c r="G47" s="82">
        <v>270</v>
      </c>
      <c r="H47" s="82">
        <v>90</v>
      </c>
      <c r="I47" s="82" t="s">
        <v>351</v>
      </c>
    </row>
    <row r="48" spans="1:10">
      <c r="A48" s="82" t="s">
        <v>352</v>
      </c>
      <c r="B48" s="82" t="s">
        <v>346</v>
      </c>
      <c r="C48" s="82">
        <v>0.3</v>
      </c>
      <c r="D48" s="82">
        <v>3.12</v>
      </c>
      <c r="E48" s="82">
        <v>12.9</v>
      </c>
      <c r="F48" s="82">
        <v>621.89</v>
      </c>
      <c r="G48" s="82">
        <v>0</v>
      </c>
      <c r="H48" s="82">
        <v>180</v>
      </c>
      <c r="I48" s="82"/>
    </row>
    <row r="49" spans="1:9">
      <c r="A49" s="82" t="s">
        <v>353</v>
      </c>
      <c r="B49" s="82" t="s">
        <v>348</v>
      </c>
      <c r="C49" s="82">
        <v>0.3</v>
      </c>
      <c r="D49" s="82">
        <v>0.35699999999999998</v>
      </c>
      <c r="E49" s="82">
        <v>0.38</v>
      </c>
      <c r="F49" s="82">
        <v>621.89</v>
      </c>
      <c r="G49" s="82">
        <v>180</v>
      </c>
      <c r="H49" s="82">
        <v>0</v>
      </c>
      <c r="I49" s="82"/>
    </row>
    <row r="50" spans="1:9">
      <c r="A50" s="82" t="s">
        <v>354</v>
      </c>
      <c r="B50" s="82" t="s">
        <v>341</v>
      </c>
      <c r="C50" s="82">
        <v>0.08</v>
      </c>
      <c r="D50" s="82">
        <v>0.51200000000000001</v>
      </c>
      <c r="E50" s="82">
        <v>0.55000000000000004</v>
      </c>
      <c r="F50" s="82">
        <v>138.38999999999999</v>
      </c>
      <c r="G50" s="82">
        <v>90</v>
      </c>
      <c r="H50" s="82">
        <v>90</v>
      </c>
      <c r="I50" s="82" t="s">
        <v>344</v>
      </c>
    </row>
    <row r="51" spans="1:9">
      <c r="A51" s="82" t="s">
        <v>355</v>
      </c>
      <c r="B51" s="82" t="s">
        <v>346</v>
      </c>
      <c r="C51" s="82">
        <v>0.3</v>
      </c>
      <c r="D51" s="82">
        <v>3.12</v>
      </c>
      <c r="E51" s="82">
        <v>12.9</v>
      </c>
      <c r="F51" s="82">
        <v>224.72</v>
      </c>
      <c r="G51" s="82">
        <v>0</v>
      </c>
      <c r="H51" s="82">
        <v>180</v>
      </c>
      <c r="I51" s="82"/>
    </row>
    <row r="52" spans="1:9">
      <c r="A52" s="82" t="s">
        <v>356</v>
      </c>
      <c r="B52" s="82" t="s">
        <v>348</v>
      </c>
      <c r="C52" s="82">
        <v>0.3</v>
      </c>
      <c r="D52" s="82">
        <v>0.35699999999999998</v>
      </c>
      <c r="E52" s="82">
        <v>0.38</v>
      </c>
      <c r="F52" s="82">
        <v>224.72</v>
      </c>
      <c r="G52" s="82">
        <v>180</v>
      </c>
      <c r="H52" s="82">
        <v>0</v>
      </c>
      <c r="I52" s="82"/>
    </row>
    <row r="53" spans="1:9">
      <c r="A53" s="82" t="s">
        <v>357</v>
      </c>
      <c r="B53" s="82" t="s">
        <v>341</v>
      </c>
      <c r="C53" s="82">
        <v>0.08</v>
      </c>
      <c r="D53" s="82">
        <v>0.51200000000000001</v>
      </c>
      <c r="E53" s="82">
        <v>0.55000000000000004</v>
      </c>
      <c r="F53" s="82">
        <v>323.44</v>
      </c>
      <c r="G53" s="82">
        <v>180</v>
      </c>
      <c r="H53" s="82">
        <v>90</v>
      </c>
      <c r="I53" s="82" t="s">
        <v>358</v>
      </c>
    </row>
    <row r="54" spans="1:9">
      <c r="A54" s="82" t="s">
        <v>359</v>
      </c>
      <c r="B54" s="82" t="s">
        <v>346</v>
      </c>
      <c r="C54" s="82">
        <v>0.3</v>
      </c>
      <c r="D54" s="82">
        <v>3.12</v>
      </c>
      <c r="E54" s="82">
        <v>12.9</v>
      </c>
      <c r="F54" s="82">
        <v>2324.94</v>
      </c>
      <c r="G54" s="82">
        <v>0</v>
      </c>
      <c r="H54" s="82">
        <v>180</v>
      </c>
      <c r="I54" s="82"/>
    </row>
    <row r="55" spans="1:9">
      <c r="A55" s="82" t="s">
        <v>360</v>
      </c>
      <c r="B55" s="82" t="s">
        <v>348</v>
      </c>
      <c r="C55" s="82">
        <v>0.3</v>
      </c>
      <c r="D55" s="82">
        <v>0.35699999999999998</v>
      </c>
      <c r="E55" s="82">
        <v>0.38</v>
      </c>
      <c r="F55" s="82">
        <v>2324.94</v>
      </c>
      <c r="G55" s="82">
        <v>180</v>
      </c>
      <c r="H55" s="82">
        <v>0</v>
      </c>
      <c r="I55" s="82"/>
    </row>
    <row r="56" spans="1:9">
      <c r="A56" s="82" t="s">
        <v>361</v>
      </c>
      <c r="B56" s="82" t="s">
        <v>341</v>
      </c>
      <c r="C56" s="82">
        <v>0.08</v>
      </c>
      <c r="D56" s="82">
        <v>0.51200000000000001</v>
      </c>
      <c r="E56" s="82">
        <v>0.55000000000000004</v>
      </c>
      <c r="F56" s="82">
        <v>267.12</v>
      </c>
      <c r="G56" s="82">
        <v>270</v>
      </c>
      <c r="H56" s="82">
        <v>90</v>
      </c>
      <c r="I56" s="82" t="s">
        <v>351</v>
      </c>
    </row>
    <row r="57" spans="1:9">
      <c r="A57" s="82" t="s">
        <v>362</v>
      </c>
      <c r="B57" s="82" t="s">
        <v>341</v>
      </c>
      <c r="C57" s="82">
        <v>0.08</v>
      </c>
      <c r="D57" s="82">
        <v>0.51200000000000001</v>
      </c>
      <c r="E57" s="82">
        <v>0.55000000000000004</v>
      </c>
      <c r="F57" s="82">
        <v>98.96</v>
      </c>
      <c r="G57" s="82">
        <v>180</v>
      </c>
      <c r="H57" s="82">
        <v>90</v>
      </c>
      <c r="I57" s="82" t="s">
        <v>358</v>
      </c>
    </row>
    <row r="58" spans="1:9">
      <c r="A58" s="82" t="s">
        <v>363</v>
      </c>
      <c r="B58" s="82" t="s">
        <v>346</v>
      </c>
      <c r="C58" s="82">
        <v>0.3</v>
      </c>
      <c r="D58" s="82">
        <v>3.12</v>
      </c>
      <c r="E58" s="82">
        <v>12.9</v>
      </c>
      <c r="F58" s="82">
        <v>711.36</v>
      </c>
      <c r="G58" s="82">
        <v>0</v>
      </c>
      <c r="H58" s="82">
        <v>180</v>
      </c>
      <c r="I58" s="82"/>
    </row>
    <row r="59" spans="1:9">
      <c r="A59" s="82" t="s">
        <v>364</v>
      </c>
      <c r="B59" s="82" t="s">
        <v>348</v>
      </c>
      <c r="C59" s="82">
        <v>0.3</v>
      </c>
      <c r="D59" s="82">
        <v>0.35699999999999998</v>
      </c>
      <c r="E59" s="82">
        <v>0.38</v>
      </c>
      <c r="F59" s="82">
        <v>711.36</v>
      </c>
      <c r="G59" s="82">
        <v>180</v>
      </c>
      <c r="H59" s="82">
        <v>0</v>
      </c>
      <c r="I59" s="82"/>
    </row>
    <row r="60" spans="1:9">
      <c r="A60" s="82" t="s">
        <v>365</v>
      </c>
      <c r="B60" s="82" t="s">
        <v>341</v>
      </c>
      <c r="C60" s="82">
        <v>0.08</v>
      </c>
      <c r="D60" s="82">
        <v>0.51200000000000001</v>
      </c>
      <c r="E60" s="82">
        <v>0.55000000000000004</v>
      </c>
      <c r="F60" s="82">
        <v>60.34</v>
      </c>
      <c r="G60" s="82">
        <v>180</v>
      </c>
      <c r="H60" s="82">
        <v>90</v>
      </c>
      <c r="I60" s="82" t="s">
        <v>358</v>
      </c>
    </row>
    <row r="61" spans="1:9">
      <c r="A61" s="82" t="s">
        <v>366</v>
      </c>
      <c r="B61" s="82" t="s">
        <v>341</v>
      </c>
      <c r="C61" s="82">
        <v>0.08</v>
      </c>
      <c r="D61" s="82">
        <v>0.51200000000000001</v>
      </c>
      <c r="E61" s="82">
        <v>0.55000000000000004</v>
      </c>
      <c r="F61" s="82">
        <v>128.72999999999999</v>
      </c>
      <c r="G61" s="82">
        <v>90</v>
      </c>
      <c r="H61" s="82">
        <v>90</v>
      </c>
      <c r="I61" s="82" t="s">
        <v>344</v>
      </c>
    </row>
    <row r="62" spans="1:9">
      <c r="A62" s="82" t="s">
        <v>367</v>
      </c>
      <c r="B62" s="82" t="s">
        <v>346</v>
      </c>
      <c r="C62" s="82">
        <v>0.3</v>
      </c>
      <c r="D62" s="82">
        <v>3.12</v>
      </c>
      <c r="E62" s="82">
        <v>12.9</v>
      </c>
      <c r="F62" s="82">
        <v>209.04</v>
      </c>
      <c r="G62" s="82">
        <v>0</v>
      </c>
      <c r="H62" s="82">
        <v>180</v>
      </c>
      <c r="I62" s="82"/>
    </row>
    <row r="63" spans="1:9">
      <c r="A63" s="82" t="s">
        <v>368</v>
      </c>
      <c r="B63" s="82" t="s">
        <v>348</v>
      </c>
      <c r="C63" s="82">
        <v>0.3</v>
      </c>
      <c r="D63" s="82">
        <v>0.35699999999999998</v>
      </c>
      <c r="E63" s="82">
        <v>0.38</v>
      </c>
      <c r="F63" s="82">
        <v>209.04</v>
      </c>
      <c r="G63" s="82">
        <v>180</v>
      </c>
      <c r="H63" s="82">
        <v>0</v>
      </c>
      <c r="I63" s="82"/>
    </row>
    <row r="65" spans="1:11">
      <c r="A65" s="78"/>
      <c r="B65" s="82" t="s">
        <v>59</v>
      </c>
      <c r="C65" s="82" t="s">
        <v>416</v>
      </c>
      <c r="D65" s="82" t="s">
        <v>417</v>
      </c>
      <c r="E65" s="82" t="s">
        <v>418</v>
      </c>
      <c r="F65" s="82" t="s">
        <v>53</v>
      </c>
      <c r="G65" s="82" t="s">
        <v>419</v>
      </c>
      <c r="H65" s="82" t="s">
        <v>420</v>
      </c>
      <c r="I65" s="82" t="s">
        <v>421</v>
      </c>
      <c r="J65" s="82" t="s">
        <v>386</v>
      </c>
      <c r="K65" s="82" t="s">
        <v>339</v>
      </c>
    </row>
    <row r="66" spans="1:11">
      <c r="A66" s="82" t="s">
        <v>422</v>
      </c>
      <c r="B66" s="82" t="s">
        <v>423</v>
      </c>
      <c r="C66" s="82">
        <v>174.7</v>
      </c>
      <c r="D66" s="82">
        <v>174.7</v>
      </c>
      <c r="E66" s="82">
        <v>3.18</v>
      </c>
      <c r="F66" s="82">
        <v>0.501</v>
      </c>
      <c r="G66" s="82">
        <v>0.49</v>
      </c>
      <c r="H66" s="82" t="s">
        <v>424</v>
      </c>
      <c r="I66" s="82" t="s">
        <v>357</v>
      </c>
      <c r="J66" s="82">
        <v>180</v>
      </c>
      <c r="K66" s="82" t="s">
        <v>358</v>
      </c>
    </row>
    <row r="67" spans="1:11">
      <c r="A67" s="82" t="s">
        <v>425</v>
      </c>
      <c r="B67" s="82"/>
      <c r="C67" s="82"/>
      <c r="D67" s="82">
        <v>174.7</v>
      </c>
      <c r="E67" s="82">
        <v>3.18</v>
      </c>
      <c r="F67" s="82">
        <v>0.501</v>
      </c>
      <c r="G67" s="82">
        <v>0.49</v>
      </c>
      <c r="H67" s="82"/>
      <c r="I67" s="82"/>
      <c r="J67" s="82"/>
      <c r="K67" s="82"/>
    </row>
    <row r="68" spans="1:11">
      <c r="A68" s="82" t="s">
        <v>426</v>
      </c>
      <c r="B68" s="82"/>
      <c r="C68" s="82"/>
      <c r="D68" s="82">
        <v>0</v>
      </c>
      <c r="E68" s="82" t="s">
        <v>427</v>
      </c>
      <c r="F68" s="82" t="s">
        <v>427</v>
      </c>
      <c r="G68" s="82" t="s">
        <v>427</v>
      </c>
      <c r="H68" s="82"/>
      <c r="I68" s="82"/>
      <c r="J68" s="82"/>
      <c r="K68" s="82"/>
    </row>
    <row r="69" spans="1:11">
      <c r="A69" s="82" t="s">
        <v>428</v>
      </c>
      <c r="B69" s="82"/>
      <c r="C69" s="82"/>
      <c r="D69" s="82">
        <v>174.7</v>
      </c>
      <c r="E69" s="82">
        <v>3.18</v>
      </c>
      <c r="F69" s="82">
        <v>0.501</v>
      </c>
      <c r="G69" s="82">
        <v>0.49</v>
      </c>
      <c r="H69" s="82"/>
      <c r="I69" s="82"/>
      <c r="J69" s="82"/>
      <c r="K69" s="82"/>
    </row>
    <row r="71" spans="1:11">
      <c r="A71" s="78"/>
      <c r="B71" s="82" t="s">
        <v>126</v>
      </c>
      <c r="C71" s="82" t="s">
        <v>376</v>
      </c>
      <c r="D71" s="82" t="s">
        <v>388</v>
      </c>
    </row>
    <row r="72" spans="1:11">
      <c r="A72" s="82" t="s">
        <v>43</v>
      </c>
      <c r="B72" s="82"/>
      <c r="C72" s="82"/>
      <c r="D72" s="82"/>
    </row>
    <row r="74" spans="1:11">
      <c r="A74" s="78"/>
      <c r="B74" s="82" t="s">
        <v>126</v>
      </c>
      <c r="C74" s="82" t="s">
        <v>389</v>
      </c>
      <c r="D74" s="82" t="s">
        <v>390</v>
      </c>
      <c r="E74" s="82" t="s">
        <v>391</v>
      </c>
      <c r="F74" s="82" t="s">
        <v>392</v>
      </c>
      <c r="G74" s="82" t="s">
        <v>388</v>
      </c>
    </row>
    <row r="75" spans="1:11">
      <c r="A75" s="82" t="s">
        <v>369</v>
      </c>
      <c r="B75" s="82" t="s">
        <v>370</v>
      </c>
      <c r="C75" s="82">
        <v>11195.64</v>
      </c>
      <c r="D75" s="82">
        <v>8941.4500000000007</v>
      </c>
      <c r="E75" s="82">
        <v>2254.1799999999998</v>
      </c>
      <c r="F75" s="82">
        <v>0.8</v>
      </c>
      <c r="G75" s="82">
        <v>4.0599999999999996</v>
      </c>
    </row>
    <row r="76" spans="1:11">
      <c r="A76" s="82" t="s">
        <v>371</v>
      </c>
      <c r="B76" s="82" t="s">
        <v>370</v>
      </c>
      <c r="C76" s="82">
        <v>92028.42</v>
      </c>
      <c r="D76" s="82">
        <v>62218.87</v>
      </c>
      <c r="E76" s="82">
        <v>29809.55</v>
      </c>
      <c r="F76" s="82">
        <v>0.68</v>
      </c>
      <c r="G76" s="82">
        <v>3.53</v>
      </c>
    </row>
    <row r="77" spans="1:11">
      <c r="A77" s="82" t="s">
        <v>372</v>
      </c>
      <c r="B77" s="82" t="s">
        <v>370</v>
      </c>
      <c r="C77" s="82">
        <v>29959.16</v>
      </c>
      <c r="D77" s="82">
        <v>23927.040000000001</v>
      </c>
      <c r="E77" s="82">
        <v>6032.12</v>
      </c>
      <c r="F77" s="82">
        <v>0.8</v>
      </c>
      <c r="G77" s="82">
        <v>3.74</v>
      </c>
    </row>
    <row r="78" spans="1:11">
      <c r="A78" s="82" t="s">
        <v>373</v>
      </c>
      <c r="B78" s="82" t="s">
        <v>370</v>
      </c>
      <c r="C78" s="82">
        <v>291379.32</v>
      </c>
      <c r="D78" s="82">
        <v>196996.67</v>
      </c>
      <c r="E78" s="82">
        <v>94382.65</v>
      </c>
      <c r="F78" s="82">
        <v>0.68</v>
      </c>
      <c r="G78" s="82">
        <v>3.27</v>
      </c>
    </row>
    <row r="79" spans="1:11">
      <c r="A79" s="82" t="s">
        <v>374</v>
      </c>
      <c r="B79" s="82" t="s">
        <v>370</v>
      </c>
      <c r="C79" s="82">
        <v>82241.13</v>
      </c>
      <c r="D79" s="82">
        <v>58917.49</v>
      </c>
      <c r="E79" s="82">
        <v>23323.64</v>
      </c>
      <c r="F79" s="82">
        <v>0.72</v>
      </c>
      <c r="G79" s="82">
        <v>3.72</v>
      </c>
    </row>
    <row r="80" spans="1:11">
      <c r="A80" s="82" t="s">
        <v>375</v>
      </c>
      <c r="B80" s="82" t="s">
        <v>370</v>
      </c>
      <c r="C80" s="82">
        <v>29253.66</v>
      </c>
      <c r="D80" s="82">
        <v>23363.59</v>
      </c>
      <c r="E80" s="82">
        <v>5890.07</v>
      </c>
      <c r="F80" s="82">
        <v>0.8</v>
      </c>
      <c r="G80" s="82">
        <v>3.75</v>
      </c>
    </row>
    <row r="82" spans="1:8">
      <c r="A82" s="78"/>
      <c r="B82" s="82" t="s">
        <v>126</v>
      </c>
      <c r="C82" s="82" t="s">
        <v>389</v>
      </c>
      <c r="D82" s="82" t="s">
        <v>388</v>
      </c>
    </row>
    <row r="83" spans="1:8">
      <c r="A83" s="82" t="s">
        <v>429</v>
      </c>
      <c r="B83" s="82" t="s">
        <v>430</v>
      </c>
      <c r="C83" s="82">
        <v>4786.42</v>
      </c>
      <c r="D83" s="82">
        <v>0.8</v>
      </c>
    </row>
    <row r="84" spans="1:8">
      <c r="A84" s="82" t="s">
        <v>431</v>
      </c>
      <c r="B84" s="82" t="s">
        <v>430</v>
      </c>
      <c r="C84" s="82">
        <v>77961.19</v>
      </c>
      <c r="D84" s="82">
        <v>0.78</v>
      </c>
    </row>
    <row r="85" spans="1:8">
      <c r="A85" s="82" t="s">
        <v>432</v>
      </c>
      <c r="B85" s="82" t="s">
        <v>430</v>
      </c>
      <c r="C85" s="82">
        <v>31307.59</v>
      </c>
      <c r="D85" s="82">
        <v>0.8</v>
      </c>
    </row>
    <row r="86" spans="1:8">
      <c r="A86" s="82" t="s">
        <v>433</v>
      </c>
      <c r="B86" s="82" t="s">
        <v>430</v>
      </c>
      <c r="C86" s="82">
        <v>277324.01</v>
      </c>
      <c r="D86" s="82">
        <v>0.78</v>
      </c>
    </row>
    <row r="87" spans="1:8">
      <c r="A87" s="82" t="s">
        <v>434</v>
      </c>
      <c r="B87" s="82" t="s">
        <v>430</v>
      </c>
      <c r="C87" s="82">
        <v>86637.77</v>
      </c>
      <c r="D87" s="82">
        <v>0.78</v>
      </c>
    </row>
    <row r="88" spans="1:8">
      <c r="A88" s="82" t="s">
        <v>435</v>
      </c>
      <c r="B88" s="82" t="s">
        <v>430</v>
      </c>
      <c r="C88" s="82">
        <v>20733.22</v>
      </c>
      <c r="D88" s="82">
        <v>0.8</v>
      </c>
    </row>
    <row r="90" spans="1:8">
      <c r="A90" s="78"/>
      <c r="B90" s="82" t="s">
        <v>126</v>
      </c>
      <c r="C90" s="82" t="s">
        <v>436</v>
      </c>
      <c r="D90" s="82" t="s">
        <v>437</v>
      </c>
      <c r="E90" s="82" t="s">
        <v>438</v>
      </c>
      <c r="F90" s="82" t="s">
        <v>439</v>
      </c>
      <c r="G90" s="82" t="s">
        <v>440</v>
      </c>
      <c r="H90" s="82" t="s">
        <v>441</v>
      </c>
    </row>
    <row r="91" spans="1:8">
      <c r="A91" s="82" t="s">
        <v>442</v>
      </c>
      <c r="B91" s="82" t="s">
        <v>443</v>
      </c>
      <c r="C91" s="82">
        <v>0.35</v>
      </c>
      <c r="D91" s="82">
        <v>125</v>
      </c>
      <c r="E91" s="82">
        <v>1.18</v>
      </c>
      <c r="F91" s="82">
        <v>421.39</v>
      </c>
      <c r="G91" s="82">
        <v>1</v>
      </c>
      <c r="H91" s="82" t="s">
        <v>444</v>
      </c>
    </row>
    <row r="92" spans="1:8">
      <c r="A92" s="82" t="s">
        <v>445</v>
      </c>
      <c r="B92" s="82" t="s">
        <v>446</v>
      </c>
      <c r="C92" s="82">
        <v>0.54</v>
      </c>
      <c r="D92" s="82">
        <v>622</v>
      </c>
      <c r="E92" s="82">
        <v>0.68</v>
      </c>
      <c r="F92" s="82">
        <v>784.48</v>
      </c>
      <c r="G92" s="82">
        <v>1</v>
      </c>
      <c r="H92" s="82" t="s">
        <v>447</v>
      </c>
    </row>
    <row r="93" spans="1:8">
      <c r="A93" s="82" t="s">
        <v>448</v>
      </c>
      <c r="B93" s="82" t="s">
        <v>446</v>
      </c>
      <c r="C93" s="82">
        <v>0.57999999999999996</v>
      </c>
      <c r="D93" s="82">
        <v>1109.6500000000001</v>
      </c>
      <c r="E93" s="82">
        <v>3.71</v>
      </c>
      <c r="F93" s="82">
        <v>7068.91</v>
      </c>
      <c r="G93" s="82">
        <v>1</v>
      </c>
      <c r="H93" s="82" t="s">
        <v>447</v>
      </c>
    </row>
    <row r="94" spans="1:8">
      <c r="A94" s="82" t="s">
        <v>449</v>
      </c>
      <c r="B94" s="82" t="s">
        <v>446</v>
      </c>
      <c r="C94" s="82">
        <v>0.56999999999999995</v>
      </c>
      <c r="D94" s="82">
        <v>622</v>
      </c>
      <c r="E94" s="82">
        <v>1.81</v>
      </c>
      <c r="F94" s="82">
        <v>1979.28</v>
      </c>
      <c r="G94" s="82">
        <v>1</v>
      </c>
      <c r="H94" s="82" t="s">
        <v>447</v>
      </c>
    </row>
    <row r="95" spans="1:8">
      <c r="A95" s="82" t="s">
        <v>450</v>
      </c>
      <c r="B95" s="82" t="s">
        <v>446</v>
      </c>
      <c r="C95" s="82">
        <v>0.6</v>
      </c>
      <c r="D95" s="82">
        <v>1017.59</v>
      </c>
      <c r="E95" s="82">
        <v>11.73</v>
      </c>
      <c r="F95" s="82">
        <v>19880.560000000001</v>
      </c>
      <c r="G95" s="82">
        <v>1</v>
      </c>
      <c r="H95" s="82" t="s">
        <v>447</v>
      </c>
    </row>
    <row r="96" spans="1:8">
      <c r="A96" s="82" t="s">
        <v>451</v>
      </c>
      <c r="B96" s="82" t="s">
        <v>446</v>
      </c>
      <c r="C96" s="82">
        <v>0.57999999999999996</v>
      </c>
      <c r="D96" s="82">
        <v>1109.6500000000001</v>
      </c>
      <c r="E96" s="82">
        <v>3.86</v>
      </c>
      <c r="F96" s="82">
        <v>7356.29</v>
      </c>
      <c r="G96" s="82">
        <v>1</v>
      </c>
      <c r="H96" s="82" t="s">
        <v>447</v>
      </c>
    </row>
    <row r="97" spans="1:8">
      <c r="A97" s="82" t="s">
        <v>452</v>
      </c>
      <c r="B97" s="82" t="s">
        <v>446</v>
      </c>
      <c r="C97" s="82">
        <v>0.56999999999999995</v>
      </c>
      <c r="D97" s="82">
        <v>622</v>
      </c>
      <c r="E97" s="82">
        <v>1.77</v>
      </c>
      <c r="F97" s="82">
        <v>1932.67</v>
      </c>
      <c r="G97" s="82">
        <v>1</v>
      </c>
      <c r="H97" s="82" t="s">
        <v>447</v>
      </c>
    </row>
    <row r="99" spans="1:8">
      <c r="A99" s="78"/>
      <c r="B99" s="82" t="s">
        <v>126</v>
      </c>
      <c r="C99" s="82" t="s">
        <v>453</v>
      </c>
      <c r="D99" s="82" t="s">
        <v>454</v>
      </c>
      <c r="E99" s="82" t="s">
        <v>455</v>
      </c>
      <c r="F99" s="82" t="s">
        <v>456</v>
      </c>
    </row>
    <row r="100" spans="1:8">
      <c r="A100" s="82" t="s">
        <v>457</v>
      </c>
      <c r="B100" s="82" t="s">
        <v>458</v>
      </c>
      <c r="C100" s="82" t="s">
        <v>459</v>
      </c>
      <c r="D100" s="82">
        <v>0.1</v>
      </c>
      <c r="E100" s="82">
        <v>0</v>
      </c>
      <c r="F100" s="82">
        <v>1</v>
      </c>
    </row>
    <row r="102" spans="1:8">
      <c r="A102" s="78"/>
      <c r="B102" s="82" t="s">
        <v>126</v>
      </c>
      <c r="C102" s="82" t="s">
        <v>460</v>
      </c>
      <c r="D102" s="82" t="s">
        <v>461</v>
      </c>
      <c r="E102" s="82" t="s">
        <v>462</v>
      </c>
      <c r="F102" s="82" t="s">
        <v>463</v>
      </c>
      <c r="G102" s="82" t="s">
        <v>464</v>
      </c>
    </row>
    <row r="103" spans="1:8">
      <c r="A103" s="82" t="s">
        <v>465</v>
      </c>
      <c r="B103" s="82" t="s">
        <v>466</v>
      </c>
      <c r="C103" s="82">
        <v>0.4</v>
      </c>
      <c r="D103" s="82">
        <v>845000</v>
      </c>
      <c r="E103" s="82">
        <v>0.8</v>
      </c>
      <c r="F103" s="82">
        <v>1.71</v>
      </c>
      <c r="G103" s="82">
        <v>0.59</v>
      </c>
    </row>
    <row r="105" spans="1:8">
      <c r="A105" s="78"/>
      <c r="B105" s="82" t="s">
        <v>467</v>
      </c>
      <c r="C105" s="82" t="s">
        <v>468</v>
      </c>
      <c r="D105" s="82" t="s">
        <v>469</v>
      </c>
      <c r="E105" s="82" t="s">
        <v>470</v>
      </c>
      <c r="F105" s="82" t="s">
        <v>471</v>
      </c>
      <c r="G105" s="82" t="s">
        <v>472</v>
      </c>
      <c r="H105" s="82" t="s">
        <v>473</v>
      </c>
    </row>
    <row r="106" spans="1:8">
      <c r="A106" s="82" t="s">
        <v>474</v>
      </c>
      <c r="B106" s="82">
        <v>150675.3952</v>
      </c>
      <c r="C106" s="82">
        <v>226.95359999999999</v>
      </c>
      <c r="D106" s="82">
        <v>294.35079999999999</v>
      </c>
      <c r="E106" s="82">
        <v>0</v>
      </c>
      <c r="F106" s="82">
        <v>2.3E-3</v>
      </c>
      <c r="G106" s="82">
        <v>193313.0846</v>
      </c>
      <c r="H106" s="82">
        <v>60769.472000000002</v>
      </c>
    </row>
    <row r="107" spans="1:8">
      <c r="A107" s="82" t="s">
        <v>475</v>
      </c>
      <c r="B107" s="82">
        <v>132745.04029999999</v>
      </c>
      <c r="C107" s="82">
        <v>201.90780000000001</v>
      </c>
      <c r="D107" s="82">
        <v>265.71030000000002</v>
      </c>
      <c r="E107" s="82">
        <v>0</v>
      </c>
      <c r="F107" s="82">
        <v>2E-3</v>
      </c>
      <c r="G107" s="82">
        <v>174514.72820000001</v>
      </c>
      <c r="H107" s="82">
        <v>53725.414199999999</v>
      </c>
    </row>
    <row r="108" spans="1:8">
      <c r="A108" s="82" t="s">
        <v>476</v>
      </c>
      <c r="B108" s="82">
        <v>135388.54199999999</v>
      </c>
      <c r="C108" s="82">
        <v>212.5881</v>
      </c>
      <c r="D108" s="82">
        <v>292.68619999999999</v>
      </c>
      <c r="E108" s="82">
        <v>0</v>
      </c>
      <c r="F108" s="82">
        <v>2.2000000000000001E-3</v>
      </c>
      <c r="G108" s="82">
        <v>192268.7837</v>
      </c>
      <c r="H108" s="82">
        <v>55431.8704</v>
      </c>
    </row>
    <row r="109" spans="1:8">
      <c r="A109" s="82" t="s">
        <v>477</v>
      </c>
      <c r="B109" s="82">
        <v>117833.8707</v>
      </c>
      <c r="C109" s="82">
        <v>193.18969999999999</v>
      </c>
      <c r="D109" s="82">
        <v>281.32600000000002</v>
      </c>
      <c r="E109" s="82">
        <v>0</v>
      </c>
      <c r="F109" s="82">
        <v>2.0999999999999999E-3</v>
      </c>
      <c r="G109" s="82">
        <v>184847.8437</v>
      </c>
      <c r="H109" s="82">
        <v>49025.0602</v>
      </c>
    </row>
    <row r="110" spans="1:8">
      <c r="A110" s="82" t="s">
        <v>308</v>
      </c>
      <c r="B110" s="82">
        <v>116661.29919999999</v>
      </c>
      <c r="C110" s="82">
        <v>199.1131</v>
      </c>
      <c r="D110" s="82">
        <v>304.07409999999999</v>
      </c>
      <c r="E110" s="82">
        <v>0</v>
      </c>
      <c r="F110" s="82">
        <v>2.2000000000000001E-3</v>
      </c>
      <c r="G110" s="82">
        <v>199830.8806</v>
      </c>
      <c r="H110" s="82">
        <v>49287.172200000001</v>
      </c>
    </row>
    <row r="111" spans="1:8">
      <c r="A111" s="82" t="s">
        <v>478</v>
      </c>
      <c r="B111" s="82">
        <v>115870.9123</v>
      </c>
      <c r="C111" s="82">
        <v>205.39089999999999</v>
      </c>
      <c r="D111" s="82">
        <v>326.84800000000001</v>
      </c>
      <c r="E111" s="82">
        <v>0</v>
      </c>
      <c r="F111" s="82">
        <v>2.3999999999999998E-3</v>
      </c>
      <c r="G111" s="82">
        <v>214829.70490000001</v>
      </c>
      <c r="H111" s="82">
        <v>49682.268799999998</v>
      </c>
    </row>
    <row r="112" spans="1:8">
      <c r="A112" s="82" t="s">
        <v>479</v>
      </c>
      <c r="B112" s="82">
        <v>126877.5482</v>
      </c>
      <c r="C112" s="82">
        <v>228.1943</v>
      </c>
      <c r="D112" s="82">
        <v>368.61880000000002</v>
      </c>
      <c r="E112" s="82">
        <v>0</v>
      </c>
      <c r="F112" s="82">
        <v>2.7000000000000001E-3</v>
      </c>
      <c r="G112" s="82">
        <v>242297.57449999999</v>
      </c>
      <c r="H112" s="82">
        <v>54716.402999999998</v>
      </c>
    </row>
    <row r="113" spans="1:19">
      <c r="A113" s="82" t="s">
        <v>480</v>
      </c>
      <c r="B113" s="82">
        <v>125419.2758</v>
      </c>
      <c r="C113" s="82">
        <v>223.77119999999999</v>
      </c>
      <c r="D113" s="82">
        <v>358.5197</v>
      </c>
      <c r="E113" s="82">
        <v>0</v>
      </c>
      <c r="F113" s="82">
        <v>2.5999999999999999E-3</v>
      </c>
      <c r="G113" s="82">
        <v>235652.45379999999</v>
      </c>
      <c r="H113" s="82">
        <v>53915.423199999997</v>
      </c>
    </row>
    <row r="114" spans="1:19">
      <c r="A114" s="82" t="s">
        <v>481</v>
      </c>
      <c r="B114" s="82">
        <v>116656.6447</v>
      </c>
      <c r="C114" s="82">
        <v>202.20099999999999</v>
      </c>
      <c r="D114" s="82">
        <v>314.14249999999998</v>
      </c>
      <c r="E114" s="82">
        <v>0</v>
      </c>
      <c r="F114" s="82">
        <v>2.3E-3</v>
      </c>
      <c r="G114" s="82">
        <v>206460.75469999999</v>
      </c>
      <c r="H114" s="82">
        <v>49581.127899999999</v>
      </c>
    </row>
    <row r="115" spans="1:19">
      <c r="A115" s="82" t="s">
        <v>482</v>
      </c>
      <c r="B115" s="82">
        <v>119754.6222</v>
      </c>
      <c r="C115" s="82">
        <v>199.59690000000001</v>
      </c>
      <c r="D115" s="82">
        <v>296.52080000000001</v>
      </c>
      <c r="E115" s="82">
        <v>0</v>
      </c>
      <c r="F115" s="82">
        <v>2.2000000000000001E-3</v>
      </c>
      <c r="G115" s="82">
        <v>194846.72899999999</v>
      </c>
      <c r="H115" s="82">
        <v>50135.626400000001</v>
      </c>
    </row>
    <row r="116" spans="1:19">
      <c r="A116" s="82" t="s">
        <v>483</v>
      </c>
      <c r="B116" s="82">
        <v>127917.5653</v>
      </c>
      <c r="C116" s="82">
        <v>203.3168</v>
      </c>
      <c r="D116" s="82">
        <v>284.5444</v>
      </c>
      <c r="E116" s="82">
        <v>0</v>
      </c>
      <c r="F116" s="82">
        <v>2.0999999999999999E-3</v>
      </c>
      <c r="G116" s="82">
        <v>186932.87520000001</v>
      </c>
      <c r="H116" s="82">
        <v>52608.155100000004</v>
      </c>
    </row>
    <row r="117" spans="1:19">
      <c r="A117" s="82" t="s">
        <v>484</v>
      </c>
      <c r="B117" s="82">
        <v>146723.68969999999</v>
      </c>
      <c r="C117" s="82">
        <v>223.1832</v>
      </c>
      <c r="D117" s="82">
        <v>293.73520000000002</v>
      </c>
      <c r="E117" s="82">
        <v>0</v>
      </c>
      <c r="F117" s="82">
        <v>2.2000000000000001E-3</v>
      </c>
      <c r="G117" s="82">
        <v>192921.16740000001</v>
      </c>
      <c r="H117" s="82">
        <v>59384.245900000002</v>
      </c>
    </row>
    <row r="118" spans="1:19">
      <c r="A118" s="82"/>
      <c r="B118" s="82"/>
      <c r="C118" s="82"/>
      <c r="D118" s="82"/>
      <c r="E118" s="82"/>
      <c r="F118" s="82"/>
      <c r="G118" s="82"/>
      <c r="H118" s="82"/>
    </row>
    <row r="119" spans="1:19">
      <c r="A119" s="82" t="s">
        <v>485</v>
      </c>
      <c r="B119" s="83">
        <v>1532520</v>
      </c>
      <c r="C119" s="82">
        <v>2519.4065000000001</v>
      </c>
      <c r="D119" s="82">
        <v>3681.0767999999998</v>
      </c>
      <c r="E119" s="82">
        <v>0</v>
      </c>
      <c r="F119" s="82">
        <v>2.75E-2</v>
      </c>
      <c r="G119" s="83">
        <v>2418720</v>
      </c>
      <c r="H119" s="82">
        <v>638262.23939999996</v>
      </c>
    </row>
    <row r="120" spans="1:19">
      <c r="A120" s="82" t="s">
        <v>486</v>
      </c>
      <c r="B120" s="82">
        <v>115870.9123</v>
      </c>
      <c r="C120" s="82">
        <v>193.18969999999999</v>
      </c>
      <c r="D120" s="82">
        <v>265.71030000000002</v>
      </c>
      <c r="E120" s="82">
        <v>0</v>
      </c>
      <c r="F120" s="82">
        <v>2E-3</v>
      </c>
      <c r="G120" s="82">
        <v>174514.72820000001</v>
      </c>
      <c r="H120" s="82">
        <v>49025.0602</v>
      </c>
    </row>
    <row r="121" spans="1:19">
      <c r="A121" s="82" t="s">
        <v>487</v>
      </c>
      <c r="B121" s="82">
        <v>150675.3952</v>
      </c>
      <c r="C121" s="82">
        <v>228.1943</v>
      </c>
      <c r="D121" s="82">
        <v>368.61880000000002</v>
      </c>
      <c r="E121" s="82">
        <v>0</v>
      </c>
      <c r="F121" s="82">
        <v>2.7000000000000001E-3</v>
      </c>
      <c r="G121" s="82">
        <v>242297.57449999999</v>
      </c>
      <c r="H121" s="82">
        <v>60769.472000000002</v>
      </c>
    </row>
    <row r="123" spans="1:19">
      <c r="A123" s="78"/>
      <c r="B123" s="82" t="s">
        <v>488</v>
      </c>
      <c r="C123" s="82" t="s">
        <v>489</v>
      </c>
      <c r="D123" s="82" t="s">
        <v>490</v>
      </c>
      <c r="E123" s="82" t="s">
        <v>491</v>
      </c>
      <c r="F123" s="82" t="s">
        <v>492</v>
      </c>
      <c r="G123" s="82" t="s">
        <v>493</v>
      </c>
      <c r="H123" s="82" t="s">
        <v>494</v>
      </c>
      <c r="I123" s="82" t="s">
        <v>495</v>
      </c>
      <c r="J123" s="82" t="s">
        <v>496</v>
      </c>
      <c r="K123" s="82" t="s">
        <v>497</v>
      </c>
      <c r="L123" s="82" t="s">
        <v>498</v>
      </c>
      <c r="M123" s="82" t="s">
        <v>499</v>
      </c>
      <c r="N123" s="82" t="s">
        <v>500</v>
      </c>
      <c r="O123" s="82" t="s">
        <v>501</v>
      </c>
      <c r="P123" s="82" t="s">
        <v>502</v>
      </c>
      <c r="Q123" s="82" t="s">
        <v>503</v>
      </c>
      <c r="R123" s="82" t="s">
        <v>504</v>
      </c>
      <c r="S123" s="82" t="s">
        <v>505</v>
      </c>
    </row>
    <row r="124" spans="1:19">
      <c r="A124" s="82" t="s">
        <v>474</v>
      </c>
      <c r="B124" s="83">
        <v>448568000000</v>
      </c>
      <c r="C124" s="82">
        <v>293439.63299999997</v>
      </c>
      <c r="D124" s="82" t="s">
        <v>651</v>
      </c>
      <c r="E124" s="82">
        <v>62886.42</v>
      </c>
      <c r="F124" s="82">
        <v>35805.574999999997</v>
      </c>
      <c r="G124" s="82">
        <v>39423.588000000003</v>
      </c>
      <c r="H124" s="82">
        <v>0</v>
      </c>
      <c r="I124" s="82">
        <v>0</v>
      </c>
      <c r="J124" s="82">
        <v>0</v>
      </c>
      <c r="K124" s="82">
        <v>0</v>
      </c>
      <c r="L124" s="82">
        <v>0</v>
      </c>
      <c r="M124" s="82">
        <v>0</v>
      </c>
      <c r="N124" s="82">
        <v>0</v>
      </c>
      <c r="O124" s="82">
        <v>0</v>
      </c>
      <c r="P124" s="82">
        <v>0</v>
      </c>
      <c r="Q124" s="82">
        <v>155324.04999999999</v>
      </c>
      <c r="R124" s="82">
        <v>0</v>
      </c>
      <c r="S124" s="82">
        <v>0</v>
      </c>
    </row>
    <row r="125" spans="1:19">
      <c r="A125" s="82" t="s">
        <v>475</v>
      </c>
      <c r="B125" s="83">
        <v>404948000000</v>
      </c>
      <c r="C125" s="82">
        <v>298533.109</v>
      </c>
      <c r="D125" s="82" t="s">
        <v>636</v>
      </c>
      <c r="E125" s="82">
        <v>62886.42</v>
      </c>
      <c r="F125" s="82">
        <v>35805.574999999997</v>
      </c>
      <c r="G125" s="82">
        <v>39423.588000000003</v>
      </c>
      <c r="H125" s="82">
        <v>0</v>
      </c>
      <c r="I125" s="82">
        <v>0</v>
      </c>
      <c r="J125" s="82">
        <v>0</v>
      </c>
      <c r="K125" s="82">
        <v>0</v>
      </c>
      <c r="L125" s="82">
        <v>0</v>
      </c>
      <c r="M125" s="82">
        <v>0</v>
      </c>
      <c r="N125" s="82">
        <v>0</v>
      </c>
      <c r="O125" s="82">
        <v>0</v>
      </c>
      <c r="P125" s="82">
        <v>0</v>
      </c>
      <c r="Q125" s="82">
        <v>160417.52600000001</v>
      </c>
      <c r="R125" s="82">
        <v>0</v>
      </c>
      <c r="S125" s="82">
        <v>0</v>
      </c>
    </row>
    <row r="126" spans="1:19">
      <c r="A126" s="82" t="s">
        <v>476</v>
      </c>
      <c r="B126" s="83">
        <v>446145000000</v>
      </c>
      <c r="C126" s="82">
        <v>299842.33399999997</v>
      </c>
      <c r="D126" s="82" t="s">
        <v>652</v>
      </c>
      <c r="E126" s="82">
        <v>62886.42</v>
      </c>
      <c r="F126" s="82">
        <v>35805.574999999997</v>
      </c>
      <c r="G126" s="82">
        <v>39423.588000000003</v>
      </c>
      <c r="H126" s="82">
        <v>0</v>
      </c>
      <c r="I126" s="82">
        <v>0</v>
      </c>
      <c r="J126" s="82">
        <v>0</v>
      </c>
      <c r="K126" s="82">
        <v>0</v>
      </c>
      <c r="L126" s="82">
        <v>0</v>
      </c>
      <c r="M126" s="82">
        <v>0</v>
      </c>
      <c r="N126" s="82">
        <v>0</v>
      </c>
      <c r="O126" s="82">
        <v>0</v>
      </c>
      <c r="P126" s="82">
        <v>0</v>
      </c>
      <c r="Q126" s="82">
        <v>161726.75099999999</v>
      </c>
      <c r="R126" s="82">
        <v>0</v>
      </c>
      <c r="S126" s="82">
        <v>0</v>
      </c>
    </row>
    <row r="127" spans="1:19">
      <c r="A127" s="82" t="s">
        <v>477</v>
      </c>
      <c r="B127" s="83">
        <v>428925000000</v>
      </c>
      <c r="C127" s="82">
        <v>307126.77299999999</v>
      </c>
      <c r="D127" s="82" t="s">
        <v>653</v>
      </c>
      <c r="E127" s="82">
        <v>62886.42</v>
      </c>
      <c r="F127" s="82">
        <v>35805.574999999997</v>
      </c>
      <c r="G127" s="82">
        <v>39423.588000000003</v>
      </c>
      <c r="H127" s="82">
        <v>0</v>
      </c>
      <c r="I127" s="82">
        <v>365.92399999999998</v>
      </c>
      <c r="J127" s="82">
        <v>0</v>
      </c>
      <c r="K127" s="82">
        <v>0</v>
      </c>
      <c r="L127" s="82">
        <v>0</v>
      </c>
      <c r="M127" s="82">
        <v>0</v>
      </c>
      <c r="N127" s="82">
        <v>0</v>
      </c>
      <c r="O127" s="82">
        <v>0</v>
      </c>
      <c r="P127" s="82">
        <v>0</v>
      </c>
      <c r="Q127" s="82">
        <v>168645.26699999999</v>
      </c>
      <c r="R127" s="82">
        <v>0</v>
      </c>
      <c r="S127" s="82">
        <v>0</v>
      </c>
    </row>
    <row r="128" spans="1:19">
      <c r="A128" s="82" t="s">
        <v>308</v>
      </c>
      <c r="B128" s="83">
        <v>463693000000</v>
      </c>
      <c r="C128" s="82">
        <v>322592.30599999998</v>
      </c>
      <c r="D128" s="82" t="s">
        <v>550</v>
      </c>
      <c r="E128" s="82">
        <v>41924.28</v>
      </c>
      <c r="F128" s="82">
        <v>31827.177</v>
      </c>
      <c r="G128" s="82">
        <v>39423.588000000003</v>
      </c>
      <c r="H128" s="82">
        <v>0</v>
      </c>
      <c r="I128" s="82">
        <v>9118.4140000000007</v>
      </c>
      <c r="J128" s="82">
        <v>0</v>
      </c>
      <c r="K128" s="82">
        <v>0</v>
      </c>
      <c r="L128" s="82">
        <v>0</v>
      </c>
      <c r="M128" s="82">
        <v>0</v>
      </c>
      <c r="N128" s="82">
        <v>0</v>
      </c>
      <c r="O128" s="82">
        <v>0</v>
      </c>
      <c r="P128" s="82">
        <v>0</v>
      </c>
      <c r="Q128" s="82">
        <v>200298.84700000001</v>
      </c>
      <c r="R128" s="82">
        <v>0</v>
      </c>
      <c r="S128" s="82">
        <v>0</v>
      </c>
    </row>
    <row r="129" spans="1:19">
      <c r="A129" s="82" t="s">
        <v>478</v>
      </c>
      <c r="B129" s="83">
        <v>498496000000</v>
      </c>
      <c r="C129" s="82">
        <v>371365.95799999998</v>
      </c>
      <c r="D129" s="82" t="s">
        <v>654</v>
      </c>
      <c r="E129" s="82">
        <v>41924.28</v>
      </c>
      <c r="F129" s="82">
        <v>31827.177</v>
      </c>
      <c r="G129" s="82">
        <v>39423.588000000003</v>
      </c>
      <c r="H129" s="82">
        <v>0</v>
      </c>
      <c r="I129" s="82">
        <v>20188.732</v>
      </c>
      <c r="J129" s="82">
        <v>0</v>
      </c>
      <c r="K129" s="82">
        <v>0</v>
      </c>
      <c r="L129" s="82">
        <v>0</v>
      </c>
      <c r="M129" s="82">
        <v>0</v>
      </c>
      <c r="N129" s="82">
        <v>0</v>
      </c>
      <c r="O129" s="82">
        <v>0</v>
      </c>
      <c r="P129" s="82">
        <v>0</v>
      </c>
      <c r="Q129" s="82">
        <v>238002.18</v>
      </c>
      <c r="R129" s="82">
        <v>0</v>
      </c>
      <c r="S129" s="82">
        <v>0</v>
      </c>
    </row>
    <row r="130" spans="1:19">
      <c r="A130" s="82" t="s">
        <v>479</v>
      </c>
      <c r="B130" s="83">
        <v>562233000000</v>
      </c>
      <c r="C130" s="82">
        <v>398347.81400000001</v>
      </c>
      <c r="D130" s="82" t="s">
        <v>655</v>
      </c>
      <c r="E130" s="82">
        <v>41924.28</v>
      </c>
      <c r="F130" s="82">
        <v>31827.177</v>
      </c>
      <c r="G130" s="82">
        <v>39423.588000000003</v>
      </c>
      <c r="H130" s="82">
        <v>0</v>
      </c>
      <c r="I130" s="82">
        <v>44798.239999999998</v>
      </c>
      <c r="J130" s="82">
        <v>0</v>
      </c>
      <c r="K130" s="82">
        <v>0</v>
      </c>
      <c r="L130" s="82">
        <v>0</v>
      </c>
      <c r="M130" s="82">
        <v>0</v>
      </c>
      <c r="N130" s="82">
        <v>0</v>
      </c>
      <c r="O130" s="82">
        <v>0</v>
      </c>
      <c r="P130" s="82">
        <v>0</v>
      </c>
      <c r="Q130" s="82">
        <v>240374.52900000001</v>
      </c>
      <c r="R130" s="82">
        <v>0</v>
      </c>
      <c r="S130" s="82">
        <v>0</v>
      </c>
    </row>
    <row r="131" spans="1:19">
      <c r="A131" s="82" t="s">
        <v>480</v>
      </c>
      <c r="B131" s="83">
        <v>546814000000</v>
      </c>
      <c r="C131" s="82">
        <v>379025.72399999999</v>
      </c>
      <c r="D131" s="82" t="s">
        <v>648</v>
      </c>
      <c r="E131" s="82">
        <v>41924.28</v>
      </c>
      <c r="F131" s="82">
        <v>31827.177</v>
      </c>
      <c r="G131" s="82">
        <v>39423.588000000003</v>
      </c>
      <c r="H131" s="82">
        <v>0</v>
      </c>
      <c r="I131" s="82">
        <v>27433.543000000001</v>
      </c>
      <c r="J131" s="82">
        <v>0</v>
      </c>
      <c r="K131" s="82">
        <v>0</v>
      </c>
      <c r="L131" s="82">
        <v>0</v>
      </c>
      <c r="M131" s="82">
        <v>0</v>
      </c>
      <c r="N131" s="82">
        <v>0</v>
      </c>
      <c r="O131" s="82">
        <v>0</v>
      </c>
      <c r="P131" s="82">
        <v>0</v>
      </c>
      <c r="Q131" s="82">
        <v>238417.13500000001</v>
      </c>
      <c r="R131" s="82">
        <v>0</v>
      </c>
      <c r="S131" s="82">
        <v>0</v>
      </c>
    </row>
    <row r="132" spans="1:19">
      <c r="A132" s="82" t="s">
        <v>481</v>
      </c>
      <c r="B132" s="83">
        <v>479077000000</v>
      </c>
      <c r="C132" s="82">
        <v>349127.141</v>
      </c>
      <c r="D132" s="82" t="s">
        <v>542</v>
      </c>
      <c r="E132" s="82">
        <v>41924.28</v>
      </c>
      <c r="F132" s="82">
        <v>31827.177</v>
      </c>
      <c r="G132" s="82">
        <v>39423.588000000003</v>
      </c>
      <c r="H132" s="82">
        <v>0</v>
      </c>
      <c r="I132" s="82">
        <v>8785.0669999999991</v>
      </c>
      <c r="J132" s="82">
        <v>0</v>
      </c>
      <c r="K132" s="82">
        <v>0</v>
      </c>
      <c r="L132" s="82">
        <v>0</v>
      </c>
      <c r="M132" s="82">
        <v>0</v>
      </c>
      <c r="N132" s="82">
        <v>0</v>
      </c>
      <c r="O132" s="82">
        <v>0</v>
      </c>
      <c r="P132" s="82">
        <v>0</v>
      </c>
      <c r="Q132" s="82">
        <v>227167.02900000001</v>
      </c>
      <c r="R132" s="82">
        <v>0</v>
      </c>
      <c r="S132" s="82">
        <v>0</v>
      </c>
    </row>
    <row r="133" spans="1:19">
      <c r="A133" s="82" t="s">
        <v>482</v>
      </c>
      <c r="B133" s="83">
        <v>452127000000</v>
      </c>
      <c r="C133" s="82">
        <v>317895.53399999999</v>
      </c>
      <c r="D133" s="82" t="s">
        <v>656</v>
      </c>
      <c r="E133" s="82">
        <v>34936.9</v>
      </c>
      <c r="F133" s="82">
        <v>27848.78</v>
      </c>
      <c r="G133" s="82">
        <v>39423.588000000003</v>
      </c>
      <c r="H133" s="82">
        <v>0</v>
      </c>
      <c r="I133" s="82">
        <v>5676.1959999999999</v>
      </c>
      <c r="J133" s="82">
        <v>0</v>
      </c>
      <c r="K133" s="82">
        <v>0</v>
      </c>
      <c r="L133" s="82">
        <v>0</v>
      </c>
      <c r="M133" s="82">
        <v>0</v>
      </c>
      <c r="N133" s="82">
        <v>0</v>
      </c>
      <c r="O133" s="82">
        <v>0</v>
      </c>
      <c r="P133" s="82">
        <v>0</v>
      </c>
      <c r="Q133" s="82">
        <v>210010.06899999999</v>
      </c>
      <c r="R133" s="82">
        <v>0</v>
      </c>
      <c r="S133" s="82">
        <v>0</v>
      </c>
    </row>
    <row r="134" spans="1:19">
      <c r="A134" s="82" t="s">
        <v>483</v>
      </c>
      <c r="B134" s="83">
        <v>433764000000</v>
      </c>
      <c r="C134" s="82">
        <v>317161.32900000003</v>
      </c>
      <c r="D134" s="82" t="s">
        <v>657</v>
      </c>
      <c r="E134" s="82">
        <v>62886.42</v>
      </c>
      <c r="F134" s="82">
        <v>35805.574999999997</v>
      </c>
      <c r="G134" s="82">
        <v>39423.588000000003</v>
      </c>
      <c r="H134" s="82">
        <v>0</v>
      </c>
      <c r="I134" s="82">
        <v>1387.252</v>
      </c>
      <c r="J134" s="82">
        <v>0</v>
      </c>
      <c r="K134" s="82">
        <v>0</v>
      </c>
      <c r="L134" s="82">
        <v>0</v>
      </c>
      <c r="M134" s="82">
        <v>0</v>
      </c>
      <c r="N134" s="82">
        <v>0</v>
      </c>
      <c r="O134" s="82">
        <v>0</v>
      </c>
      <c r="P134" s="82">
        <v>0</v>
      </c>
      <c r="Q134" s="82">
        <v>177658.49400000001</v>
      </c>
      <c r="R134" s="82">
        <v>0</v>
      </c>
      <c r="S134" s="82">
        <v>0</v>
      </c>
    </row>
    <row r="135" spans="1:19">
      <c r="A135" s="82" t="s">
        <v>484</v>
      </c>
      <c r="B135" s="83">
        <v>447659000000</v>
      </c>
      <c r="C135" s="82">
        <v>297493.66499999998</v>
      </c>
      <c r="D135" s="82" t="s">
        <v>643</v>
      </c>
      <c r="E135" s="82">
        <v>62886.42</v>
      </c>
      <c r="F135" s="82">
        <v>35805.574999999997</v>
      </c>
      <c r="G135" s="82">
        <v>39423.588000000003</v>
      </c>
      <c r="H135" s="82">
        <v>0</v>
      </c>
      <c r="I135" s="82">
        <v>0</v>
      </c>
      <c r="J135" s="82">
        <v>0</v>
      </c>
      <c r="K135" s="82">
        <v>0</v>
      </c>
      <c r="L135" s="82">
        <v>0</v>
      </c>
      <c r="M135" s="82">
        <v>0</v>
      </c>
      <c r="N135" s="82">
        <v>0</v>
      </c>
      <c r="O135" s="82">
        <v>0</v>
      </c>
      <c r="P135" s="82">
        <v>0</v>
      </c>
      <c r="Q135" s="82">
        <v>159378.08199999999</v>
      </c>
      <c r="R135" s="82">
        <v>0</v>
      </c>
      <c r="S135" s="82">
        <v>0</v>
      </c>
    </row>
    <row r="136" spans="1:19">
      <c r="A136" s="82"/>
      <c r="B136" s="82"/>
      <c r="C136" s="82"/>
      <c r="D136" s="82"/>
      <c r="E136" s="82"/>
      <c r="F136" s="82"/>
      <c r="G136" s="82"/>
      <c r="H136" s="82"/>
      <c r="I136" s="82"/>
      <c r="J136" s="82"/>
      <c r="K136" s="82"/>
      <c r="L136" s="82"/>
      <c r="M136" s="82"/>
      <c r="N136" s="82"/>
      <c r="O136" s="82"/>
      <c r="P136" s="82"/>
      <c r="Q136" s="82"/>
      <c r="R136" s="82"/>
      <c r="S136" s="82"/>
    </row>
    <row r="137" spans="1:19">
      <c r="A137" s="82" t="s">
        <v>485</v>
      </c>
      <c r="B137" s="83">
        <v>5612450000000</v>
      </c>
      <c r="C137" s="82"/>
      <c r="D137" s="82"/>
      <c r="E137" s="82"/>
      <c r="F137" s="82"/>
      <c r="G137" s="82"/>
      <c r="H137" s="82"/>
      <c r="I137" s="82"/>
      <c r="J137" s="82"/>
      <c r="K137" s="82"/>
      <c r="L137" s="82">
        <v>0</v>
      </c>
      <c r="M137" s="82">
        <v>0</v>
      </c>
      <c r="N137" s="82">
        <v>0</v>
      </c>
      <c r="O137" s="82">
        <v>0</v>
      </c>
      <c r="P137" s="82">
        <v>0</v>
      </c>
      <c r="Q137" s="82"/>
      <c r="R137" s="82">
        <v>0</v>
      </c>
      <c r="S137" s="82">
        <v>0</v>
      </c>
    </row>
    <row r="138" spans="1:19">
      <c r="A138" s="82" t="s">
        <v>486</v>
      </c>
      <c r="B138" s="83">
        <v>404948000000</v>
      </c>
      <c r="C138" s="82">
        <v>293439.63299999997</v>
      </c>
      <c r="D138" s="82"/>
      <c r="E138" s="82">
        <v>34936.9</v>
      </c>
      <c r="F138" s="82">
        <v>27848.78</v>
      </c>
      <c r="G138" s="82">
        <v>39423.588000000003</v>
      </c>
      <c r="H138" s="82">
        <v>0</v>
      </c>
      <c r="I138" s="82">
        <v>0</v>
      </c>
      <c r="J138" s="82">
        <v>0</v>
      </c>
      <c r="K138" s="82">
        <v>0</v>
      </c>
      <c r="L138" s="82">
        <v>0</v>
      </c>
      <c r="M138" s="82">
        <v>0</v>
      </c>
      <c r="N138" s="82">
        <v>0</v>
      </c>
      <c r="O138" s="82">
        <v>0</v>
      </c>
      <c r="P138" s="82">
        <v>0</v>
      </c>
      <c r="Q138" s="82">
        <v>155324.04999999999</v>
      </c>
      <c r="R138" s="82">
        <v>0</v>
      </c>
      <c r="S138" s="82">
        <v>0</v>
      </c>
    </row>
    <row r="139" spans="1:19">
      <c r="A139" s="82" t="s">
        <v>487</v>
      </c>
      <c r="B139" s="83">
        <v>562233000000</v>
      </c>
      <c r="C139" s="82">
        <v>398347.81400000001</v>
      </c>
      <c r="D139" s="82"/>
      <c r="E139" s="82">
        <v>62886.42</v>
      </c>
      <c r="F139" s="82">
        <v>35805.574999999997</v>
      </c>
      <c r="G139" s="82">
        <v>39423.588000000003</v>
      </c>
      <c r="H139" s="82">
        <v>0</v>
      </c>
      <c r="I139" s="82">
        <v>44798.239999999998</v>
      </c>
      <c r="J139" s="82">
        <v>0</v>
      </c>
      <c r="K139" s="82">
        <v>0</v>
      </c>
      <c r="L139" s="82">
        <v>0</v>
      </c>
      <c r="M139" s="82">
        <v>0</v>
      </c>
      <c r="N139" s="82">
        <v>0</v>
      </c>
      <c r="O139" s="82">
        <v>0</v>
      </c>
      <c r="P139" s="82">
        <v>0</v>
      </c>
      <c r="Q139" s="82">
        <v>240374.52900000001</v>
      </c>
      <c r="R139" s="82">
        <v>0</v>
      </c>
      <c r="S139" s="82">
        <v>0</v>
      </c>
    </row>
    <row r="141" spans="1:19">
      <c r="A141" s="78"/>
      <c r="B141" s="82" t="s">
        <v>518</v>
      </c>
      <c r="C141" s="82" t="s">
        <v>519</v>
      </c>
      <c r="D141" s="82" t="s">
        <v>254</v>
      </c>
      <c r="E141" s="82" t="s">
        <v>377</v>
      </c>
    </row>
    <row r="142" spans="1:19">
      <c r="A142" s="82" t="s">
        <v>520</v>
      </c>
      <c r="B142" s="82">
        <v>84116.37</v>
      </c>
      <c r="C142" s="82">
        <v>45701.97</v>
      </c>
      <c r="D142" s="82">
        <v>0</v>
      </c>
      <c r="E142" s="82">
        <v>129818.34</v>
      </c>
    </row>
    <row r="143" spans="1:19">
      <c r="A143" s="82" t="s">
        <v>521</v>
      </c>
      <c r="B143" s="82">
        <v>20.12</v>
      </c>
      <c r="C143" s="82">
        <v>10.93</v>
      </c>
      <c r="D143" s="82">
        <v>0</v>
      </c>
      <c r="E143" s="82">
        <v>31.05</v>
      </c>
    </row>
    <row r="144" spans="1:19">
      <c r="A144" s="82" t="s">
        <v>522</v>
      </c>
      <c r="B144" s="82">
        <v>20.12</v>
      </c>
      <c r="C144" s="82">
        <v>10.93</v>
      </c>
      <c r="D144" s="82">
        <v>0</v>
      </c>
      <c r="E144" s="82">
        <v>31.05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7"/>
  <dimension ref="A1:S144"/>
  <sheetViews>
    <sheetView workbookViewId="0"/>
  </sheetViews>
  <sheetFormatPr defaultRowHeight="10.5"/>
  <cols>
    <col min="1" max="1" width="38.5" customWidth="1"/>
    <col min="2" max="2" width="24.33203125" bestFit="1" customWidth="1"/>
    <col min="3" max="3" width="33.6640625" customWidth="1"/>
    <col min="4" max="4" width="38.6640625" bestFit="1" customWidth="1"/>
    <col min="5" max="5" width="45.6640625" customWidth="1"/>
    <col min="6" max="6" width="50" customWidth="1"/>
    <col min="7" max="7" width="43.6640625" customWidth="1"/>
    <col min="8" max="9" width="38.33203125" customWidth="1"/>
    <col min="10" max="10" width="46.1640625" customWidth="1"/>
    <col min="11" max="11" width="36.5" customWidth="1"/>
    <col min="12" max="12" width="45" customWidth="1"/>
    <col min="13" max="13" width="50.1640625" customWidth="1"/>
    <col min="14" max="15" width="44.83203125" customWidth="1"/>
    <col min="16" max="16" width="45.33203125" customWidth="1"/>
    <col min="17" max="17" width="45.1640625" customWidth="1"/>
    <col min="18" max="18" width="42.6640625" customWidth="1"/>
    <col min="19" max="19" width="48.1640625" customWidth="1"/>
    <col min="20" max="20" width="45.1640625" bestFit="1" customWidth="1"/>
    <col min="21" max="21" width="42.6640625" bestFit="1" customWidth="1"/>
    <col min="22" max="22" width="48.1640625" bestFit="1" customWidth="1"/>
  </cols>
  <sheetData>
    <row r="1" spans="1:7">
      <c r="A1" s="78"/>
      <c r="B1" s="82" t="s">
        <v>378</v>
      </c>
      <c r="C1" s="82" t="s">
        <v>379</v>
      </c>
      <c r="D1" s="82" t="s">
        <v>380</v>
      </c>
    </row>
    <row r="2" spans="1:7">
      <c r="A2" s="82" t="s">
        <v>332</v>
      </c>
      <c r="B2" s="82">
        <v>14068.25</v>
      </c>
      <c r="C2" s="82">
        <v>3364.97</v>
      </c>
      <c r="D2" s="82">
        <v>3364.97</v>
      </c>
    </row>
    <row r="3" spans="1:7">
      <c r="A3" s="82" t="s">
        <v>333</v>
      </c>
      <c r="B3" s="82">
        <v>14068.25</v>
      </c>
      <c r="C3" s="82">
        <v>3364.97</v>
      </c>
      <c r="D3" s="82">
        <v>3364.97</v>
      </c>
    </row>
    <row r="4" spans="1:7">
      <c r="A4" s="82" t="s">
        <v>334</v>
      </c>
      <c r="B4" s="82">
        <v>29150.26</v>
      </c>
      <c r="C4" s="82">
        <v>6972.42</v>
      </c>
      <c r="D4" s="82">
        <v>6972.42</v>
      </c>
    </row>
    <row r="5" spans="1:7">
      <c r="A5" s="82" t="s">
        <v>335</v>
      </c>
      <c r="B5" s="82">
        <v>29150.26</v>
      </c>
      <c r="C5" s="82">
        <v>6972.42</v>
      </c>
      <c r="D5" s="82">
        <v>6972.42</v>
      </c>
    </row>
    <row r="7" spans="1:7">
      <c r="A7" s="78"/>
      <c r="B7" s="82" t="s">
        <v>381</v>
      </c>
    </row>
    <row r="8" spans="1:7">
      <c r="A8" s="82" t="s">
        <v>336</v>
      </c>
      <c r="B8" s="82">
        <v>4180.79</v>
      </c>
    </row>
    <row r="9" spans="1:7">
      <c r="A9" s="82" t="s">
        <v>337</v>
      </c>
      <c r="B9" s="82">
        <v>4180.79</v>
      </c>
    </row>
    <row r="10" spans="1:7">
      <c r="A10" s="82" t="s">
        <v>382</v>
      </c>
      <c r="B10" s="82">
        <v>0</v>
      </c>
    </row>
    <row r="12" spans="1:7">
      <c r="A12" s="78"/>
      <c r="B12" s="82" t="s">
        <v>395</v>
      </c>
      <c r="C12" s="82" t="s">
        <v>396</v>
      </c>
      <c r="D12" s="82" t="s">
        <v>397</v>
      </c>
      <c r="E12" s="82" t="s">
        <v>398</v>
      </c>
      <c r="F12" s="82" t="s">
        <v>399</v>
      </c>
      <c r="G12" s="82" t="s">
        <v>400</v>
      </c>
    </row>
    <row r="13" spans="1:7">
      <c r="A13" s="82" t="s">
        <v>81</v>
      </c>
      <c r="B13" s="82">
        <v>0</v>
      </c>
      <c r="C13" s="82">
        <v>8185.99</v>
      </c>
      <c r="D13" s="82">
        <v>0</v>
      </c>
      <c r="E13" s="82">
        <v>0</v>
      </c>
      <c r="F13" s="82">
        <v>0</v>
      </c>
      <c r="G13" s="82">
        <v>0</v>
      </c>
    </row>
    <row r="14" spans="1:7">
      <c r="A14" s="82" t="s">
        <v>82</v>
      </c>
      <c r="B14" s="82">
        <v>17.02</v>
      </c>
      <c r="C14" s="82">
        <v>0</v>
      </c>
      <c r="D14" s="82">
        <v>0</v>
      </c>
      <c r="E14" s="82">
        <v>0</v>
      </c>
      <c r="F14" s="82">
        <v>0</v>
      </c>
      <c r="G14" s="82">
        <v>0</v>
      </c>
    </row>
    <row r="15" spans="1:7">
      <c r="A15" s="82" t="s">
        <v>90</v>
      </c>
      <c r="B15" s="82">
        <v>933.76</v>
      </c>
      <c r="C15" s="82">
        <v>0</v>
      </c>
      <c r="D15" s="82">
        <v>0</v>
      </c>
      <c r="E15" s="82">
        <v>0</v>
      </c>
      <c r="F15" s="82">
        <v>0</v>
      </c>
      <c r="G15" s="82">
        <v>0</v>
      </c>
    </row>
    <row r="16" spans="1:7">
      <c r="A16" s="82" t="s">
        <v>91</v>
      </c>
      <c r="B16" s="82">
        <v>67.510000000000005</v>
      </c>
      <c r="C16" s="82">
        <v>0</v>
      </c>
      <c r="D16" s="82">
        <v>0</v>
      </c>
      <c r="E16" s="82">
        <v>0</v>
      </c>
      <c r="F16" s="82">
        <v>0</v>
      </c>
      <c r="G16" s="82">
        <v>0</v>
      </c>
    </row>
    <row r="17" spans="1:10">
      <c r="A17" s="82" t="s">
        <v>92</v>
      </c>
      <c r="B17" s="82">
        <v>678.54</v>
      </c>
      <c r="C17" s="82">
        <v>294.92</v>
      </c>
      <c r="D17" s="82">
        <v>0</v>
      </c>
      <c r="E17" s="82">
        <v>0</v>
      </c>
      <c r="F17" s="82">
        <v>0</v>
      </c>
      <c r="G17" s="82">
        <v>0</v>
      </c>
    </row>
    <row r="18" spans="1:10">
      <c r="A18" s="82" t="s">
        <v>93</v>
      </c>
      <c r="B18" s="82">
        <v>0</v>
      </c>
      <c r="C18" s="82">
        <v>0</v>
      </c>
      <c r="D18" s="82">
        <v>0</v>
      </c>
      <c r="E18" s="82">
        <v>0</v>
      </c>
      <c r="F18" s="82">
        <v>0</v>
      </c>
      <c r="G18" s="82">
        <v>0</v>
      </c>
    </row>
    <row r="19" spans="1:10">
      <c r="A19" s="82" t="s">
        <v>94</v>
      </c>
      <c r="B19" s="82">
        <v>1038.4000000000001</v>
      </c>
      <c r="C19" s="82">
        <v>0</v>
      </c>
      <c r="D19" s="82">
        <v>0</v>
      </c>
      <c r="E19" s="82">
        <v>0</v>
      </c>
      <c r="F19" s="82">
        <v>0</v>
      </c>
      <c r="G19" s="82">
        <v>0</v>
      </c>
    </row>
    <row r="20" spans="1:10">
      <c r="A20" s="82" t="s">
        <v>95</v>
      </c>
      <c r="B20" s="82">
        <v>0</v>
      </c>
      <c r="C20" s="82">
        <v>0</v>
      </c>
      <c r="D20" s="82">
        <v>0</v>
      </c>
      <c r="E20" s="82">
        <v>0</v>
      </c>
      <c r="F20" s="82">
        <v>0</v>
      </c>
      <c r="G20" s="82">
        <v>0</v>
      </c>
    </row>
    <row r="21" spans="1:10">
      <c r="A21" s="82" t="s">
        <v>96</v>
      </c>
      <c r="B21" s="82">
        <v>0</v>
      </c>
      <c r="C21" s="82">
        <v>0</v>
      </c>
      <c r="D21" s="82">
        <v>0</v>
      </c>
      <c r="E21" s="82">
        <v>0</v>
      </c>
      <c r="F21" s="82">
        <v>0</v>
      </c>
      <c r="G21" s="82">
        <v>0</v>
      </c>
    </row>
    <row r="22" spans="1:10">
      <c r="A22" s="82" t="s">
        <v>97</v>
      </c>
      <c r="B22" s="82">
        <v>0</v>
      </c>
      <c r="C22" s="82">
        <v>0</v>
      </c>
      <c r="D22" s="82">
        <v>0</v>
      </c>
      <c r="E22" s="82">
        <v>0</v>
      </c>
      <c r="F22" s="82">
        <v>0</v>
      </c>
      <c r="G22" s="82">
        <v>0</v>
      </c>
    </row>
    <row r="23" spans="1:10">
      <c r="A23" s="82" t="s">
        <v>76</v>
      </c>
      <c r="B23" s="82">
        <v>0</v>
      </c>
      <c r="C23" s="82">
        <v>0</v>
      </c>
      <c r="D23" s="82">
        <v>0</v>
      </c>
      <c r="E23" s="82">
        <v>0</v>
      </c>
      <c r="F23" s="82">
        <v>0</v>
      </c>
      <c r="G23" s="82">
        <v>0</v>
      </c>
    </row>
    <row r="24" spans="1:10">
      <c r="A24" s="82" t="s">
        <v>98</v>
      </c>
      <c r="B24" s="82">
        <v>0</v>
      </c>
      <c r="C24" s="82">
        <v>27.77</v>
      </c>
      <c r="D24" s="82">
        <v>0</v>
      </c>
      <c r="E24" s="82">
        <v>0</v>
      </c>
      <c r="F24" s="82">
        <v>0</v>
      </c>
      <c r="G24" s="82">
        <v>87.12</v>
      </c>
    </row>
    <row r="25" spans="1:10">
      <c r="A25" s="82" t="s">
        <v>99</v>
      </c>
      <c r="B25" s="82">
        <v>2824.33</v>
      </c>
      <c r="C25" s="82">
        <v>0</v>
      </c>
      <c r="D25" s="82">
        <v>0</v>
      </c>
      <c r="E25" s="82">
        <v>0</v>
      </c>
      <c r="F25" s="82">
        <v>0</v>
      </c>
      <c r="G25" s="82">
        <v>0</v>
      </c>
    </row>
    <row r="26" spans="1:10">
      <c r="A26" s="82" t="s">
        <v>100</v>
      </c>
      <c r="B26" s="82">
        <v>0</v>
      </c>
      <c r="C26" s="82">
        <v>0</v>
      </c>
      <c r="D26" s="82">
        <v>0</v>
      </c>
      <c r="E26" s="82">
        <v>0</v>
      </c>
      <c r="F26" s="82">
        <v>0</v>
      </c>
      <c r="G26" s="82">
        <v>0</v>
      </c>
    </row>
    <row r="27" spans="1:10">
      <c r="A27" s="82"/>
      <c r="B27" s="82"/>
      <c r="C27" s="82"/>
      <c r="D27" s="82"/>
      <c r="E27" s="82"/>
      <c r="F27" s="82"/>
      <c r="G27" s="82"/>
    </row>
    <row r="28" spans="1:10">
      <c r="A28" s="82" t="s">
        <v>101</v>
      </c>
      <c r="B28" s="82">
        <v>5559.57</v>
      </c>
      <c r="C28" s="82">
        <v>8508.68</v>
      </c>
      <c r="D28" s="82">
        <v>0</v>
      </c>
      <c r="E28" s="82">
        <v>0</v>
      </c>
      <c r="F28" s="82">
        <v>0</v>
      </c>
      <c r="G28" s="82">
        <v>87.12</v>
      </c>
    </row>
    <row r="30" spans="1:10">
      <c r="A30" s="78"/>
      <c r="B30" s="82" t="s">
        <v>381</v>
      </c>
      <c r="C30" s="82" t="s">
        <v>9</v>
      </c>
      <c r="D30" s="82" t="s">
        <v>401</v>
      </c>
      <c r="E30" s="82" t="s">
        <v>402</v>
      </c>
      <c r="F30" s="82" t="s">
        <v>403</v>
      </c>
      <c r="G30" s="82" t="s">
        <v>404</v>
      </c>
      <c r="H30" s="82" t="s">
        <v>405</v>
      </c>
      <c r="I30" s="82" t="s">
        <v>406</v>
      </c>
      <c r="J30" s="82" t="s">
        <v>407</v>
      </c>
    </row>
    <row r="31" spans="1:10">
      <c r="A31" s="82" t="s">
        <v>408</v>
      </c>
      <c r="B31" s="82">
        <v>88.84</v>
      </c>
      <c r="C31" s="82" t="s">
        <v>10</v>
      </c>
      <c r="D31" s="82">
        <v>541.72</v>
      </c>
      <c r="E31" s="82">
        <v>1</v>
      </c>
      <c r="F31" s="82">
        <v>115.05</v>
      </c>
      <c r="G31" s="82">
        <v>0</v>
      </c>
      <c r="H31" s="82">
        <v>11.84</v>
      </c>
      <c r="I31" s="82">
        <v>18.59</v>
      </c>
      <c r="J31" s="82">
        <v>8.07</v>
      </c>
    </row>
    <row r="32" spans="1:10">
      <c r="A32" s="82" t="s">
        <v>409</v>
      </c>
      <c r="B32" s="82">
        <v>621.89</v>
      </c>
      <c r="C32" s="82" t="s">
        <v>10</v>
      </c>
      <c r="D32" s="82">
        <v>3792.03</v>
      </c>
      <c r="E32" s="82">
        <v>1</v>
      </c>
      <c r="F32" s="82">
        <v>477.11</v>
      </c>
      <c r="G32" s="82">
        <v>0</v>
      </c>
      <c r="H32" s="82">
        <v>8.61</v>
      </c>
      <c r="I32" s="82">
        <v>27.86</v>
      </c>
      <c r="J32" s="82">
        <v>8.07</v>
      </c>
    </row>
    <row r="33" spans="1:10">
      <c r="A33" s="82" t="s">
        <v>410</v>
      </c>
      <c r="B33" s="82">
        <v>224.72</v>
      </c>
      <c r="C33" s="82" t="s">
        <v>10</v>
      </c>
      <c r="D33" s="82">
        <v>1370.24</v>
      </c>
      <c r="E33" s="82">
        <v>1</v>
      </c>
      <c r="F33" s="82">
        <v>138.38999999999999</v>
      </c>
      <c r="G33" s="82">
        <v>0</v>
      </c>
      <c r="H33" s="82">
        <v>18.29</v>
      </c>
      <c r="I33" s="82">
        <v>11.61</v>
      </c>
      <c r="J33" s="82">
        <v>80.7</v>
      </c>
    </row>
    <row r="34" spans="1:10">
      <c r="A34" s="82" t="s">
        <v>411</v>
      </c>
      <c r="B34" s="82">
        <v>2324.94</v>
      </c>
      <c r="C34" s="82" t="s">
        <v>10</v>
      </c>
      <c r="D34" s="82">
        <v>14176.6</v>
      </c>
      <c r="E34" s="82">
        <v>1</v>
      </c>
      <c r="F34" s="82">
        <v>323.44</v>
      </c>
      <c r="G34" s="82">
        <v>174.7</v>
      </c>
      <c r="H34" s="82">
        <v>18.29</v>
      </c>
      <c r="I34" s="82">
        <v>11.61</v>
      </c>
      <c r="J34" s="82">
        <v>5.38</v>
      </c>
    </row>
    <row r="35" spans="1:10">
      <c r="A35" s="82" t="s">
        <v>412</v>
      </c>
      <c r="B35" s="82">
        <v>711.36</v>
      </c>
      <c r="C35" s="82" t="s">
        <v>10</v>
      </c>
      <c r="D35" s="82">
        <v>4337.6099999999997</v>
      </c>
      <c r="E35" s="82">
        <v>1</v>
      </c>
      <c r="F35" s="82">
        <v>366.09</v>
      </c>
      <c r="G35" s="82">
        <v>0</v>
      </c>
      <c r="H35" s="82">
        <v>18.29</v>
      </c>
      <c r="I35" s="82">
        <v>11.61</v>
      </c>
      <c r="J35" s="82">
        <v>5.38</v>
      </c>
    </row>
    <row r="36" spans="1:10">
      <c r="A36" s="82" t="s">
        <v>413</v>
      </c>
      <c r="B36" s="82">
        <v>209.04</v>
      </c>
      <c r="C36" s="82" t="s">
        <v>10</v>
      </c>
      <c r="D36" s="82">
        <v>1274.6500000000001</v>
      </c>
      <c r="E36" s="82">
        <v>1</v>
      </c>
      <c r="F36" s="82">
        <v>189.08</v>
      </c>
      <c r="G36" s="82">
        <v>0</v>
      </c>
      <c r="H36" s="82">
        <v>18.29</v>
      </c>
      <c r="I36" s="82">
        <v>11.61</v>
      </c>
      <c r="J36" s="82">
        <v>80.7</v>
      </c>
    </row>
    <row r="37" spans="1:10">
      <c r="A37" s="82" t="s">
        <v>377</v>
      </c>
      <c r="B37" s="82">
        <v>4180.79</v>
      </c>
      <c r="C37" s="82"/>
      <c r="D37" s="82">
        <v>25492.85</v>
      </c>
      <c r="E37" s="82"/>
      <c r="F37" s="82">
        <v>1609.16</v>
      </c>
      <c r="G37" s="82">
        <v>174.7</v>
      </c>
      <c r="H37" s="82">
        <v>16.713000000000001</v>
      </c>
      <c r="I37" s="82">
        <v>12.83</v>
      </c>
      <c r="J37" s="82">
        <v>13.6518</v>
      </c>
    </row>
    <row r="38" spans="1:10">
      <c r="A38" s="82" t="s">
        <v>414</v>
      </c>
      <c r="B38" s="82">
        <v>4180.79</v>
      </c>
      <c r="C38" s="82"/>
      <c r="D38" s="82">
        <v>25492.85</v>
      </c>
      <c r="E38" s="82"/>
      <c r="F38" s="82">
        <v>1609.16</v>
      </c>
      <c r="G38" s="82">
        <v>174.7</v>
      </c>
      <c r="H38" s="82">
        <v>16.713000000000001</v>
      </c>
      <c r="I38" s="82">
        <v>12.83</v>
      </c>
      <c r="J38" s="82">
        <v>13.6518</v>
      </c>
    </row>
    <row r="39" spans="1:10">
      <c r="A39" s="82" t="s">
        <v>415</v>
      </c>
      <c r="B39" s="82">
        <v>0</v>
      </c>
      <c r="C39" s="82"/>
      <c r="D39" s="82">
        <v>0</v>
      </c>
      <c r="E39" s="82"/>
      <c r="F39" s="82">
        <v>0</v>
      </c>
      <c r="G39" s="82">
        <v>0</v>
      </c>
      <c r="H39" s="82"/>
      <c r="I39" s="82"/>
      <c r="J39" s="82"/>
    </row>
    <row r="41" spans="1:10">
      <c r="A41" s="78"/>
      <c r="B41" s="82" t="s">
        <v>59</v>
      </c>
      <c r="C41" s="82" t="s">
        <v>338</v>
      </c>
      <c r="D41" s="82" t="s">
        <v>383</v>
      </c>
      <c r="E41" s="82" t="s">
        <v>384</v>
      </c>
      <c r="F41" s="82" t="s">
        <v>385</v>
      </c>
      <c r="G41" s="82" t="s">
        <v>386</v>
      </c>
      <c r="H41" s="82" t="s">
        <v>387</v>
      </c>
      <c r="I41" s="82" t="s">
        <v>339</v>
      </c>
    </row>
    <row r="42" spans="1:10">
      <c r="A42" s="82" t="s">
        <v>340</v>
      </c>
      <c r="B42" s="82" t="s">
        <v>341</v>
      </c>
      <c r="C42" s="82">
        <v>0.08</v>
      </c>
      <c r="D42" s="82">
        <v>0.45400000000000001</v>
      </c>
      <c r="E42" s="82">
        <v>0.49</v>
      </c>
      <c r="F42" s="82">
        <v>60.34</v>
      </c>
      <c r="G42" s="82">
        <v>0</v>
      </c>
      <c r="H42" s="82">
        <v>90</v>
      </c>
      <c r="I42" s="82" t="s">
        <v>342</v>
      </c>
    </row>
    <row r="43" spans="1:10">
      <c r="A43" s="82" t="s">
        <v>343</v>
      </c>
      <c r="B43" s="82" t="s">
        <v>341</v>
      </c>
      <c r="C43" s="82">
        <v>0.08</v>
      </c>
      <c r="D43" s="82">
        <v>0.45400000000000001</v>
      </c>
      <c r="E43" s="82">
        <v>0.49</v>
      </c>
      <c r="F43" s="82">
        <v>54.71</v>
      </c>
      <c r="G43" s="82">
        <v>90</v>
      </c>
      <c r="H43" s="82">
        <v>90</v>
      </c>
      <c r="I43" s="82" t="s">
        <v>344</v>
      </c>
    </row>
    <row r="44" spans="1:10">
      <c r="A44" s="82" t="s">
        <v>345</v>
      </c>
      <c r="B44" s="82" t="s">
        <v>346</v>
      </c>
      <c r="C44" s="82">
        <v>0.3</v>
      </c>
      <c r="D44" s="82">
        <v>3.12</v>
      </c>
      <c r="E44" s="82">
        <v>12.9</v>
      </c>
      <c r="F44" s="82">
        <v>88.84</v>
      </c>
      <c r="G44" s="82">
        <v>0</v>
      </c>
      <c r="H44" s="82">
        <v>180</v>
      </c>
      <c r="I44" s="82"/>
    </row>
    <row r="45" spans="1:10">
      <c r="A45" s="82" t="s">
        <v>347</v>
      </c>
      <c r="B45" s="82" t="s">
        <v>348</v>
      </c>
      <c r="C45" s="82">
        <v>0.3</v>
      </c>
      <c r="D45" s="82">
        <v>0.27300000000000002</v>
      </c>
      <c r="E45" s="82">
        <v>0.28999999999999998</v>
      </c>
      <c r="F45" s="82">
        <v>88.84</v>
      </c>
      <c r="G45" s="82">
        <v>180</v>
      </c>
      <c r="H45" s="82">
        <v>0</v>
      </c>
      <c r="I45" s="82"/>
    </row>
    <row r="46" spans="1:10">
      <c r="A46" s="82" t="s">
        <v>349</v>
      </c>
      <c r="B46" s="82" t="s">
        <v>341</v>
      </c>
      <c r="C46" s="82">
        <v>0.08</v>
      </c>
      <c r="D46" s="82">
        <v>0.45400000000000001</v>
      </c>
      <c r="E46" s="82">
        <v>0.49</v>
      </c>
      <c r="F46" s="82">
        <v>422.4</v>
      </c>
      <c r="G46" s="82">
        <v>0</v>
      </c>
      <c r="H46" s="82">
        <v>90</v>
      </c>
      <c r="I46" s="82" t="s">
        <v>342</v>
      </c>
    </row>
    <row r="47" spans="1:10">
      <c r="A47" s="82" t="s">
        <v>350</v>
      </c>
      <c r="B47" s="82" t="s">
        <v>341</v>
      </c>
      <c r="C47" s="82">
        <v>0.08</v>
      </c>
      <c r="D47" s="82">
        <v>0.45400000000000001</v>
      </c>
      <c r="E47" s="82">
        <v>0.49</v>
      </c>
      <c r="F47" s="82">
        <v>54.71</v>
      </c>
      <c r="G47" s="82">
        <v>270</v>
      </c>
      <c r="H47" s="82">
        <v>90</v>
      </c>
      <c r="I47" s="82" t="s">
        <v>351</v>
      </c>
    </row>
    <row r="48" spans="1:10">
      <c r="A48" s="82" t="s">
        <v>352</v>
      </c>
      <c r="B48" s="82" t="s">
        <v>346</v>
      </c>
      <c r="C48" s="82">
        <v>0.3</v>
      </c>
      <c r="D48" s="82">
        <v>3.12</v>
      </c>
      <c r="E48" s="82">
        <v>12.9</v>
      </c>
      <c r="F48" s="82">
        <v>621.89</v>
      </c>
      <c r="G48" s="82">
        <v>0</v>
      </c>
      <c r="H48" s="82">
        <v>180</v>
      </c>
      <c r="I48" s="82"/>
    </row>
    <row r="49" spans="1:9">
      <c r="A49" s="82" t="s">
        <v>353</v>
      </c>
      <c r="B49" s="82" t="s">
        <v>348</v>
      </c>
      <c r="C49" s="82">
        <v>0.3</v>
      </c>
      <c r="D49" s="82">
        <v>0.27300000000000002</v>
      </c>
      <c r="E49" s="82">
        <v>0.28999999999999998</v>
      </c>
      <c r="F49" s="82">
        <v>621.89</v>
      </c>
      <c r="G49" s="82">
        <v>180</v>
      </c>
      <c r="H49" s="82">
        <v>0</v>
      </c>
      <c r="I49" s="82"/>
    </row>
    <row r="50" spans="1:9">
      <c r="A50" s="82" t="s">
        <v>354</v>
      </c>
      <c r="B50" s="82" t="s">
        <v>341</v>
      </c>
      <c r="C50" s="82">
        <v>0.08</v>
      </c>
      <c r="D50" s="82">
        <v>0.45400000000000001</v>
      </c>
      <c r="E50" s="82">
        <v>0.49</v>
      </c>
      <c r="F50" s="82">
        <v>138.38999999999999</v>
      </c>
      <c r="G50" s="82">
        <v>90</v>
      </c>
      <c r="H50" s="82">
        <v>90</v>
      </c>
      <c r="I50" s="82" t="s">
        <v>344</v>
      </c>
    </row>
    <row r="51" spans="1:9">
      <c r="A51" s="82" t="s">
        <v>355</v>
      </c>
      <c r="B51" s="82" t="s">
        <v>346</v>
      </c>
      <c r="C51" s="82">
        <v>0.3</v>
      </c>
      <c r="D51" s="82">
        <v>3.12</v>
      </c>
      <c r="E51" s="82">
        <v>12.9</v>
      </c>
      <c r="F51" s="82">
        <v>224.72</v>
      </c>
      <c r="G51" s="82">
        <v>0</v>
      </c>
      <c r="H51" s="82">
        <v>180</v>
      </c>
      <c r="I51" s="82"/>
    </row>
    <row r="52" spans="1:9">
      <c r="A52" s="82" t="s">
        <v>356</v>
      </c>
      <c r="B52" s="82" t="s">
        <v>348</v>
      </c>
      <c r="C52" s="82">
        <v>0.3</v>
      </c>
      <c r="D52" s="82">
        <v>0.27300000000000002</v>
      </c>
      <c r="E52" s="82">
        <v>0.28999999999999998</v>
      </c>
      <c r="F52" s="82">
        <v>224.72</v>
      </c>
      <c r="G52" s="82">
        <v>180</v>
      </c>
      <c r="H52" s="82">
        <v>0</v>
      </c>
      <c r="I52" s="82"/>
    </row>
    <row r="53" spans="1:9">
      <c r="A53" s="82" t="s">
        <v>357</v>
      </c>
      <c r="B53" s="82" t="s">
        <v>341</v>
      </c>
      <c r="C53" s="82">
        <v>0.08</v>
      </c>
      <c r="D53" s="82">
        <v>0.45400000000000001</v>
      </c>
      <c r="E53" s="82">
        <v>0.49</v>
      </c>
      <c r="F53" s="82">
        <v>323.44</v>
      </c>
      <c r="G53" s="82">
        <v>180</v>
      </c>
      <c r="H53" s="82">
        <v>90</v>
      </c>
      <c r="I53" s="82" t="s">
        <v>358</v>
      </c>
    </row>
    <row r="54" spans="1:9">
      <c r="A54" s="82" t="s">
        <v>359</v>
      </c>
      <c r="B54" s="82" t="s">
        <v>346</v>
      </c>
      <c r="C54" s="82">
        <v>0.3</v>
      </c>
      <c r="D54" s="82">
        <v>3.12</v>
      </c>
      <c r="E54" s="82">
        <v>12.9</v>
      </c>
      <c r="F54" s="82">
        <v>2324.94</v>
      </c>
      <c r="G54" s="82">
        <v>0</v>
      </c>
      <c r="H54" s="82">
        <v>180</v>
      </c>
      <c r="I54" s="82"/>
    </row>
    <row r="55" spans="1:9">
      <c r="A55" s="82" t="s">
        <v>360</v>
      </c>
      <c r="B55" s="82" t="s">
        <v>348</v>
      </c>
      <c r="C55" s="82">
        <v>0.3</v>
      </c>
      <c r="D55" s="82">
        <v>0.27300000000000002</v>
      </c>
      <c r="E55" s="82">
        <v>0.28999999999999998</v>
      </c>
      <c r="F55" s="82">
        <v>2324.94</v>
      </c>
      <c r="G55" s="82">
        <v>180</v>
      </c>
      <c r="H55" s="82">
        <v>0</v>
      </c>
      <c r="I55" s="82"/>
    </row>
    <row r="56" spans="1:9">
      <c r="A56" s="82" t="s">
        <v>361</v>
      </c>
      <c r="B56" s="82" t="s">
        <v>341</v>
      </c>
      <c r="C56" s="82">
        <v>0.08</v>
      </c>
      <c r="D56" s="82">
        <v>0.45400000000000001</v>
      </c>
      <c r="E56" s="82">
        <v>0.49</v>
      </c>
      <c r="F56" s="82">
        <v>267.12</v>
      </c>
      <c r="G56" s="82">
        <v>270</v>
      </c>
      <c r="H56" s="82">
        <v>90</v>
      </c>
      <c r="I56" s="82" t="s">
        <v>351</v>
      </c>
    </row>
    <row r="57" spans="1:9">
      <c r="A57" s="82" t="s">
        <v>362</v>
      </c>
      <c r="B57" s="82" t="s">
        <v>341</v>
      </c>
      <c r="C57" s="82">
        <v>0.08</v>
      </c>
      <c r="D57" s="82">
        <v>0.45400000000000001</v>
      </c>
      <c r="E57" s="82">
        <v>0.49</v>
      </c>
      <c r="F57" s="82">
        <v>98.96</v>
      </c>
      <c r="G57" s="82">
        <v>180</v>
      </c>
      <c r="H57" s="82">
        <v>90</v>
      </c>
      <c r="I57" s="82" t="s">
        <v>358</v>
      </c>
    </row>
    <row r="58" spans="1:9">
      <c r="A58" s="82" t="s">
        <v>363</v>
      </c>
      <c r="B58" s="82" t="s">
        <v>346</v>
      </c>
      <c r="C58" s="82">
        <v>0.3</v>
      </c>
      <c r="D58" s="82">
        <v>3.12</v>
      </c>
      <c r="E58" s="82">
        <v>12.9</v>
      </c>
      <c r="F58" s="82">
        <v>711.36</v>
      </c>
      <c r="G58" s="82">
        <v>0</v>
      </c>
      <c r="H58" s="82">
        <v>180</v>
      </c>
      <c r="I58" s="82"/>
    </row>
    <row r="59" spans="1:9">
      <c r="A59" s="82" t="s">
        <v>364</v>
      </c>
      <c r="B59" s="82" t="s">
        <v>348</v>
      </c>
      <c r="C59" s="82">
        <v>0.3</v>
      </c>
      <c r="D59" s="82">
        <v>0.27300000000000002</v>
      </c>
      <c r="E59" s="82">
        <v>0.28999999999999998</v>
      </c>
      <c r="F59" s="82">
        <v>711.36</v>
      </c>
      <c r="G59" s="82">
        <v>180</v>
      </c>
      <c r="H59" s="82">
        <v>0</v>
      </c>
      <c r="I59" s="82"/>
    </row>
    <row r="60" spans="1:9">
      <c r="A60" s="82" t="s">
        <v>365</v>
      </c>
      <c r="B60" s="82" t="s">
        <v>341</v>
      </c>
      <c r="C60" s="82">
        <v>0.08</v>
      </c>
      <c r="D60" s="82">
        <v>0.45400000000000001</v>
      </c>
      <c r="E60" s="82">
        <v>0.49</v>
      </c>
      <c r="F60" s="82">
        <v>60.34</v>
      </c>
      <c r="G60" s="82">
        <v>180</v>
      </c>
      <c r="H60" s="82">
        <v>90</v>
      </c>
      <c r="I60" s="82" t="s">
        <v>358</v>
      </c>
    </row>
    <row r="61" spans="1:9">
      <c r="A61" s="82" t="s">
        <v>366</v>
      </c>
      <c r="B61" s="82" t="s">
        <v>341</v>
      </c>
      <c r="C61" s="82">
        <v>0.08</v>
      </c>
      <c r="D61" s="82">
        <v>0.45400000000000001</v>
      </c>
      <c r="E61" s="82">
        <v>0.49</v>
      </c>
      <c r="F61" s="82">
        <v>128.72999999999999</v>
      </c>
      <c r="G61" s="82">
        <v>90</v>
      </c>
      <c r="H61" s="82">
        <v>90</v>
      </c>
      <c r="I61" s="82" t="s">
        <v>344</v>
      </c>
    </row>
    <row r="62" spans="1:9">
      <c r="A62" s="82" t="s">
        <v>367</v>
      </c>
      <c r="B62" s="82" t="s">
        <v>346</v>
      </c>
      <c r="C62" s="82">
        <v>0.3</v>
      </c>
      <c r="D62" s="82">
        <v>3.12</v>
      </c>
      <c r="E62" s="82">
        <v>12.9</v>
      </c>
      <c r="F62" s="82">
        <v>209.04</v>
      </c>
      <c r="G62" s="82">
        <v>0</v>
      </c>
      <c r="H62" s="82">
        <v>180</v>
      </c>
      <c r="I62" s="82"/>
    </row>
    <row r="63" spans="1:9">
      <c r="A63" s="82" t="s">
        <v>368</v>
      </c>
      <c r="B63" s="82" t="s">
        <v>348</v>
      </c>
      <c r="C63" s="82">
        <v>0.3</v>
      </c>
      <c r="D63" s="82">
        <v>0.27300000000000002</v>
      </c>
      <c r="E63" s="82">
        <v>0.28999999999999998</v>
      </c>
      <c r="F63" s="82">
        <v>209.04</v>
      </c>
      <c r="G63" s="82">
        <v>180</v>
      </c>
      <c r="H63" s="82">
        <v>0</v>
      </c>
      <c r="I63" s="82"/>
    </row>
    <row r="65" spans="1:11">
      <c r="A65" s="78"/>
      <c r="B65" s="82" t="s">
        <v>59</v>
      </c>
      <c r="C65" s="82" t="s">
        <v>416</v>
      </c>
      <c r="D65" s="82" t="s">
        <v>417</v>
      </c>
      <c r="E65" s="82" t="s">
        <v>418</v>
      </c>
      <c r="F65" s="82" t="s">
        <v>53</v>
      </c>
      <c r="G65" s="82" t="s">
        <v>419</v>
      </c>
      <c r="H65" s="82" t="s">
        <v>420</v>
      </c>
      <c r="I65" s="82" t="s">
        <v>421</v>
      </c>
      <c r="J65" s="82" t="s">
        <v>386</v>
      </c>
      <c r="K65" s="82" t="s">
        <v>339</v>
      </c>
    </row>
    <row r="66" spans="1:11">
      <c r="A66" s="82" t="s">
        <v>422</v>
      </c>
      <c r="B66" s="82" t="s">
        <v>423</v>
      </c>
      <c r="C66" s="82">
        <v>174.7</v>
      </c>
      <c r="D66" s="82">
        <v>174.7</v>
      </c>
      <c r="E66" s="82">
        <v>2.58</v>
      </c>
      <c r="F66" s="82">
        <v>0.504</v>
      </c>
      <c r="G66" s="82">
        <v>0.49</v>
      </c>
      <c r="H66" s="82" t="s">
        <v>424</v>
      </c>
      <c r="I66" s="82" t="s">
        <v>357</v>
      </c>
      <c r="J66" s="82">
        <v>180</v>
      </c>
      <c r="K66" s="82" t="s">
        <v>358</v>
      </c>
    </row>
    <row r="67" spans="1:11">
      <c r="A67" s="82" t="s">
        <v>425</v>
      </c>
      <c r="B67" s="82"/>
      <c r="C67" s="82"/>
      <c r="D67" s="82">
        <v>174.7</v>
      </c>
      <c r="E67" s="82">
        <v>2.58</v>
      </c>
      <c r="F67" s="82">
        <v>0.504</v>
      </c>
      <c r="G67" s="82">
        <v>0.49</v>
      </c>
      <c r="H67" s="82"/>
      <c r="I67" s="82"/>
      <c r="J67" s="82"/>
      <c r="K67" s="82"/>
    </row>
    <row r="68" spans="1:11">
      <c r="A68" s="82" t="s">
        <v>426</v>
      </c>
      <c r="B68" s="82"/>
      <c r="C68" s="82"/>
      <c r="D68" s="82">
        <v>0</v>
      </c>
      <c r="E68" s="82" t="s">
        <v>427</v>
      </c>
      <c r="F68" s="82" t="s">
        <v>427</v>
      </c>
      <c r="G68" s="82" t="s">
        <v>427</v>
      </c>
      <c r="H68" s="82"/>
      <c r="I68" s="82"/>
      <c r="J68" s="82"/>
      <c r="K68" s="82"/>
    </row>
    <row r="69" spans="1:11">
      <c r="A69" s="82" t="s">
        <v>428</v>
      </c>
      <c r="B69" s="82"/>
      <c r="C69" s="82"/>
      <c r="D69" s="82">
        <v>174.7</v>
      </c>
      <c r="E69" s="82">
        <v>2.58</v>
      </c>
      <c r="F69" s="82">
        <v>0.504</v>
      </c>
      <c r="G69" s="82">
        <v>0.49</v>
      </c>
      <c r="H69" s="82"/>
      <c r="I69" s="82"/>
      <c r="J69" s="82"/>
      <c r="K69" s="82"/>
    </row>
    <row r="71" spans="1:11">
      <c r="A71" s="78"/>
      <c r="B71" s="82" t="s">
        <v>126</v>
      </c>
      <c r="C71" s="82" t="s">
        <v>376</v>
      </c>
      <c r="D71" s="82" t="s">
        <v>388</v>
      </c>
    </row>
    <row r="72" spans="1:11">
      <c r="A72" s="82" t="s">
        <v>43</v>
      </c>
      <c r="B72" s="82"/>
      <c r="C72" s="82"/>
      <c r="D72" s="82"/>
    </row>
    <row r="74" spans="1:11">
      <c r="A74" s="78"/>
      <c r="B74" s="82" t="s">
        <v>126</v>
      </c>
      <c r="C74" s="82" t="s">
        <v>389</v>
      </c>
      <c r="D74" s="82" t="s">
        <v>390</v>
      </c>
      <c r="E74" s="82" t="s">
        <v>391</v>
      </c>
      <c r="F74" s="82" t="s">
        <v>392</v>
      </c>
      <c r="G74" s="82" t="s">
        <v>388</v>
      </c>
    </row>
    <row r="75" spans="1:11">
      <c r="A75" s="82" t="s">
        <v>369</v>
      </c>
      <c r="B75" s="82" t="s">
        <v>370</v>
      </c>
      <c r="C75" s="82">
        <v>12869.73</v>
      </c>
      <c r="D75" s="82">
        <v>10278.48</v>
      </c>
      <c r="E75" s="82">
        <v>2591.25</v>
      </c>
      <c r="F75" s="82">
        <v>0.8</v>
      </c>
      <c r="G75" s="82">
        <v>4.04</v>
      </c>
    </row>
    <row r="76" spans="1:11">
      <c r="A76" s="82" t="s">
        <v>371</v>
      </c>
      <c r="B76" s="82" t="s">
        <v>370</v>
      </c>
      <c r="C76" s="82">
        <v>70564.52</v>
      </c>
      <c r="D76" s="82">
        <v>56356.73</v>
      </c>
      <c r="E76" s="82">
        <v>14207.8</v>
      </c>
      <c r="F76" s="82">
        <v>0.8</v>
      </c>
      <c r="G76" s="82">
        <v>4.18</v>
      </c>
    </row>
    <row r="77" spans="1:11">
      <c r="A77" s="82" t="s">
        <v>372</v>
      </c>
      <c r="B77" s="82" t="s">
        <v>370</v>
      </c>
      <c r="C77" s="82">
        <v>28428.959999999999</v>
      </c>
      <c r="D77" s="82">
        <v>22704.94</v>
      </c>
      <c r="E77" s="82">
        <v>5724.02</v>
      </c>
      <c r="F77" s="82">
        <v>0.8</v>
      </c>
      <c r="G77" s="82">
        <v>3.75</v>
      </c>
    </row>
    <row r="78" spans="1:11">
      <c r="A78" s="82" t="s">
        <v>373</v>
      </c>
      <c r="B78" s="82" t="s">
        <v>370</v>
      </c>
      <c r="C78" s="82">
        <v>214071.29</v>
      </c>
      <c r="D78" s="82">
        <v>170969.16</v>
      </c>
      <c r="E78" s="82">
        <v>43102.13</v>
      </c>
      <c r="F78" s="82">
        <v>0.8</v>
      </c>
      <c r="G78" s="82">
        <v>3.94</v>
      </c>
    </row>
    <row r="79" spans="1:11">
      <c r="A79" s="82" t="s">
        <v>374</v>
      </c>
      <c r="B79" s="82" t="s">
        <v>370</v>
      </c>
      <c r="C79" s="82">
        <v>72803.45</v>
      </c>
      <c r="D79" s="82">
        <v>58144.86</v>
      </c>
      <c r="E79" s="82">
        <v>14658.59</v>
      </c>
      <c r="F79" s="82">
        <v>0.8</v>
      </c>
      <c r="G79" s="82">
        <v>4.18</v>
      </c>
    </row>
    <row r="80" spans="1:11">
      <c r="A80" s="82" t="s">
        <v>375</v>
      </c>
      <c r="B80" s="82" t="s">
        <v>370</v>
      </c>
      <c r="C80" s="82">
        <v>27834.35</v>
      </c>
      <c r="D80" s="82">
        <v>22230.05</v>
      </c>
      <c r="E80" s="82">
        <v>5604.3</v>
      </c>
      <c r="F80" s="82">
        <v>0.8</v>
      </c>
      <c r="G80" s="82">
        <v>3.74</v>
      </c>
    </row>
    <row r="82" spans="1:8">
      <c r="A82" s="78"/>
      <c r="B82" s="82" t="s">
        <v>126</v>
      </c>
      <c r="C82" s="82" t="s">
        <v>389</v>
      </c>
      <c r="D82" s="82" t="s">
        <v>388</v>
      </c>
    </row>
    <row r="83" spans="1:8">
      <c r="A83" s="82" t="s">
        <v>429</v>
      </c>
      <c r="B83" s="82" t="s">
        <v>430</v>
      </c>
      <c r="C83" s="82">
        <v>5706.45</v>
      </c>
      <c r="D83" s="82">
        <v>0.8</v>
      </c>
    </row>
    <row r="84" spans="1:8">
      <c r="A84" s="82" t="s">
        <v>431</v>
      </c>
      <c r="B84" s="82" t="s">
        <v>430</v>
      </c>
      <c r="C84" s="82">
        <v>99586.26</v>
      </c>
      <c r="D84" s="82">
        <v>0.78</v>
      </c>
    </row>
    <row r="85" spans="1:8">
      <c r="A85" s="82" t="s">
        <v>432</v>
      </c>
      <c r="B85" s="82" t="s">
        <v>430</v>
      </c>
      <c r="C85" s="82">
        <v>37207.370000000003</v>
      </c>
      <c r="D85" s="82">
        <v>0.8</v>
      </c>
    </row>
    <row r="86" spans="1:8">
      <c r="A86" s="82" t="s">
        <v>433</v>
      </c>
      <c r="B86" s="82" t="s">
        <v>430</v>
      </c>
      <c r="C86" s="82">
        <v>351587.53</v>
      </c>
      <c r="D86" s="82">
        <v>0.78</v>
      </c>
    </row>
    <row r="87" spans="1:8">
      <c r="A87" s="82" t="s">
        <v>434</v>
      </c>
      <c r="B87" s="82" t="s">
        <v>430</v>
      </c>
      <c r="C87" s="82">
        <v>110608.86</v>
      </c>
      <c r="D87" s="82">
        <v>0.78</v>
      </c>
    </row>
    <row r="88" spans="1:8">
      <c r="A88" s="82" t="s">
        <v>435</v>
      </c>
      <c r="B88" s="82" t="s">
        <v>430</v>
      </c>
      <c r="C88" s="82">
        <v>23406.7</v>
      </c>
      <c r="D88" s="82">
        <v>0.8</v>
      </c>
    </row>
    <row r="90" spans="1:8">
      <c r="A90" s="78"/>
      <c r="B90" s="82" t="s">
        <v>126</v>
      </c>
      <c r="C90" s="82" t="s">
        <v>436</v>
      </c>
      <c r="D90" s="82" t="s">
        <v>437</v>
      </c>
      <c r="E90" s="82" t="s">
        <v>438</v>
      </c>
      <c r="F90" s="82" t="s">
        <v>439</v>
      </c>
      <c r="G90" s="82" t="s">
        <v>440</v>
      </c>
      <c r="H90" s="82" t="s">
        <v>441</v>
      </c>
    </row>
    <row r="91" spans="1:8">
      <c r="A91" s="82" t="s">
        <v>442</v>
      </c>
      <c r="B91" s="82" t="s">
        <v>443</v>
      </c>
      <c r="C91" s="82">
        <v>0.35</v>
      </c>
      <c r="D91" s="82">
        <v>125</v>
      </c>
      <c r="E91" s="82">
        <v>1.18</v>
      </c>
      <c r="F91" s="82">
        <v>421.39</v>
      </c>
      <c r="G91" s="82">
        <v>1</v>
      </c>
      <c r="H91" s="82" t="s">
        <v>444</v>
      </c>
    </row>
    <row r="92" spans="1:8">
      <c r="A92" s="82" t="s">
        <v>445</v>
      </c>
      <c r="B92" s="82" t="s">
        <v>446</v>
      </c>
      <c r="C92" s="82">
        <v>0.55000000000000004</v>
      </c>
      <c r="D92" s="82">
        <v>622</v>
      </c>
      <c r="E92" s="82">
        <v>0.78</v>
      </c>
      <c r="F92" s="82">
        <v>885.68</v>
      </c>
      <c r="G92" s="82">
        <v>1</v>
      </c>
      <c r="H92" s="82" t="s">
        <v>447</v>
      </c>
    </row>
    <row r="93" spans="1:8">
      <c r="A93" s="82" t="s">
        <v>448</v>
      </c>
      <c r="B93" s="82" t="s">
        <v>446</v>
      </c>
      <c r="C93" s="82">
        <v>0.59</v>
      </c>
      <c r="D93" s="82">
        <v>1109.6500000000001</v>
      </c>
      <c r="E93" s="82">
        <v>4.26</v>
      </c>
      <c r="F93" s="82">
        <v>7996.97</v>
      </c>
      <c r="G93" s="82">
        <v>1</v>
      </c>
      <c r="H93" s="82" t="s">
        <v>447</v>
      </c>
    </row>
    <row r="94" spans="1:8">
      <c r="A94" s="82" t="s">
        <v>449</v>
      </c>
      <c r="B94" s="82" t="s">
        <v>446</v>
      </c>
      <c r="C94" s="82">
        <v>0.56999999999999995</v>
      </c>
      <c r="D94" s="82">
        <v>622</v>
      </c>
      <c r="E94" s="82">
        <v>1.72</v>
      </c>
      <c r="F94" s="82">
        <v>1878.19</v>
      </c>
      <c r="G94" s="82">
        <v>1</v>
      </c>
      <c r="H94" s="82" t="s">
        <v>447</v>
      </c>
    </row>
    <row r="95" spans="1:8">
      <c r="A95" s="82" t="s">
        <v>450</v>
      </c>
      <c r="B95" s="82" t="s">
        <v>446</v>
      </c>
      <c r="C95" s="82">
        <v>0.6</v>
      </c>
      <c r="D95" s="82">
        <v>1017.59</v>
      </c>
      <c r="E95" s="82">
        <v>12.93</v>
      </c>
      <c r="F95" s="82">
        <v>21769.31</v>
      </c>
      <c r="G95" s="82">
        <v>1</v>
      </c>
      <c r="H95" s="82" t="s">
        <v>447</v>
      </c>
    </row>
    <row r="96" spans="1:8">
      <c r="A96" s="82" t="s">
        <v>451</v>
      </c>
      <c r="B96" s="82" t="s">
        <v>446</v>
      </c>
      <c r="C96" s="82">
        <v>0.59</v>
      </c>
      <c r="D96" s="82">
        <v>1109.6500000000001</v>
      </c>
      <c r="E96" s="82">
        <v>4.4000000000000004</v>
      </c>
      <c r="F96" s="82">
        <v>8250.7099999999991</v>
      </c>
      <c r="G96" s="82">
        <v>1</v>
      </c>
      <c r="H96" s="82" t="s">
        <v>447</v>
      </c>
    </row>
    <row r="97" spans="1:8">
      <c r="A97" s="82" t="s">
        <v>452</v>
      </c>
      <c r="B97" s="82" t="s">
        <v>446</v>
      </c>
      <c r="C97" s="82">
        <v>0.56999999999999995</v>
      </c>
      <c r="D97" s="82">
        <v>622</v>
      </c>
      <c r="E97" s="82">
        <v>1.68</v>
      </c>
      <c r="F97" s="82">
        <v>1838.9</v>
      </c>
      <c r="G97" s="82">
        <v>1</v>
      </c>
      <c r="H97" s="82" t="s">
        <v>447</v>
      </c>
    </row>
    <row r="99" spans="1:8">
      <c r="A99" s="78"/>
      <c r="B99" s="82" t="s">
        <v>126</v>
      </c>
      <c r="C99" s="82" t="s">
        <v>453</v>
      </c>
      <c r="D99" s="82" t="s">
        <v>454</v>
      </c>
      <c r="E99" s="82" t="s">
        <v>455</v>
      </c>
      <c r="F99" s="82" t="s">
        <v>456</v>
      </c>
    </row>
    <row r="100" spans="1:8">
      <c r="A100" s="82" t="s">
        <v>457</v>
      </c>
      <c r="B100" s="82" t="s">
        <v>458</v>
      </c>
      <c r="C100" s="82" t="s">
        <v>459</v>
      </c>
      <c r="D100" s="82">
        <v>0.1</v>
      </c>
      <c r="E100" s="82">
        <v>0</v>
      </c>
      <c r="F100" s="82">
        <v>1</v>
      </c>
    </row>
    <row r="102" spans="1:8">
      <c r="A102" s="78"/>
      <c r="B102" s="82" t="s">
        <v>126</v>
      </c>
      <c r="C102" s="82" t="s">
        <v>460</v>
      </c>
      <c r="D102" s="82" t="s">
        <v>461</v>
      </c>
      <c r="E102" s="82" t="s">
        <v>462</v>
      </c>
      <c r="F102" s="82" t="s">
        <v>463</v>
      </c>
      <c r="G102" s="82" t="s">
        <v>464</v>
      </c>
    </row>
    <row r="103" spans="1:8">
      <c r="A103" s="82" t="s">
        <v>465</v>
      </c>
      <c r="B103" s="82" t="s">
        <v>466</v>
      </c>
      <c r="C103" s="82">
        <v>0.4</v>
      </c>
      <c r="D103" s="82">
        <v>845000</v>
      </c>
      <c r="E103" s="82">
        <v>0.8</v>
      </c>
      <c r="F103" s="82">
        <v>1.71</v>
      </c>
      <c r="G103" s="82">
        <v>0.59</v>
      </c>
    </row>
    <row r="105" spans="1:8">
      <c r="A105" s="78"/>
      <c r="B105" s="82" t="s">
        <v>467</v>
      </c>
      <c r="C105" s="82" t="s">
        <v>468</v>
      </c>
      <c r="D105" s="82" t="s">
        <v>469</v>
      </c>
      <c r="E105" s="82" t="s">
        <v>470</v>
      </c>
      <c r="F105" s="82" t="s">
        <v>471</v>
      </c>
      <c r="G105" s="82" t="s">
        <v>472</v>
      </c>
      <c r="H105" s="82" t="s">
        <v>473</v>
      </c>
    </row>
    <row r="106" spans="1:8">
      <c r="A106" s="82" t="s">
        <v>474</v>
      </c>
      <c r="B106" s="82">
        <v>163875.8659</v>
      </c>
      <c r="C106" s="82">
        <v>179.9709</v>
      </c>
      <c r="D106" s="82">
        <v>653.43460000000005</v>
      </c>
      <c r="E106" s="82">
        <v>0</v>
      </c>
      <c r="F106" s="82">
        <v>2.3999999999999998E-3</v>
      </c>
      <c r="G106" s="82">
        <v>131073.21470000001</v>
      </c>
      <c r="H106" s="82">
        <v>61520.463600000003</v>
      </c>
    </row>
    <row r="107" spans="1:8">
      <c r="A107" s="82" t="s">
        <v>475</v>
      </c>
      <c r="B107" s="82">
        <v>145091.82990000001</v>
      </c>
      <c r="C107" s="82">
        <v>159.9015</v>
      </c>
      <c r="D107" s="82">
        <v>590.24080000000004</v>
      </c>
      <c r="E107" s="82">
        <v>0</v>
      </c>
      <c r="F107" s="82">
        <v>2.0999999999999999E-3</v>
      </c>
      <c r="G107" s="82">
        <v>118400.13039999999</v>
      </c>
      <c r="H107" s="82">
        <v>54554.867100000003</v>
      </c>
    </row>
    <row r="108" spans="1:8">
      <c r="A108" s="82" t="s">
        <v>476</v>
      </c>
      <c r="B108" s="82">
        <v>142809.74359999999</v>
      </c>
      <c r="C108" s="82">
        <v>160.78469999999999</v>
      </c>
      <c r="D108" s="82">
        <v>652.0521</v>
      </c>
      <c r="E108" s="82">
        <v>0</v>
      </c>
      <c r="F108" s="82">
        <v>2.3E-3</v>
      </c>
      <c r="G108" s="82">
        <v>130817.3089</v>
      </c>
      <c r="H108" s="82">
        <v>54219.740700000002</v>
      </c>
    </row>
    <row r="109" spans="1:8">
      <c r="A109" s="82" t="s">
        <v>477</v>
      </c>
      <c r="B109" s="82">
        <v>116871.2591</v>
      </c>
      <c r="C109" s="82">
        <v>135.21950000000001</v>
      </c>
      <c r="D109" s="82">
        <v>609.73170000000005</v>
      </c>
      <c r="E109" s="82">
        <v>0</v>
      </c>
      <c r="F109" s="82">
        <v>2.0999999999999999E-3</v>
      </c>
      <c r="G109" s="82">
        <v>122344.0382</v>
      </c>
      <c r="H109" s="82">
        <v>44931.671300000002</v>
      </c>
    </row>
    <row r="110" spans="1:8">
      <c r="A110" s="82" t="s">
        <v>308</v>
      </c>
      <c r="B110" s="82">
        <v>104973.5793</v>
      </c>
      <c r="C110" s="82">
        <v>126.00360000000001</v>
      </c>
      <c r="D110" s="82">
        <v>642.84360000000004</v>
      </c>
      <c r="E110" s="82">
        <v>0</v>
      </c>
      <c r="F110" s="82">
        <v>2.2000000000000001E-3</v>
      </c>
      <c r="G110" s="82">
        <v>129006.856</v>
      </c>
      <c r="H110" s="82">
        <v>41057.684000000001</v>
      </c>
    </row>
    <row r="111" spans="1:8">
      <c r="A111" s="82" t="s">
        <v>478</v>
      </c>
      <c r="B111" s="82">
        <v>103741.3254</v>
      </c>
      <c r="C111" s="82">
        <v>127.1302</v>
      </c>
      <c r="D111" s="82">
        <v>689.81349999999998</v>
      </c>
      <c r="E111" s="82">
        <v>0</v>
      </c>
      <c r="F111" s="82">
        <v>2.3E-3</v>
      </c>
      <c r="G111" s="82">
        <v>138442.0594</v>
      </c>
      <c r="H111" s="82">
        <v>40976.7166</v>
      </c>
    </row>
    <row r="112" spans="1:8">
      <c r="A112" s="82" t="s">
        <v>479</v>
      </c>
      <c r="B112" s="82">
        <v>109487.21580000001</v>
      </c>
      <c r="C112" s="82">
        <v>135.00880000000001</v>
      </c>
      <c r="D112" s="82">
        <v>745.53539999999998</v>
      </c>
      <c r="E112" s="82">
        <v>0</v>
      </c>
      <c r="F112" s="82">
        <v>2.5000000000000001E-3</v>
      </c>
      <c r="G112" s="82">
        <v>149627.86439999999</v>
      </c>
      <c r="H112" s="82">
        <v>43375.116900000001</v>
      </c>
    </row>
    <row r="113" spans="1:19">
      <c r="A113" s="82" t="s">
        <v>480</v>
      </c>
      <c r="B113" s="82">
        <v>109667.8538</v>
      </c>
      <c r="C113" s="82">
        <v>133.9442</v>
      </c>
      <c r="D113" s="82">
        <v>719.83259999999996</v>
      </c>
      <c r="E113" s="82">
        <v>0</v>
      </c>
      <c r="F113" s="82">
        <v>2.5000000000000001E-3</v>
      </c>
      <c r="G113" s="82">
        <v>144465.27780000001</v>
      </c>
      <c r="H113" s="82">
        <v>43248.574000000001</v>
      </c>
    </row>
    <row r="114" spans="1:19">
      <c r="A114" s="82" t="s">
        <v>481</v>
      </c>
      <c r="B114" s="82">
        <v>106808.3351</v>
      </c>
      <c r="C114" s="82">
        <v>127.3096</v>
      </c>
      <c r="D114" s="82">
        <v>635.32870000000003</v>
      </c>
      <c r="E114" s="82">
        <v>0</v>
      </c>
      <c r="F114" s="82">
        <v>2.2000000000000001E-3</v>
      </c>
      <c r="G114" s="82">
        <v>127495.5919</v>
      </c>
      <c r="H114" s="82">
        <v>41637.379099999998</v>
      </c>
    </row>
    <row r="115" spans="1:19">
      <c r="A115" s="82" t="s">
        <v>482</v>
      </c>
      <c r="B115" s="82">
        <v>124604.59849999999</v>
      </c>
      <c r="C115" s="82">
        <v>143.63579999999999</v>
      </c>
      <c r="D115" s="82">
        <v>638.96569999999997</v>
      </c>
      <c r="E115" s="82">
        <v>0</v>
      </c>
      <c r="F115" s="82">
        <v>2.2000000000000001E-3</v>
      </c>
      <c r="G115" s="82">
        <v>128207.7089</v>
      </c>
      <c r="H115" s="82">
        <v>47823.054499999998</v>
      </c>
    </row>
    <row r="116" spans="1:19">
      <c r="A116" s="82" t="s">
        <v>483</v>
      </c>
      <c r="B116" s="82">
        <v>145137.06359999999</v>
      </c>
      <c r="C116" s="82">
        <v>161.8853</v>
      </c>
      <c r="D116" s="82">
        <v>630.88630000000001</v>
      </c>
      <c r="E116" s="82">
        <v>0</v>
      </c>
      <c r="F116" s="82">
        <v>2.3E-3</v>
      </c>
      <c r="G116" s="82">
        <v>126563.7438</v>
      </c>
      <c r="H116" s="82">
        <v>54869.492100000003</v>
      </c>
    </row>
    <row r="117" spans="1:19">
      <c r="A117" s="82" t="s">
        <v>484</v>
      </c>
      <c r="B117" s="82">
        <v>158797.1942</v>
      </c>
      <c r="C117" s="82">
        <v>175.4289</v>
      </c>
      <c r="D117" s="82">
        <v>654.84659999999997</v>
      </c>
      <c r="E117" s="82">
        <v>0</v>
      </c>
      <c r="F117" s="82">
        <v>2.3999999999999998E-3</v>
      </c>
      <c r="G117" s="82">
        <v>131362.06789999999</v>
      </c>
      <c r="H117" s="82">
        <v>59773.2255</v>
      </c>
    </row>
    <row r="118" spans="1:19">
      <c r="A118" s="82"/>
      <c r="B118" s="82"/>
      <c r="C118" s="82"/>
      <c r="D118" s="82"/>
      <c r="E118" s="82"/>
      <c r="F118" s="82"/>
      <c r="G118" s="82"/>
      <c r="H118" s="82"/>
    </row>
    <row r="119" spans="1:19">
      <c r="A119" s="82" t="s">
        <v>485</v>
      </c>
      <c r="B119" s="83">
        <v>1531870</v>
      </c>
      <c r="C119" s="82">
        <v>1766.2229</v>
      </c>
      <c r="D119" s="82">
        <v>7863.5118000000002</v>
      </c>
      <c r="E119" s="82">
        <v>0</v>
      </c>
      <c r="F119" s="82">
        <v>2.75E-2</v>
      </c>
      <c r="G119" s="83">
        <v>1577810</v>
      </c>
      <c r="H119" s="82">
        <v>587987.98540000001</v>
      </c>
    </row>
    <row r="120" spans="1:19">
      <c r="A120" s="82" t="s">
        <v>486</v>
      </c>
      <c r="B120" s="82">
        <v>103741.3254</v>
      </c>
      <c r="C120" s="82">
        <v>126.00360000000001</v>
      </c>
      <c r="D120" s="82">
        <v>590.24080000000004</v>
      </c>
      <c r="E120" s="82">
        <v>0</v>
      </c>
      <c r="F120" s="82">
        <v>2.0999999999999999E-3</v>
      </c>
      <c r="G120" s="82">
        <v>118400.13039999999</v>
      </c>
      <c r="H120" s="82">
        <v>40976.7166</v>
      </c>
    </row>
    <row r="121" spans="1:19">
      <c r="A121" s="82" t="s">
        <v>487</v>
      </c>
      <c r="B121" s="82">
        <v>163875.8659</v>
      </c>
      <c r="C121" s="82">
        <v>179.9709</v>
      </c>
      <c r="D121" s="82">
        <v>745.53539999999998</v>
      </c>
      <c r="E121" s="82">
        <v>0</v>
      </c>
      <c r="F121" s="82">
        <v>2.5000000000000001E-3</v>
      </c>
      <c r="G121" s="82">
        <v>149627.86439999999</v>
      </c>
      <c r="H121" s="82">
        <v>61520.463600000003</v>
      </c>
    </row>
    <row r="123" spans="1:19">
      <c r="A123" s="78"/>
      <c r="B123" s="82" t="s">
        <v>488</v>
      </c>
      <c r="C123" s="82" t="s">
        <v>489</v>
      </c>
      <c r="D123" s="82" t="s">
        <v>490</v>
      </c>
      <c r="E123" s="82" t="s">
        <v>491</v>
      </c>
      <c r="F123" s="82" t="s">
        <v>492</v>
      </c>
      <c r="G123" s="82" t="s">
        <v>493</v>
      </c>
      <c r="H123" s="82" t="s">
        <v>494</v>
      </c>
      <c r="I123" s="82" t="s">
        <v>495</v>
      </c>
      <c r="J123" s="82" t="s">
        <v>496</v>
      </c>
      <c r="K123" s="82" t="s">
        <v>497</v>
      </c>
      <c r="L123" s="82" t="s">
        <v>498</v>
      </c>
      <c r="M123" s="82" t="s">
        <v>499</v>
      </c>
      <c r="N123" s="82" t="s">
        <v>500</v>
      </c>
      <c r="O123" s="82" t="s">
        <v>501</v>
      </c>
      <c r="P123" s="82" t="s">
        <v>502</v>
      </c>
      <c r="Q123" s="82" t="s">
        <v>503</v>
      </c>
      <c r="R123" s="82" t="s">
        <v>504</v>
      </c>
      <c r="S123" s="82" t="s">
        <v>505</v>
      </c>
    </row>
    <row r="124" spans="1:19">
      <c r="A124" s="82" t="s">
        <v>474</v>
      </c>
      <c r="B124" s="83">
        <v>461851000000</v>
      </c>
      <c r="C124" s="82">
        <v>300846.14899999998</v>
      </c>
      <c r="D124" s="82" t="s">
        <v>658</v>
      </c>
      <c r="E124" s="82">
        <v>62886.42</v>
      </c>
      <c r="F124" s="82">
        <v>35805.574999999997</v>
      </c>
      <c r="G124" s="82">
        <v>43041.154000000002</v>
      </c>
      <c r="H124" s="82">
        <v>0</v>
      </c>
      <c r="I124" s="82">
        <v>0</v>
      </c>
      <c r="J124" s="82">
        <v>4330.1480000000001</v>
      </c>
      <c r="K124" s="82">
        <v>0</v>
      </c>
      <c r="L124" s="82">
        <v>0</v>
      </c>
      <c r="M124" s="82">
        <v>0</v>
      </c>
      <c r="N124" s="82">
        <v>0</v>
      </c>
      <c r="O124" s="82">
        <v>0</v>
      </c>
      <c r="P124" s="82">
        <v>0</v>
      </c>
      <c r="Q124" s="82">
        <v>154782.85200000001</v>
      </c>
      <c r="R124" s="82">
        <v>0</v>
      </c>
      <c r="S124" s="82">
        <v>0</v>
      </c>
    </row>
    <row r="125" spans="1:19">
      <c r="A125" s="82" t="s">
        <v>475</v>
      </c>
      <c r="B125" s="83">
        <v>417196000000</v>
      </c>
      <c r="C125" s="82">
        <v>296908.391</v>
      </c>
      <c r="D125" s="82" t="s">
        <v>659</v>
      </c>
      <c r="E125" s="82">
        <v>62886.42</v>
      </c>
      <c r="F125" s="82">
        <v>35805.574999999997</v>
      </c>
      <c r="G125" s="82">
        <v>43041.154000000002</v>
      </c>
      <c r="H125" s="82">
        <v>0</v>
      </c>
      <c r="I125" s="82">
        <v>0</v>
      </c>
      <c r="J125" s="82">
        <v>0</v>
      </c>
      <c r="K125" s="82">
        <v>0</v>
      </c>
      <c r="L125" s="82">
        <v>0</v>
      </c>
      <c r="M125" s="82">
        <v>0</v>
      </c>
      <c r="N125" s="82">
        <v>0</v>
      </c>
      <c r="O125" s="82">
        <v>0</v>
      </c>
      <c r="P125" s="82">
        <v>0</v>
      </c>
      <c r="Q125" s="82">
        <v>155175.242</v>
      </c>
      <c r="R125" s="82">
        <v>0</v>
      </c>
      <c r="S125" s="82">
        <v>0</v>
      </c>
    </row>
    <row r="126" spans="1:19">
      <c r="A126" s="82" t="s">
        <v>476</v>
      </c>
      <c r="B126" s="83">
        <v>460949000000</v>
      </c>
      <c r="C126" s="82">
        <v>300264.38199999998</v>
      </c>
      <c r="D126" s="82" t="s">
        <v>660</v>
      </c>
      <c r="E126" s="82">
        <v>62886.42</v>
      </c>
      <c r="F126" s="82">
        <v>35805.574999999997</v>
      </c>
      <c r="G126" s="82">
        <v>43041.154000000002</v>
      </c>
      <c r="H126" s="82">
        <v>0</v>
      </c>
      <c r="I126" s="82">
        <v>0</v>
      </c>
      <c r="J126" s="82">
        <v>0</v>
      </c>
      <c r="K126" s="82">
        <v>0</v>
      </c>
      <c r="L126" s="82">
        <v>0</v>
      </c>
      <c r="M126" s="82">
        <v>0</v>
      </c>
      <c r="N126" s="82">
        <v>0</v>
      </c>
      <c r="O126" s="82">
        <v>0</v>
      </c>
      <c r="P126" s="82">
        <v>0</v>
      </c>
      <c r="Q126" s="82">
        <v>158531.23300000001</v>
      </c>
      <c r="R126" s="82">
        <v>0</v>
      </c>
      <c r="S126" s="82">
        <v>0</v>
      </c>
    </row>
    <row r="127" spans="1:19">
      <c r="A127" s="82" t="s">
        <v>477</v>
      </c>
      <c r="B127" s="83">
        <v>431092000000</v>
      </c>
      <c r="C127" s="82">
        <v>299626.49699999997</v>
      </c>
      <c r="D127" s="82" t="s">
        <v>653</v>
      </c>
      <c r="E127" s="82">
        <v>62886.42</v>
      </c>
      <c r="F127" s="82">
        <v>35805.574999999997</v>
      </c>
      <c r="G127" s="82">
        <v>43041.154000000002</v>
      </c>
      <c r="H127" s="82">
        <v>0</v>
      </c>
      <c r="I127" s="82">
        <v>0</v>
      </c>
      <c r="J127" s="82">
        <v>0</v>
      </c>
      <c r="K127" s="82">
        <v>0</v>
      </c>
      <c r="L127" s="82">
        <v>0</v>
      </c>
      <c r="M127" s="82">
        <v>0</v>
      </c>
      <c r="N127" s="82">
        <v>0</v>
      </c>
      <c r="O127" s="82">
        <v>0</v>
      </c>
      <c r="P127" s="82">
        <v>0</v>
      </c>
      <c r="Q127" s="82">
        <v>157893.348</v>
      </c>
      <c r="R127" s="82">
        <v>0</v>
      </c>
      <c r="S127" s="82">
        <v>0</v>
      </c>
    </row>
    <row r="128" spans="1:19">
      <c r="A128" s="82" t="s">
        <v>308</v>
      </c>
      <c r="B128" s="83">
        <v>454570000000</v>
      </c>
      <c r="C128" s="82">
        <v>320379.13799999998</v>
      </c>
      <c r="D128" s="82" t="s">
        <v>538</v>
      </c>
      <c r="E128" s="82">
        <v>41924.28</v>
      </c>
      <c r="F128" s="82">
        <v>31827.177</v>
      </c>
      <c r="G128" s="82">
        <v>43041.154000000002</v>
      </c>
      <c r="H128" s="82">
        <v>0</v>
      </c>
      <c r="I128" s="82">
        <v>5104.3</v>
      </c>
      <c r="J128" s="82">
        <v>0</v>
      </c>
      <c r="K128" s="82">
        <v>0</v>
      </c>
      <c r="L128" s="82">
        <v>0</v>
      </c>
      <c r="M128" s="82">
        <v>0</v>
      </c>
      <c r="N128" s="82">
        <v>0</v>
      </c>
      <c r="O128" s="82">
        <v>0</v>
      </c>
      <c r="P128" s="82">
        <v>0</v>
      </c>
      <c r="Q128" s="82">
        <v>198482.226</v>
      </c>
      <c r="R128" s="82">
        <v>0</v>
      </c>
      <c r="S128" s="82">
        <v>0</v>
      </c>
    </row>
    <row r="129" spans="1:19">
      <c r="A129" s="82" t="s">
        <v>478</v>
      </c>
      <c r="B129" s="83">
        <v>487816000000</v>
      </c>
      <c r="C129" s="82">
        <v>346216.62300000002</v>
      </c>
      <c r="D129" s="82" t="s">
        <v>661</v>
      </c>
      <c r="E129" s="82">
        <v>41924.28</v>
      </c>
      <c r="F129" s="82">
        <v>31827.177</v>
      </c>
      <c r="G129" s="82">
        <v>43041.154000000002</v>
      </c>
      <c r="H129" s="82">
        <v>0</v>
      </c>
      <c r="I129" s="82">
        <v>10561.509</v>
      </c>
      <c r="J129" s="82">
        <v>0</v>
      </c>
      <c r="K129" s="82">
        <v>0</v>
      </c>
      <c r="L129" s="82">
        <v>0</v>
      </c>
      <c r="M129" s="82">
        <v>0</v>
      </c>
      <c r="N129" s="82">
        <v>0</v>
      </c>
      <c r="O129" s="82">
        <v>0</v>
      </c>
      <c r="P129" s="82">
        <v>0</v>
      </c>
      <c r="Q129" s="82">
        <v>218862.503</v>
      </c>
      <c r="R129" s="82">
        <v>0</v>
      </c>
      <c r="S129" s="82">
        <v>0</v>
      </c>
    </row>
    <row r="130" spans="1:19">
      <c r="A130" s="82" t="s">
        <v>479</v>
      </c>
      <c r="B130" s="83">
        <v>527230000000</v>
      </c>
      <c r="C130" s="82">
        <v>346177.59700000001</v>
      </c>
      <c r="D130" s="82" t="s">
        <v>540</v>
      </c>
      <c r="E130" s="82">
        <v>41924.28</v>
      </c>
      <c r="F130" s="82">
        <v>31827.177</v>
      </c>
      <c r="G130" s="82">
        <v>43041.154000000002</v>
      </c>
      <c r="H130" s="82">
        <v>0</v>
      </c>
      <c r="I130" s="82">
        <v>11583.764999999999</v>
      </c>
      <c r="J130" s="82">
        <v>0</v>
      </c>
      <c r="K130" s="82">
        <v>0</v>
      </c>
      <c r="L130" s="82">
        <v>0</v>
      </c>
      <c r="M130" s="82">
        <v>0</v>
      </c>
      <c r="N130" s="82">
        <v>0</v>
      </c>
      <c r="O130" s="82">
        <v>0</v>
      </c>
      <c r="P130" s="82">
        <v>0</v>
      </c>
      <c r="Q130" s="82">
        <v>217801.22099999999</v>
      </c>
      <c r="R130" s="82">
        <v>0</v>
      </c>
      <c r="S130" s="82">
        <v>0</v>
      </c>
    </row>
    <row r="131" spans="1:19">
      <c r="A131" s="82" t="s">
        <v>480</v>
      </c>
      <c r="B131" s="83">
        <v>509039000000</v>
      </c>
      <c r="C131" s="82">
        <v>344534.239</v>
      </c>
      <c r="D131" s="82" t="s">
        <v>662</v>
      </c>
      <c r="E131" s="82">
        <v>41924.28</v>
      </c>
      <c r="F131" s="82">
        <v>31827.177</v>
      </c>
      <c r="G131" s="82">
        <v>43041.154000000002</v>
      </c>
      <c r="H131" s="82">
        <v>0</v>
      </c>
      <c r="I131" s="82">
        <v>11598.539000000001</v>
      </c>
      <c r="J131" s="82">
        <v>0</v>
      </c>
      <c r="K131" s="82">
        <v>0</v>
      </c>
      <c r="L131" s="82">
        <v>0</v>
      </c>
      <c r="M131" s="82">
        <v>0</v>
      </c>
      <c r="N131" s="82">
        <v>0</v>
      </c>
      <c r="O131" s="82">
        <v>0</v>
      </c>
      <c r="P131" s="82">
        <v>0</v>
      </c>
      <c r="Q131" s="82">
        <v>216143.08799999999</v>
      </c>
      <c r="R131" s="82">
        <v>0</v>
      </c>
      <c r="S131" s="82">
        <v>0</v>
      </c>
    </row>
    <row r="132" spans="1:19">
      <c r="A132" s="82" t="s">
        <v>481</v>
      </c>
      <c r="B132" s="83">
        <v>449245000000</v>
      </c>
      <c r="C132" s="82">
        <v>314747.89600000001</v>
      </c>
      <c r="D132" s="82" t="s">
        <v>573</v>
      </c>
      <c r="E132" s="82">
        <v>41924.28</v>
      </c>
      <c r="F132" s="82">
        <v>31827.177</v>
      </c>
      <c r="G132" s="82">
        <v>43041.154000000002</v>
      </c>
      <c r="H132" s="82">
        <v>0</v>
      </c>
      <c r="I132" s="82">
        <v>1579.079</v>
      </c>
      <c r="J132" s="82">
        <v>0</v>
      </c>
      <c r="K132" s="82">
        <v>0</v>
      </c>
      <c r="L132" s="82">
        <v>0</v>
      </c>
      <c r="M132" s="82">
        <v>0</v>
      </c>
      <c r="N132" s="82">
        <v>0</v>
      </c>
      <c r="O132" s="82">
        <v>0</v>
      </c>
      <c r="P132" s="82">
        <v>0</v>
      </c>
      <c r="Q132" s="82">
        <v>196376.20600000001</v>
      </c>
      <c r="R132" s="82">
        <v>0</v>
      </c>
      <c r="S132" s="82">
        <v>0</v>
      </c>
    </row>
    <row r="133" spans="1:19">
      <c r="A133" s="82" t="s">
        <v>482</v>
      </c>
      <c r="B133" s="83">
        <v>451754000000</v>
      </c>
      <c r="C133" s="82">
        <v>306398.761</v>
      </c>
      <c r="D133" s="82" t="s">
        <v>663</v>
      </c>
      <c r="E133" s="82">
        <v>62886.42</v>
      </c>
      <c r="F133" s="82">
        <v>35805.574999999997</v>
      </c>
      <c r="G133" s="82">
        <v>43041.154000000002</v>
      </c>
      <c r="H133" s="82">
        <v>0</v>
      </c>
      <c r="I133" s="82">
        <v>0</v>
      </c>
      <c r="J133" s="82">
        <v>0</v>
      </c>
      <c r="K133" s="82">
        <v>0</v>
      </c>
      <c r="L133" s="82">
        <v>0</v>
      </c>
      <c r="M133" s="82">
        <v>0</v>
      </c>
      <c r="N133" s="82">
        <v>0</v>
      </c>
      <c r="O133" s="82">
        <v>0</v>
      </c>
      <c r="P133" s="82">
        <v>0</v>
      </c>
      <c r="Q133" s="82">
        <v>164665.61300000001</v>
      </c>
      <c r="R133" s="82">
        <v>0</v>
      </c>
      <c r="S133" s="82">
        <v>0</v>
      </c>
    </row>
    <row r="134" spans="1:19">
      <c r="A134" s="82" t="s">
        <v>483</v>
      </c>
      <c r="B134" s="83">
        <v>445961000000</v>
      </c>
      <c r="C134" s="82">
        <v>297470.38</v>
      </c>
      <c r="D134" s="82" t="s">
        <v>664</v>
      </c>
      <c r="E134" s="82">
        <v>41924.28</v>
      </c>
      <c r="F134" s="82">
        <v>31827.177</v>
      </c>
      <c r="G134" s="82">
        <v>43041.154000000002</v>
      </c>
      <c r="H134" s="82">
        <v>0</v>
      </c>
      <c r="I134" s="82">
        <v>0</v>
      </c>
      <c r="J134" s="82">
        <v>4330.1480000000001</v>
      </c>
      <c r="K134" s="82">
        <v>0</v>
      </c>
      <c r="L134" s="82">
        <v>0</v>
      </c>
      <c r="M134" s="82">
        <v>0</v>
      </c>
      <c r="N134" s="82">
        <v>0</v>
      </c>
      <c r="O134" s="82">
        <v>0</v>
      </c>
      <c r="P134" s="82">
        <v>0</v>
      </c>
      <c r="Q134" s="82">
        <v>176347.62100000001</v>
      </c>
      <c r="R134" s="82">
        <v>0</v>
      </c>
      <c r="S134" s="82">
        <v>0</v>
      </c>
    </row>
    <row r="135" spans="1:19">
      <c r="A135" s="82" t="s">
        <v>484</v>
      </c>
      <c r="B135" s="83">
        <v>462868000000</v>
      </c>
      <c r="C135" s="82">
        <v>301652.94300000003</v>
      </c>
      <c r="D135" s="82" t="s">
        <v>665</v>
      </c>
      <c r="E135" s="82">
        <v>62886.42</v>
      </c>
      <c r="F135" s="82">
        <v>35805.574999999997</v>
      </c>
      <c r="G135" s="82">
        <v>43041.154000000002</v>
      </c>
      <c r="H135" s="82">
        <v>0</v>
      </c>
      <c r="I135" s="82">
        <v>0</v>
      </c>
      <c r="J135" s="82">
        <v>4330.1480000000001</v>
      </c>
      <c r="K135" s="82">
        <v>0</v>
      </c>
      <c r="L135" s="82">
        <v>0</v>
      </c>
      <c r="M135" s="82">
        <v>0</v>
      </c>
      <c r="N135" s="82">
        <v>0</v>
      </c>
      <c r="O135" s="82">
        <v>0</v>
      </c>
      <c r="P135" s="82">
        <v>0</v>
      </c>
      <c r="Q135" s="82">
        <v>155589.647</v>
      </c>
      <c r="R135" s="82">
        <v>0</v>
      </c>
      <c r="S135" s="82">
        <v>0</v>
      </c>
    </row>
    <row r="136" spans="1:19">
      <c r="A136" s="82"/>
      <c r="B136" s="82"/>
      <c r="C136" s="82"/>
      <c r="D136" s="82"/>
      <c r="E136" s="82"/>
      <c r="F136" s="82"/>
      <c r="G136" s="82"/>
      <c r="H136" s="82"/>
      <c r="I136" s="82"/>
      <c r="J136" s="82"/>
      <c r="K136" s="82"/>
      <c r="L136" s="82"/>
      <c r="M136" s="82"/>
      <c r="N136" s="82"/>
      <c r="O136" s="82"/>
      <c r="P136" s="82"/>
      <c r="Q136" s="82"/>
      <c r="R136" s="82"/>
      <c r="S136" s="82"/>
    </row>
    <row r="137" spans="1:19">
      <c r="A137" s="82" t="s">
        <v>485</v>
      </c>
      <c r="B137" s="83">
        <v>5559570000000</v>
      </c>
      <c r="C137" s="82"/>
      <c r="D137" s="82"/>
      <c r="E137" s="82"/>
      <c r="F137" s="82"/>
      <c r="G137" s="82"/>
      <c r="H137" s="82"/>
      <c r="I137" s="82"/>
      <c r="J137" s="82"/>
      <c r="K137" s="82"/>
      <c r="L137" s="82">
        <v>0</v>
      </c>
      <c r="M137" s="82">
        <v>0</v>
      </c>
      <c r="N137" s="82">
        <v>0</v>
      </c>
      <c r="O137" s="82">
        <v>0</v>
      </c>
      <c r="P137" s="82">
        <v>0</v>
      </c>
      <c r="Q137" s="82"/>
      <c r="R137" s="82">
        <v>0</v>
      </c>
      <c r="S137" s="82">
        <v>0</v>
      </c>
    </row>
    <row r="138" spans="1:19">
      <c r="A138" s="82" t="s">
        <v>486</v>
      </c>
      <c r="B138" s="83">
        <v>417196000000</v>
      </c>
      <c r="C138" s="82">
        <v>296908.391</v>
      </c>
      <c r="D138" s="82"/>
      <c r="E138" s="82">
        <v>41924.28</v>
      </c>
      <c r="F138" s="82">
        <v>31827.177</v>
      </c>
      <c r="G138" s="82">
        <v>43041.154000000002</v>
      </c>
      <c r="H138" s="82">
        <v>0</v>
      </c>
      <c r="I138" s="82">
        <v>0</v>
      </c>
      <c r="J138" s="82">
        <v>0</v>
      </c>
      <c r="K138" s="82">
        <v>0</v>
      </c>
      <c r="L138" s="82">
        <v>0</v>
      </c>
      <c r="M138" s="82">
        <v>0</v>
      </c>
      <c r="N138" s="82">
        <v>0</v>
      </c>
      <c r="O138" s="82">
        <v>0</v>
      </c>
      <c r="P138" s="82">
        <v>0</v>
      </c>
      <c r="Q138" s="82">
        <v>154782.85200000001</v>
      </c>
      <c r="R138" s="82">
        <v>0</v>
      </c>
      <c r="S138" s="82">
        <v>0</v>
      </c>
    </row>
    <row r="139" spans="1:19">
      <c r="A139" s="82" t="s">
        <v>487</v>
      </c>
      <c r="B139" s="83">
        <v>527230000000</v>
      </c>
      <c r="C139" s="82">
        <v>346216.62300000002</v>
      </c>
      <c r="D139" s="82"/>
      <c r="E139" s="82">
        <v>62886.42</v>
      </c>
      <c r="F139" s="82">
        <v>35805.574999999997</v>
      </c>
      <c r="G139" s="82">
        <v>43041.154000000002</v>
      </c>
      <c r="H139" s="82">
        <v>0</v>
      </c>
      <c r="I139" s="82">
        <v>11598.539000000001</v>
      </c>
      <c r="J139" s="82">
        <v>4330.1480000000001</v>
      </c>
      <c r="K139" s="82">
        <v>0</v>
      </c>
      <c r="L139" s="82">
        <v>0</v>
      </c>
      <c r="M139" s="82">
        <v>0</v>
      </c>
      <c r="N139" s="82">
        <v>0</v>
      </c>
      <c r="O139" s="82">
        <v>0</v>
      </c>
      <c r="P139" s="82">
        <v>0</v>
      </c>
      <c r="Q139" s="82">
        <v>218862.503</v>
      </c>
      <c r="R139" s="82">
        <v>0</v>
      </c>
      <c r="S139" s="82">
        <v>0</v>
      </c>
    </row>
    <row r="141" spans="1:19">
      <c r="A141" s="78"/>
      <c r="B141" s="82" t="s">
        <v>518</v>
      </c>
      <c r="C141" s="82" t="s">
        <v>519</v>
      </c>
      <c r="D141" s="82" t="s">
        <v>254</v>
      </c>
      <c r="E141" s="82" t="s">
        <v>377</v>
      </c>
    </row>
    <row r="142" spans="1:19">
      <c r="A142" s="82" t="s">
        <v>520</v>
      </c>
      <c r="B142" s="82">
        <v>137561.62</v>
      </c>
      <c r="C142" s="82">
        <v>35294.79</v>
      </c>
      <c r="D142" s="82">
        <v>0</v>
      </c>
      <c r="E142" s="82">
        <v>172856.42</v>
      </c>
    </row>
    <row r="143" spans="1:19">
      <c r="A143" s="82" t="s">
        <v>521</v>
      </c>
      <c r="B143" s="82">
        <v>32.9</v>
      </c>
      <c r="C143" s="82">
        <v>8.44</v>
      </c>
      <c r="D143" s="82">
        <v>0</v>
      </c>
      <c r="E143" s="82">
        <v>41.35</v>
      </c>
    </row>
    <row r="144" spans="1:19">
      <c r="A144" s="82" t="s">
        <v>522</v>
      </c>
      <c r="B144" s="82">
        <v>32.9</v>
      </c>
      <c r="C144" s="82">
        <v>8.44</v>
      </c>
      <c r="D144" s="82">
        <v>0</v>
      </c>
      <c r="E144" s="82">
        <v>41.35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S63"/>
  <sheetViews>
    <sheetView workbookViewId="0">
      <pane xSplit="1" ySplit="2" topLeftCell="B3" activePane="bottomRight" state="frozen"/>
      <selection pane="topRight" activeCell="B1" sqref="B1"/>
      <selection pane="bottomLeft" activeCell="A4" sqref="A4"/>
      <selection pane="bottomRight" activeCell="A10" sqref="A10"/>
    </sheetView>
  </sheetViews>
  <sheetFormatPr defaultRowHeight="12.75"/>
  <cols>
    <col min="1" max="1" width="30.1640625" style="8" customWidth="1"/>
    <col min="2" max="2" width="10.6640625" style="8" customWidth="1"/>
    <col min="3" max="3" width="7.1640625" style="8" customWidth="1"/>
    <col min="4" max="4" width="7.83203125" style="8" customWidth="1"/>
    <col min="5" max="5" width="10.5" style="8" customWidth="1"/>
    <col min="6" max="7" width="9.33203125" style="8"/>
    <col min="8" max="8" width="10.1640625" style="8" customWidth="1"/>
    <col min="9" max="11" width="9.33203125" style="8"/>
    <col min="12" max="13" width="11" style="8" customWidth="1"/>
    <col min="14" max="14" width="9.33203125" style="8"/>
    <col min="15" max="15" width="12.6640625" style="8" customWidth="1"/>
    <col min="16" max="16" width="12.5" style="8" customWidth="1"/>
    <col min="17" max="17" width="12.6640625" style="8" customWidth="1"/>
    <col min="18" max="18" width="9.33203125" style="8"/>
    <col min="19" max="19" width="12.6640625" style="8" customWidth="1"/>
    <col min="20" max="16384" width="9.33203125" style="8"/>
  </cols>
  <sheetData>
    <row r="1" spans="1:19" ht="20.25">
      <c r="A1" s="33" t="s">
        <v>12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</row>
    <row r="2" spans="1:19" ht="52.5">
      <c r="A2" s="18" t="s">
        <v>11</v>
      </c>
      <c r="B2" s="19" t="s">
        <v>9</v>
      </c>
      <c r="C2" s="19" t="s">
        <v>103</v>
      </c>
      <c r="D2" s="20" t="s">
        <v>670</v>
      </c>
      <c r="E2" s="20" t="s">
        <v>671</v>
      </c>
      <c r="F2" s="19" t="s">
        <v>672</v>
      </c>
      <c r="G2" s="19" t="s">
        <v>673</v>
      </c>
      <c r="H2" s="19" t="s">
        <v>674</v>
      </c>
      <c r="I2" s="21" t="s">
        <v>675</v>
      </c>
      <c r="J2" s="21" t="s">
        <v>13</v>
      </c>
      <c r="K2" s="21" t="s">
        <v>676</v>
      </c>
      <c r="L2" s="21" t="s">
        <v>677</v>
      </c>
      <c r="M2" s="21" t="s">
        <v>678</v>
      </c>
      <c r="N2" s="85" t="s">
        <v>679</v>
      </c>
      <c r="O2" s="21" t="s">
        <v>680</v>
      </c>
      <c r="P2" s="21" t="s">
        <v>681</v>
      </c>
      <c r="Q2" s="21" t="s">
        <v>682</v>
      </c>
      <c r="R2" s="21" t="s">
        <v>683</v>
      </c>
      <c r="S2" s="21" t="s">
        <v>65</v>
      </c>
    </row>
    <row r="3" spans="1:19">
      <c r="A3" s="9" t="s">
        <v>230</v>
      </c>
      <c r="B3" s="9" t="s">
        <v>10</v>
      </c>
      <c r="C3" s="9">
        <v>1</v>
      </c>
      <c r="D3" s="10">
        <v>88.84</v>
      </c>
      <c r="E3" s="10">
        <v>541.72</v>
      </c>
      <c r="F3" s="10">
        <v>6.0977037370553804</v>
      </c>
      <c r="G3" s="10">
        <v>115.08</v>
      </c>
      <c r="H3" s="10">
        <v>0</v>
      </c>
      <c r="I3" s="41">
        <v>18.580625981289309</v>
      </c>
      <c r="J3" s="12">
        <v>4.78132438</v>
      </c>
      <c r="K3" s="11">
        <v>11.836</v>
      </c>
      <c r="L3" s="11">
        <v>8.07</v>
      </c>
      <c r="M3" s="11">
        <v>0</v>
      </c>
      <c r="N3" s="12">
        <v>0</v>
      </c>
      <c r="O3" s="12">
        <v>2.5</v>
      </c>
      <c r="P3" s="12">
        <v>0.3</v>
      </c>
      <c r="Q3" s="41">
        <v>38.605310950000003</v>
      </c>
      <c r="R3" s="10">
        <v>0</v>
      </c>
      <c r="S3" s="11">
        <v>0.40969446561495831</v>
      </c>
    </row>
    <row r="4" spans="1:19">
      <c r="A4" s="9" t="s">
        <v>234</v>
      </c>
      <c r="B4" s="9" t="s">
        <v>10</v>
      </c>
      <c r="C4" s="9">
        <v>1</v>
      </c>
      <c r="D4" s="10">
        <v>621.89</v>
      </c>
      <c r="E4" s="10">
        <v>3792.03</v>
      </c>
      <c r="F4" s="10">
        <v>6.0975896058788539</v>
      </c>
      <c r="G4" s="10">
        <v>477.24</v>
      </c>
      <c r="H4" s="10">
        <v>0</v>
      </c>
      <c r="I4" s="41">
        <v>27.870938971933967</v>
      </c>
      <c r="J4" s="12">
        <v>22.31320590333333</v>
      </c>
      <c r="K4" s="11">
        <v>8.6080000000000005</v>
      </c>
      <c r="L4" s="11">
        <v>8.07</v>
      </c>
      <c r="M4" s="11">
        <v>0</v>
      </c>
      <c r="N4" s="12">
        <v>0</v>
      </c>
      <c r="O4" s="12">
        <v>3.8</v>
      </c>
      <c r="P4" s="12">
        <v>0.6</v>
      </c>
      <c r="Q4" s="41">
        <v>457.92418243266661</v>
      </c>
      <c r="R4" s="10">
        <v>0</v>
      </c>
      <c r="S4" s="11">
        <v>0.31546587671434601</v>
      </c>
    </row>
    <row r="5" spans="1:19">
      <c r="A5" s="9" t="s">
        <v>232</v>
      </c>
      <c r="B5" s="9" t="s">
        <v>10</v>
      </c>
      <c r="C5" s="9">
        <v>1</v>
      </c>
      <c r="D5" s="10">
        <v>224.72</v>
      </c>
      <c r="E5" s="10">
        <v>1370.24</v>
      </c>
      <c r="F5" s="10">
        <v>6.0975436098255607</v>
      </c>
      <c r="G5" s="10">
        <v>138.43</v>
      </c>
      <c r="H5" s="10">
        <v>0</v>
      </c>
      <c r="I5" s="41">
        <v>11.612891238305817</v>
      </c>
      <c r="J5" s="12">
        <v>19.350908864000001</v>
      </c>
      <c r="K5" s="11">
        <v>18.291999999999998</v>
      </c>
      <c r="L5" s="11">
        <v>53.8</v>
      </c>
      <c r="M5" s="11">
        <v>26.9</v>
      </c>
      <c r="N5" s="12">
        <v>18.927</v>
      </c>
      <c r="O5" s="12">
        <v>3.8</v>
      </c>
      <c r="P5" s="12">
        <v>0.6</v>
      </c>
      <c r="Q5" s="41">
        <v>208.36545368319997</v>
      </c>
      <c r="R5" s="10">
        <v>0</v>
      </c>
      <c r="S5" s="11">
        <v>0.2884459715457478</v>
      </c>
    </row>
    <row r="6" spans="1:19">
      <c r="A6" s="9" t="s">
        <v>235</v>
      </c>
      <c r="B6" s="9" t="s">
        <v>10</v>
      </c>
      <c r="C6" s="9">
        <v>1</v>
      </c>
      <c r="D6" s="10">
        <v>2324.94</v>
      </c>
      <c r="E6" s="10">
        <v>14176.6</v>
      </c>
      <c r="F6" s="10">
        <v>6.0976197235197471</v>
      </c>
      <c r="G6" s="10">
        <v>323.52</v>
      </c>
      <c r="H6" s="10">
        <v>174.7</v>
      </c>
      <c r="I6" s="41">
        <v>11.612891238305819</v>
      </c>
      <c r="J6" s="12">
        <v>200.203373328</v>
      </c>
      <c r="K6" s="11">
        <v>18.291999999999998</v>
      </c>
      <c r="L6" s="11">
        <v>5.38</v>
      </c>
      <c r="M6" s="11">
        <v>0</v>
      </c>
      <c r="N6" s="12">
        <v>0</v>
      </c>
      <c r="O6" s="12">
        <v>3.8</v>
      </c>
      <c r="P6" s="12">
        <v>0.6</v>
      </c>
      <c r="Q6" s="41">
        <v>2155.7368186464</v>
      </c>
      <c r="R6" s="10">
        <v>0</v>
      </c>
      <c r="S6" s="11">
        <v>0.20332758324360481</v>
      </c>
    </row>
    <row r="7" spans="1:19">
      <c r="A7" s="9" t="s">
        <v>233</v>
      </c>
      <c r="B7" s="9" t="s">
        <v>10</v>
      </c>
      <c r="C7" s="9">
        <v>1</v>
      </c>
      <c r="D7" s="10">
        <v>711.36</v>
      </c>
      <c r="E7" s="10">
        <v>4337.6099999999997</v>
      </c>
      <c r="F7" s="10">
        <v>6.0976298920377863</v>
      </c>
      <c r="G7" s="10">
        <v>366.18</v>
      </c>
      <c r="H7" s="10">
        <v>0</v>
      </c>
      <c r="I7" s="41">
        <v>11.612891238305819</v>
      </c>
      <c r="J7" s="12">
        <v>61.256063232000002</v>
      </c>
      <c r="K7" s="11">
        <v>18.291999999999998</v>
      </c>
      <c r="L7" s="11">
        <v>5.38</v>
      </c>
      <c r="M7" s="11">
        <v>0</v>
      </c>
      <c r="N7" s="12">
        <v>0</v>
      </c>
      <c r="O7" s="12">
        <v>3.8</v>
      </c>
      <c r="P7" s="12">
        <v>0.6</v>
      </c>
      <c r="Q7" s="41">
        <v>659.58904028159998</v>
      </c>
      <c r="R7" s="10">
        <v>0</v>
      </c>
      <c r="S7" s="11">
        <v>0.27036965907632343</v>
      </c>
    </row>
    <row r="8" spans="1:19">
      <c r="A8" s="9" t="s">
        <v>231</v>
      </c>
      <c r="B8" s="9" t="s">
        <v>10</v>
      </c>
      <c r="C8" s="9">
        <v>1</v>
      </c>
      <c r="D8" s="10">
        <v>209.04</v>
      </c>
      <c r="E8" s="10">
        <v>1274.6500000000001</v>
      </c>
      <c r="F8" s="10">
        <v>6.0976368159203984</v>
      </c>
      <c r="G8" s="10">
        <v>189.13</v>
      </c>
      <c r="H8" s="10">
        <v>0</v>
      </c>
      <c r="I8" s="41">
        <v>11.612891238305821</v>
      </c>
      <c r="J8" s="12">
        <v>18.000685247999996</v>
      </c>
      <c r="K8" s="11">
        <v>18.291999999999998</v>
      </c>
      <c r="L8" s="11">
        <v>53.8</v>
      </c>
      <c r="M8" s="11">
        <v>26.9</v>
      </c>
      <c r="N8" s="12">
        <v>18.927</v>
      </c>
      <c r="O8" s="12">
        <v>3.8</v>
      </c>
      <c r="P8" s="12">
        <v>0.6</v>
      </c>
      <c r="Q8" s="41">
        <v>193.82660394239997</v>
      </c>
      <c r="R8" s="10">
        <v>1179.8675000000001</v>
      </c>
      <c r="S8" s="11">
        <v>0.33997947068828782</v>
      </c>
    </row>
    <row r="9" spans="1:19">
      <c r="A9" s="35" t="s">
        <v>176</v>
      </c>
      <c r="B9" s="36"/>
      <c r="C9" s="36"/>
      <c r="D9" s="42">
        <f>SUMIF($B3:$B8,"yes",D3:D8)</f>
        <v>4180.7900000000009</v>
      </c>
      <c r="E9" s="42">
        <f>SUMIF($B3:$B8,"yes",E3:E8)</f>
        <v>25492.850000000002</v>
      </c>
      <c r="F9" s="36"/>
      <c r="G9" s="42">
        <f>SUMIF($B3:$B8,"yes",G3:G8)</f>
        <v>1609.58</v>
      </c>
      <c r="H9" s="42">
        <f>SUMIF($B3:$B8,"yes",H3:H8)</f>
        <v>174.7</v>
      </c>
      <c r="I9" s="36"/>
      <c r="J9" s="42">
        <f>SUMIF($B3:$B8,"yes",J3:J8)</f>
        <v>325.90556095533327</v>
      </c>
      <c r="Q9" s="42">
        <f>SUMIF($B3:$B8,"yes",Q3:Q8)</f>
        <v>3714.0474099362664</v>
      </c>
      <c r="R9" s="42">
        <f>SUMIF($B3:$B8,"yes",R3:R8)</f>
        <v>1179.8675000000001</v>
      </c>
    </row>
    <row r="11" spans="1:19">
      <c r="A11" s="35" t="s">
        <v>168</v>
      </c>
      <c r="I11" s="8">
        <v>1</v>
      </c>
      <c r="K11" s="8">
        <v>2</v>
      </c>
      <c r="L11" s="8">
        <v>4</v>
      </c>
      <c r="M11" s="8">
        <v>4</v>
      </c>
      <c r="N11" s="8">
        <v>4</v>
      </c>
      <c r="O11" s="8">
        <v>3</v>
      </c>
      <c r="P11" s="8">
        <v>3</v>
      </c>
      <c r="Q11" s="8">
        <v>3</v>
      </c>
      <c r="R11" s="8">
        <v>4</v>
      </c>
      <c r="S11" s="8">
        <v>4</v>
      </c>
    </row>
    <row r="13" spans="1:19">
      <c r="A13" s="35" t="s">
        <v>172</v>
      </c>
    </row>
    <row r="14" spans="1:19">
      <c r="A14" s="37" t="s">
        <v>177</v>
      </c>
    </row>
    <row r="15" spans="1:19">
      <c r="A15" s="37" t="s">
        <v>178</v>
      </c>
    </row>
    <row r="16" spans="1:19">
      <c r="A16" s="37" t="s">
        <v>207</v>
      </c>
    </row>
    <row r="17" spans="1:1">
      <c r="A17" s="37" t="s">
        <v>208</v>
      </c>
    </row>
    <row r="18" spans="1:1">
      <c r="A18" s="37"/>
    </row>
    <row r="19" spans="1:1">
      <c r="A19" s="37"/>
    </row>
    <row r="20" spans="1:1">
      <c r="A20" s="37"/>
    </row>
    <row r="21" spans="1:1">
      <c r="A21" s="37"/>
    </row>
    <row r="22" spans="1:1">
      <c r="A22" s="37"/>
    </row>
    <row r="23" spans="1:1">
      <c r="A23" s="37"/>
    </row>
    <row r="24" spans="1:1">
      <c r="A24" s="37"/>
    </row>
    <row r="25" spans="1:1">
      <c r="A25" s="37"/>
    </row>
    <row r="26" spans="1:1">
      <c r="A26" s="37"/>
    </row>
    <row r="27" spans="1:1">
      <c r="A27" s="37"/>
    </row>
    <row r="28" spans="1:1">
      <c r="A28" s="37"/>
    </row>
    <row r="29" spans="1:1">
      <c r="A29" s="37"/>
    </row>
    <row r="30" spans="1:1">
      <c r="A30" s="37"/>
    </row>
    <row r="31" spans="1:1">
      <c r="A31" s="37"/>
    </row>
    <row r="32" spans="1:1">
      <c r="A32" s="37"/>
    </row>
    <row r="33" spans="1:1">
      <c r="A33" s="37"/>
    </row>
    <row r="34" spans="1:1">
      <c r="A34" s="37"/>
    </row>
    <row r="35" spans="1:1">
      <c r="A35" s="37"/>
    </row>
    <row r="36" spans="1:1">
      <c r="A36" s="37"/>
    </row>
    <row r="37" spans="1:1">
      <c r="A37" s="37"/>
    </row>
    <row r="38" spans="1:1">
      <c r="A38" s="37"/>
    </row>
    <row r="39" spans="1:1">
      <c r="A39" s="37"/>
    </row>
    <row r="40" spans="1:1">
      <c r="A40" s="37"/>
    </row>
    <row r="41" spans="1:1">
      <c r="A41" s="37"/>
    </row>
    <row r="42" spans="1:1">
      <c r="A42" s="37"/>
    </row>
    <row r="43" spans="1:1">
      <c r="A43" s="37"/>
    </row>
    <row r="44" spans="1:1">
      <c r="A44" s="37"/>
    </row>
    <row r="45" spans="1:1">
      <c r="A45" s="37"/>
    </row>
    <row r="46" spans="1:1">
      <c r="A46" s="37"/>
    </row>
    <row r="47" spans="1:1">
      <c r="A47" s="37"/>
    </row>
    <row r="48" spans="1:1">
      <c r="A48" s="37"/>
    </row>
    <row r="49" spans="1:1">
      <c r="A49" s="37"/>
    </row>
    <row r="50" spans="1:1">
      <c r="A50" s="37"/>
    </row>
    <row r="51" spans="1:1">
      <c r="A51" s="37"/>
    </row>
    <row r="52" spans="1:1">
      <c r="A52" s="37"/>
    </row>
    <row r="53" spans="1:1">
      <c r="A53" s="37"/>
    </row>
    <row r="54" spans="1:1">
      <c r="A54" s="37"/>
    </row>
    <row r="55" spans="1:1">
      <c r="A55" s="37"/>
    </row>
    <row r="56" spans="1:1">
      <c r="A56" s="37"/>
    </row>
    <row r="57" spans="1:1">
      <c r="A57" s="37"/>
    </row>
    <row r="58" spans="1:1">
      <c r="A58" s="37"/>
    </row>
    <row r="59" spans="1:1">
      <c r="A59" s="37"/>
    </row>
    <row r="60" spans="1:1">
      <c r="A60" s="37"/>
    </row>
    <row r="61" spans="1:1">
      <c r="A61" s="37"/>
    </row>
    <row r="62" spans="1:1">
      <c r="A62" s="37"/>
    </row>
    <row r="63" spans="1:1">
      <c r="A63" s="37"/>
    </row>
  </sheetData>
  <phoneticPr fontId="16" type="noConversion"/>
  <pageMargins left="0.75" right="0.75" top="1" bottom="1" header="0.5" footer="0.5"/>
  <pageSetup orientation="portrait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5"/>
  <dimension ref="A2:P2"/>
  <sheetViews>
    <sheetView workbookViewId="0">
      <selection activeCell="P21" sqref="P21"/>
    </sheetView>
  </sheetViews>
  <sheetFormatPr defaultRowHeight="10.5"/>
  <sheetData>
    <row r="2" spans="1:16" ht="15.75">
      <c r="A2" s="87" t="s">
        <v>0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31"/>
      <c r="N2" s="31"/>
      <c r="O2" s="31"/>
      <c r="P2" s="31"/>
    </row>
  </sheetData>
  <mergeCells count="1">
    <mergeCell ref="A2:L2"/>
  </mergeCells>
  <phoneticPr fontId="0" type="noConversion"/>
  <pageMargins left="0.7" right="0.7" top="0.75" bottom="0.7" header="0.5" footer="0.41"/>
  <pageSetup orientation="portrait" r:id="rId1"/>
  <headerFooter alignWithMargins="0">
    <oddFooter>&amp;LDOE Commercial Building Benchmarks - New Construction&amp;CFast Food Restaurant&amp;RVersion 2.0</oddFooter>
  </headerFooter>
  <drawing r:id="rId2"/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6"/>
  <dimension ref="A1:AE133"/>
  <sheetViews>
    <sheetView workbookViewId="0">
      <pane ySplit="1" topLeftCell="A2" activePane="bottomLeft" state="frozen"/>
      <selection pane="bottomLeft"/>
    </sheetView>
  </sheetViews>
  <sheetFormatPr defaultColWidth="10.6640625" defaultRowHeight="12.75"/>
  <cols>
    <col min="1" max="1" width="30.6640625" style="48" customWidth="1"/>
    <col min="2" max="2" width="13.5" style="48" customWidth="1"/>
    <col min="3" max="3" width="14.33203125" style="48" customWidth="1"/>
    <col min="4" max="4" width="20.83203125" style="48" customWidth="1"/>
    <col min="5" max="28" width="5" style="48" customWidth="1"/>
    <col min="29" max="16384" width="10.6640625" style="48"/>
  </cols>
  <sheetData>
    <row r="1" spans="1:31" s="38" customFormat="1" ht="25.5">
      <c r="A1" s="38" t="s">
        <v>83</v>
      </c>
      <c r="B1" s="38" t="s">
        <v>126</v>
      </c>
      <c r="C1" s="38" t="s">
        <v>127</v>
      </c>
      <c r="D1" s="38" t="s">
        <v>128</v>
      </c>
      <c r="E1" s="38">
        <v>1</v>
      </c>
      <c r="F1" s="38">
        <v>2</v>
      </c>
      <c r="G1" s="38">
        <v>3</v>
      </c>
      <c r="H1" s="38">
        <v>4</v>
      </c>
      <c r="I1" s="38">
        <v>5</v>
      </c>
      <c r="J1" s="38">
        <v>6</v>
      </c>
      <c r="K1" s="38">
        <v>7</v>
      </c>
      <c r="L1" s="38">
        <v>8</v>
      </c>
      <c r="M1" s="38">
        <v>9</v>
      </c>
      <c r="N1" s="38">
        <v>10</v>
      </c>
      <c r="O1" s="38">
        <v>11</v>
      </c>
      <c r="P1" s="38">
        <v>12</v>
      </c>
      <c r="Q1" s="38">
        <v>13</v>
      </c>
      <c r="R1" s="38">
        <v>14</v>
      </c>
      <c r="S1" s="38">
        <v>15</v>
      </c>
      <c r="T1" s="38">
        <v>16</v>
      </c>
      <c r="U1" s="38">
        <v>17</v>
      </c>
      <c r="V1" s="38">
        <v>18</v>
      </c>
      <c r="W1" s="38">
        <v>19</v>
      </c>
      <c r="X1" s="38">
        <v>20</v>
      </c>
      <c r="Y1" s="38">
        <v>21</v>
      </c>
      <c r="Z1" s="38">
        <v>22</v>
      </c>
      <c r="AA1" s="38">
        <v>23</v>
      </c>
      <c r="AB1" s="38">
        <v>24</v>
      </c>
      <c r="AC1" s="39" t="s">
        <v>173</v>
      </c>
      <c r="AD1" s="39" t="s">
        <v>174</v>
      </c>
      <c r="AE1" s="39" t="s">
        <v>175</v>
      </c>
    </row>
    <row r="2" spans="1:31">
      <c r="A2" s="49" t="s">
        <v>146</v>
      </c>
      <c r="B2" s="49" t="s">
        <v>134</v>
      </c>
      <c r="C2" s="49" t="s">
        <v>130</v>
      </c>
      <c r="D2" s="49" t="s">
        <v>147</v>
      </c>
      <c r="E2" s="49">
        <v>0</v>
      </c>
      <c r="F2" s="49">
        <v>0</v>
      </c>
      <c r="G2" s="49">
        <v>0</v>
      </c>
      <c r="H2" s="49">
        <v>0</v>
      </c>
      <c r="I2" s="49">
        <v>0</v>
      </c>
      <c r="J2" s="49">
        <v>0</v>
      </c>
      <c r="K2" s="49">
        <v>1</v>
      </c>
      <c r="L2" s="49">
        <v>1</v>
      </c>
      <c r="M2" s="49">
        <v>1</v>
      </c>
      <c r="N2" s="49">
        <v>1</v>
      </c>
      <c r="O2" s="49">
        <v>1</v>
      </c>
      <c r="P2" s="49">
        <v>1</v>
      </c>
      <c r="Q2" s="49">
        <v>1</v>
      </c>
      <c r="R2" s="49">
        <v>1</v>
      </c>
      <c r="S2" s="49">
        <v>1</v>
      </c>
      <c r="T2" s="49">
        <v>1</v>
      </c>
      <c r="U2" s="49">
        <v>1</v>
      </c>
      <c r="V2" s="49">
        <v>1</v>
      </c>
      <c r="W2" s="49">
        <v>1</v>
      </c>
      <c r="X2" s="49">
        <v>1</v>
      </c>
      <c r="Y2" s="49">
        <v>1</v>
      </c>
      <c r="Z2" s="49">
        <v>1</v>
      </c>
      <c r="AA2" s="49">
        <v>0</v>
      </c>
      <c r="AB2" s="49">
        <v>0</v>
      </c>
      <c r="AC2" s="49">
        <v>16</v>
      </c>
      <c r="AD2" s="49">
        <v>112</v>
      </c>
      <c r="AE2" s="49">
        <v>5840</v>
      </c>
    </row>
    <row r="3" spans="1:31">
      <c r="A3" s="49"/>
      <c r="B3" s="49"/>
      <c r="C3" s="49"/>
      <c r="D3" s="49" t="s">
        <v>155</v>
      </c>
      <c r="E3" s="49">
        <v>0</v>
      </c>
      <c r="F3" s="49">
        <v>0</v>
      </c>
      <c r="G3" s="49">
        <v>0</v>
      </c>
      <c r="H3" s="49">
        <v>0</v>
      </c>
      <c r="I3" s="49">
        <v>0</v>
      </c>
      <c r="J3" s="49">
        <v>0</v>
      </c>
      <c r="K3" s="49">
        <v>1</v>
      </c>
      <c r="L3" s="49">
        <v>1</v>
      </c>
      <c r="M3" s="49">
        <v>1</v>
      </c>
      <c r="N3" s="49">
        <v>1</v>
      </c>
      <c r="O3" s="49">
        <v>1</v>
      </c>
      <c r="P3" s="49">
        <v>1</v>
      </c>
      <c r="Q3" s="49">
        <v>1</v>
      </c>
      <c r="R3" s="49">
        <v>1</v>
      </c>
      <c r="S3" s="49">
        <v>1</v>
      </c>
      <c r="T3" s="49">
        <v>1</v>
      </c>
      <c r="U3" s="49">
        <v>1</v>
      </c>
      <c r="V3" s="49">
        <v>1</v>
      </c>
      <c r="W3" s="49">
        <v>1</v>
      </c>
      <c r="X3" s="49">
        <v>1</v>
      </c>
      <c r="Y3" s="49">
        <v>1</v>
      </c>
      <c r="Z3" s="49">
        <v>1</v>
      </c>
      <c r="AA3" s="49">
        <v>0</v>
      </c>
      <c r="AB3" s="49">
        <v>0</v>
      </c>
      <c r="AC3" s="49">
        <v>16</v>
      </c>
      <c r="AD3" s="49"/>
      <c r="AE3" s="49"/>
    </row>
    <row r="4" spans="1:31">
      <c r="A4" s="49"/>
      <c r="B4" s="49"/>
      <c r="C4" s="49"/>
      <c r="D4" s="49" t="s">
        <v>156</v>
      </c>
      <c r="E4" s="49">
        <v>0</v>
      </c>
      <c r="F4" s="49">
        <v>0</v>
      </c>
      <c r="G4" s="49">
        <v>0</v>
      </c>
      <c r="H4" s="49">
        <v>0</v>
      </c>
      <c r="I4" s="49">
        <v>0</v>
      </c>
      <c r="J4" s="49">
        <v>0</v>
      </c>
      <c r="K4" s="49">
        <v>1</v>
      </c>
      <c r="L4" s="49">
        <v>1</v>
      </c>
      <c r="M4" s="49">
        <v>1</v>
      </c>
      <c r="N4" s="49">
        <v>1</v>
      </c>
      <c r="O4" s="49">
        <v>1</v>
      </c>
      <c r="P4" s="49">
        <v>1</v>
      </c>
      <c r="Q4" s="49">
        <v>1</v>
      </c>
      <c r="R4" s="49">
        <v>1</v>
      </c>
      <c r="S4" s="49">
        <v>1</v>
      </c>
      <c r="T4" s="49">
        <v>1</v>
      </c>
      <c r="U4" s="49">
        <v>1</v>
      </c>
      <c r="V4" s="49">
        <v>1</v>
      </c>
      <c r="W4" s="49">
        <v>1</v>
      </c>
      <c r="X4" s="49">
        <v>1</v>
      </c>
      <c r="Y4" s="49">
        <v>1</v>
      </c>
      <c r="Z4" s="49">
        <v>1</v>
      </c>
      <c r="AA4" s="49">
        <v>0</v>
      </c>
      <c r="AB4" s="49">
        <v>0</v>
      </c>
      <c r="AC4" s="49">
        <v>16</v>
      </c>
      <c r="AD4" s="49"/>
      <c r="AE4" s="49"/>
    </row>
    <row r="5" spans="1:31">
      <c r="A5" s="49" t="s">
        <v>133</v>
      </c>
      <c r="B5" s="49" t="s">
        <v>129</v>
      </c>
      <c r="C5" s="49" t="s">
        <v>130</v>
      </c>
      <c r="D5" s="49" t="s">
        <v>131</v>
      </c>
      <c r="E5" s="49">
        <v>1</v>
      </c>
      <c r="F5" s="49">
        <v>1</v>
      </c>
      <c r="G5" s="49">
        <v>1</v>
      </c>
      <c r="H5" s="49">
        <v>1</v>
      </c>
      <c r="I5" s="49">
        <v>1</v>
      </c>
      <c r="J5" s="49">
        <v>1</v>
      </c>
      <c r="K5" s="49">
        <v>1</v>
      </c>
      <c r="L5" s="49">
        <v>1</v>
      </c>
      <c r="M5" s="49">
        <v>1</v>
      </c>
      <c r="N5" s="49">
        <v>1</v>
      </c>
      <c r="O5" s="49">
        <v>1</v>
      </c>
      <c r="P5" s="49">
        <v>1</v>
      </c>
      <c r="Q5" s="49">
        <v>1</v>
      </c>
      <c r="R5" s="49">
        <v>1</v>
      </c>
      <c r="S5" s="49">
        <v>1</v>
      </c>
      <c r="T5" s="49">
        <v>1</v>
      </c>
      <c r="U5" s="49">
        <v>1</v>
      </c>
      <c r="V5" s="49">
        <v>1</v>
      </c>
      <c r="W5" s="49">
        <v>1</v>
      </c>
      <c r="X5" s="49">
        <v>1</v>
      </c>
      <c r="Y5" s="49">
        <v>1</v>
      </c>
      <c r="Z5" s="49">
        <v>1</v>
      </c>
      <c r="AA5" s="49">
        <v>1</v>
      </c>
      <c r="AB5" s="49">
        <v>1</v>
      </c>
      <c r="AC5" s="49">
        <v>24</v>
      </c>
      <c r="AD5" s="49">
        <v>168</v>
      </c>
      <c r="AE5" s="49">
        <v>8760</v>
      </c>
    </row>
    <row r="6" spans="1:31">
      <c r="A6" s="49" t="s">
        <v>135</v>
      </c>
      <c r="B6" s="49" t="s">
        <v>129</v>
      </c>
      <c r="C6" s="49" t="s">
        <v>130</v>
      </c>
      <c r="D6" s="49" t="s">
        <v>131</v>
      </c>
      <c r="E6" s="49">
        <v>0</v>
      </c>
      <c r="F6" s="49">
        <v>0</v>
      </c>
      <c r="G6" s="49">
        <v>0</v>
      </c>
      <c r="H6" s="49">
        <v>0</v>
      </c>
      <c r="I6" s="49">
        <v>0</v>
      </c>
      <c r="J6" s="49">
        <v>0</v>
      </c>
      <c r="K6" s="49">
        <v>0</v>
      </c>
      <c r="L6" s="49">
        <v>0</v>
      </c>
      <c r="M6" s="49">
        <v>0</v>
      </c>
      <c r="N6" s="49">
        <v>0</v>
      </c>
      <c r="O6" s="49">
        <v>0</v>
      </c>
      <c r="P6" s="49">
        <v>0</v>
      </c>
      <c r="Q6" s="49">
        <v>0</v>
      </c>
      <c r="R6" s="49">
        <v>0</v>
      </c>
      <c r="S6" s="49">
        <v>0</v>
      </c>
      <c r="T6" s="49">
        <v>0</v>
      </c>
      <c r="U6" s="49">
        <v>0</v>
      </c>
      <c r="V6" s="49">
        <v>0</v>
      </c>
      <c r="W6" s="49">
        <v>0</v>
      </c>
      <c r="X6" s="49">
        <v>0</v>
      </c>
      <c r="Y6" s="49">
        <v>0</v>
      </c>
      <c r="Z6" s="49">
        <v>0</v>
      </c>
      <c r="AA6" s="49">
        <v>0</v>
      </c>
      <c r="AB6" s="49">
        <v>0</v>
      </c>
      <c r="AC6" s="49">
        <v>0</v>
      </c>
      <c r="AD6" s="49">
        <v>0</v>
      </c>
      <c r="AE6" s="49">
        <v>0</v>
      </c>
    </row>
    <row r="7" spans="1:31">
      <c r="A7" s="49" t="s">
        <v>148</v>
      </c>
      <c r="B7" s="49" t="s">
        <v>134</v>
      </c>
      <c r="C7" s="49" t="s">
        <v>130</v>
      </c>
      <c r="D7" s="49" t="s">
        <v>147</v>
      </c>
      <c r="E7" s="49">
        <v>0</v>
      </c>
      <c r="F7" s="49">
        <v>0</v>
      </c>
      <c r="G7" s="49">
        <v>0</v>
      </c>
      <c r="H7" s="49">
        <v>0</v>
      </c>
      <c r="I7" s="49">
        <v>0</v>
      </c>
      <c r="J7" s="49">
        <v>0</v>
      </c>
      <c r="K7" s="49">
        <v>1</v>
      </c>
      <c r="L7" s="49">
        <v>1</v>
      </c>
      <c r="M7" s="49">
        <v>1</v>
      </c>
      <c r="N7" s="49">
        <v>1</v>
      </c>
      <c r="O7" s="49">
        <v>1</v>
      </c>
      <c r="P7" s="49">
        <v>1</v>
      </c>
      <c r="Q7" s="49">
        <v>1</v>
      </c>
      <c r="R7" s="49">
        <v>1</v>
      </c>
      <c r="S7" s="49">
        <v>1</v>
      </c>
      <c r="T7" s="49">
        <v>1</v>
      </c>
      <c r="U7" s="49">
        <v>1</v>
      </c>
      <c r="V7" s="49">
        <v>1</v>
      </c>
      <c r="W7" s="49">
        <v>1</v>
      </c>
      <c r="X7" s="49">
        <v>1</v>
      </c>
      <c r="Y7" s="49">
        <v>1</v>
      </c>
      <c r="Z7" s="49">
        <v>1</v>
      </c>
      <c r="AA7" s="49">
        <v>0</v>
      </c>
      <c r="AB7" s="49">
        <v>0</v>
      </c>
      <c r="AC7" s="49">
        <v>16</v>
      </c>
      <c r="AD7" s="49">
        <v>112</v>
      </c>
      <c r="AE7" s="49">
        <v>5840</v>
      </c>
    </row>
    <row r="8" spans="1:31">
      <c r="A8" s="49"/>
      <c r="B8" s="49"/>
      <c r="C8" s="49"/>
      <c r="D8" s="49" t="s">
        <v>155</v>
      </c>
      <c r="E8" s="49">
        <v>0</v>
      </c>
      <c r="F8" s="49">
        <v>0</v>
      </c>
      <c r="G8" s="49">
        <v>0</v>
      </c>
      <c r="H8" s="49">
        <v>0</v>
      </c>
      <c r="I8" s="49">
        <v>0</v>
      </c>
      <c r="J8" s="49">
        <v>0</v>
      </c>
      <c r="K8" s="49">
        <v>1</v>
      </c>
      <c r="L8" s="49">
        <v>1</v>
      </c>
      <c r="M8" s="49">
        <v>1</v>
      </c>
      <c r="N8" s="49">
        <v>1</v>
      </c>
      <c r="O8" s="49">
        <v>1</v>
      </c>
      <c r="P8" s="49">
        <v>1</v>
      </c>
      <c r="Q8" s="49">
        <v>1</v>
      </c>
      <c r="R8" s="49">
        <v>1</v>
      </c>
      <c r="S8" s="49">
        <v>1</v>
      </c>
      <c r="T8" s="49">
        <v>1</v>
      </c>
      <c r="U8" s="49">
        <v>1</v>
      </c>
      <c r="V8" s="49">
        <v>1</v>
      </c>
      <c r="W8" s="49">
        <v>1</v>
      </c>
      <c r="X8" s="49">
        <v>1</v>
      </c>
      <c r="Y8" s="49">
        <v>1</v>
      </c>
      <c r="Z8" s="49">
        <v>1</v>
      </c>
      <c r="AA8" s="49">
        <v>0</v>
      </c>
      <c r="AB8" s="49">
        <v>0</v>
      </c>
      <c r="AC8" s="49">
        <v>16</v>
      </c>
      <c r="AD8" s="49"/>
      <c r="AE8" s="49"/>
    </row>
    <row r="9" spans="1:31">
      <c r="A9" s="49"/>
      <c r="B9" s="49"/>
      <c r="C9" s="49"/>
      <c r="D9" s="49" t="s">
        <v>156</v>
      </c>
      <c r="E9" s="49">
        <v>0</v>
      </c>
      <c r="F9" s="49">
        <v>0</v>
      </c>
      <c r="G9" s="49">
        <v>0</v>
      </c>
      <c r="H9" s="49">
        <v>0</v>
      </c>
      <c r="I9" s="49">
        <v>0</v>
      </c>
      <c r="J9" s="49">
        <v>0</v>
      </c>
      <c r="K9" s="49">
        <v>1</v>
      </c>
      <c r="L9" s="49">
        <v>1</v>
      </c>
      <c r="M9" s="49">
        <v>1</v>
      </c>
      <c r="N9" s="49">
        <v>1</v>
      </c>
      <c r="O9" s="49">
        <v>1</v>
      </c>
      <c r="P9" s="49">
        <v>1</v>
      </c>
      <c r="Q9" s="49">
        <v>1</v>
      </c>
      <c r="R9" s="49">
        <v>1</v>
      </c>
      <c r="S9" s="49">
        <v>1</v>
      </c>
      <c r="T9" s="49">
        <v>1</v>
      </c>
      <c r="U9" s="49">
        <v>1</v>
      </c>
      <c r="V9" s="49">
        <v>1</v>
      </c>
      <c r="W9" s="49">
        <v>1</v>
      </c>
      <c r="X9" s="49">
        <v>1</v>
      </c>
      <c r="Y9" s="49">
        <v>1</v>
      </c>
      <c r="Z9" s="49">
        <v>1</v>
      </c>
      <c r="AA9" s="49">
        <v>0</v>
      </c>
      <c r="AB9" s="49">
        <v>0</v>
      </c>
      <c r="AC9" s="49">
        <v>16</v>
      </c>
      <c r="AD9" s="49"/>
      <c r="AE9" s="49"/>
    </row>
    <row r="10" spans="1:31">
      <c r="A10" s="49" t="s">
        <v>104</v>
      </c>
      <c r="B10" s="49" t="s">
        <v>129</v>
      </c>
      <c r="C10" s="49" t="s">
        <v>130</v>
      </c>
      <c r="D10" s="49" t="s">
        <v>151</v>
      </c>
      <c r="E10" s="49">
        <v>0.05</v>
      </c>
      <c r="F10" s="49">
        <v>0.05</v>
      </c>
      <c r="G10" s="49">
        <v>0.05</v>
      </c>
      <c r="H10" s="49">
        <v>0.05</v>
      </c>
      <c r="I10" s="49">
        <v>0.05</v>
      </c>
      <c r="J10" s="49">
        <v>0.05</v>
      </c>
      <c r="K10" s="49">
        <v>0.2</v>
      </c>
      <c r="L10" s="49">
        <v>0.2</v>
      </c>
      <c r="M10" s="49">
        <v>0.5</v>
      </c>
      <c r="N10" s="49">
        <v>0.9</v>
      </c>
      <c r="O10" s="49">
        <v>0.9</v>
      </c>
      <c r="P10" s="49">
        <v>0.9</v>
      </c>
      <c r="Q10" s="49">
        <v>0.9</v>
      </c>
      <c r="R10" s="49">
        <v>0.9</v>
      </c>
      <c r="S10" s="49">
        <v>0.9</v>
      </c>
      <c r="T10" s="49">
        <v>0.9</v>
      </c>
      <c r="U10" s="49">
        <v>0.9</v>
      </c>
      <c r="V10" s="49">
        <v>0.9</v>
      </c>
      <c r="W10" s="49">
        <v>0.6</v>
      </c>
      <c r="X10" s="49">
        <v>0.6</v>
      </c>
      <c r="Y10" s="49">
        <v>0.5</v>
      </c>
      <c r="Z10" s="49">
        <v>0.2</v>
      </c>
      <c r="AA10" s="49">
        <v>0.05</v>
      </c>
      <c r="AB10" s="49">
        <v>0.05</v>
      </c>
      <c r="AC10" s="49">
        <v>11.3</v>
      </c>
      <c r="AD10" s="49">
        <v>72.2</v>
      </c>
      <c r="AE10" s="49">
        <v>3764.71</v>
      </c>
    </row>
    <row r="11" spans="1:31">
      <c r="A11" s="49"/>
      <c r="B11" s="49"/>
      <c r="C11" s="49"/>
      <c r="D11" s="49" t="s">
        <v>159</v>
      </c>
      <c r="E11" s="49">
        <v>0.05</v>
      </c>
      <c r="F11" s="49">
        <v>0.05</v>
      </c>
      <c r="G11" s="49">
        <v>0.05</v>
      </c>
      <c r="H11" s="49">
        <v>0.05</v>
      </c>
      <c r="I11" s="49">
        <v>0.05</v>
      </c>
      <c r="J11" s="49">
        <v>0.05</v>
      </c>
      <c r="K11" s="49">
        <v>0.1</v>
      </c>
      <c r="L11" s="49">
        <v>0.1</v>
      </c>
      <c r="M11" s="49">
        <v>0.3</v>
      </c>
      <c r="N11" s="49">
        <v>0.6</v>
      </c>
      <c r="O11" s="49">
        <v>0.9</v>
      </c>
      <c r="P11" s="49">
        <v>0.9</v>
      </c>
      <c r="Q11" s="49">
        <v>0.9</v>
      </c>
      <c r="R11" s="49">
        <v>0.9</v>
      </c>
      <c r="S11" s="49">
        <v>0.9</v>
      </c>
      <c r="T11" s="49">
        <v>0.9</v>
      </c>
      <c r="U11" s="49">
        <v>0.9</v>
      </c>
      <c r="V11" s="49">
        <v>0.9</v>
      </c>
      <c r="W11" s="49">
        <v>0.5</v>
      </c>
      <c r="X11" s="49">
        <v>0.3</v>
      </c>
      <c r="Y11" s="49">
        <v>0.3</v>
      </c>
      <c r="Z11" s="49">
        <v>0.1</v>
      </c>
      <c r="AA11" s="49">
        <v>0.05</v>
      </c>
      <c r="AB11" s="49">
        <v>0.05</v>
      </c>
      <c r="AC11" s="49">
        <v>9.9</v>
      </c>
      <c r="AD11" s="49"/>
      <c r="AE11" s="49"/>
    </row>
    <row r="12" spans="1:31">
      <c r="A12" s="49"/>
      <c r="B12" s="49"/>
      <c r="C12" s="49"/>
      <c r="D12" s="49" t="s">
        <v>149</v>
      </c>
      <c r="E12" s="49">
        <v>1</v>
      </c>
      <c r="F12" s="49">
        <v>1</v>
      </c>
      <c r="G12" s="49">
        <v>1</v>
      </c>
      <c r="H12" s="49">
        <v>1</v>
      </c>
      <c r="I12" s="49">
        <v>1</v>
      </c>
      <c r="J12" s="49">
        <v>1</v>
      </c>
      <c r="K12" s="49">
        <v>1</v>
      </c>
      <c r="L12" s="49">
        <v>1</v>
      </c>
      <c r="M12" s="49">
        <v>1</v>
      </c>
      <c r="N12" s="49">
        <v>1</v>
      </c>
      <c r="O12" s="49">
        <v>1</v>
      </c>
      <c r="P12" s="49">
        <v>1</v>
      </c>
      <c r="Q12" s="49">
        <v>1</v>
      </c>
      <c r="R12" s="49">
        <v>1</v>
      </c>
      <c r="S12" s="49">
        <v>1</v>
      </c>
      <c r="T12" s="49">
        <v>1</v>
      </c>
      <c r="U12" s="49">
        <v>1</v>
      </c>
      <c r="V12" s="49">
        <v>1</v>
      </c>
      <c r="W12" s="49">
        <v>1</v>
      </c>
      <c r="X12" s="49">
        <v>1</v>
      </c>
      <c r="Y12" s="49">
        <v>1</v>
      </c>
      <c r="Z12" s="49">
        <v>1</v>
      </c>
      <c r="AA12" s="49">
        <v>1</v>
      </c>
      <c r="AB12" s="49">
        <v>1</v>
      </c>
      <c r="AC12" s="49">
        <v>24</v>
      </c>
      <c r="AD12" s="49"/>
      <c r="AE12" s="49"/>
    </row>
    <row r="13" spans="1:31">
      <c r="A13" s="49"/>
      <c r="B13" s="49"/>
      <c r="C13" s="49"/>
      <c r="D13" s="49" t="s">
        <v>150</v>
      </c>
      <c r="E13" s="49">
        <v>0</v>
      </c>
      <c r="F13" s="49">
        <v>0</v>
      </c>
      <c r="G13" s="49">
        <v>0</v>
      </c>
      <c r="H13" s="49">
        <v>0</v>
      </c>
      <c r="I13" s="49">
        <v>0</v>
      </c>
      <c r="J13" s="49">
        <v>0</v>
      </c>
      <c r="K13" s="49">
        <v>0</v>
      </c>
      <c r="L13" s="49">
        <v>0</v>
      </c>
      <c r="M13" s="49">
        <v>0</v>
      </c>
      <c r="N13" s="49">
        <v>0</v>
      </c>
      <c r="O13" s="49">
        <v>0</v>
      </c>
      <c r="P13" s="49">
        <v>0</v>
      </c>
      <c r="Q13" s="49">
        <v>0</v>
      </c>
      <c r="R13" s="49">
        <v>0</v>
      </c>
      <c r="S13" s="49">
        <v>0</v>
      </c>
      <c r="T13" s="49">
        <v>0</v>
      </c>
      <c r="U13" s="49">
        <v>0</v>
      </c>
      <c r="V13" s="49">
        <v>0</v>
      </c>
      <c r="W13" s="49">
        <v>0</v>
      </c>
      <c r="X13" s="49">
        <v>0</v>
      </c>
      <c r="Y13" s="49">
        <v>0</v>
      </c>
      <c r="Z13" s="49">
        <v>0</v>
      </c>
      <c r="AA13" s="49">
        <v>0</v>
      </c>
      <c r="AB13" s="49">
        <v>0</v>
      </c>
      <c r="AC13" s="49">
        <v>0</v>
      </c>
      <c r="AD13" s="49"/>
      <c r="AE13" s="49"/>
    </row>
    <row r="14" spans="1:31">
      <c r="A14" s="49"/>
      <c r="B14" s="49"/>
      <c r="C14" s="49"/>
      <c r="D14" s="49" t="s">
        <v>156</v>
      </c>
      <c r="E14" s="49">
        <v>0.05</v>
      </c>
      <c r="F14" s="49">
        <v>0.05</v>
      </c>
      <c r="G14" s="49">
        <v>0.05</v>
      </c>
      <c r="H14" s="49">
        <v>0.05</v>
      </c>
      <c r="I14" s="49">
        <v>0.05</v>
      </c>
      <c r="J14" s="49">
        <v>0.05</v>
      </c>
      <c r="K14" s="49">
        <v>0.1</v>
      </c>
      <c r="L14" s="49">
        <v>0.1</v>
      </c>
      <c r="M14" s="49">
        <v>0.1</v>
      </c>
      <c r="N14" s="49">
        <v>0.1</v>
      </c>
      <c r="O14" s="49">
        <v>0.4</v>
      </c>
      <c r="P14" s="49">
        <v>0.4</v>
      </c>
      <c r="Q14" s="49">
        <v>0.6</v>
      </c>
      <c r="R14" s="49">
        <v>0.6</v>
      </c>
      <c r="S14" s="49">
        <v>0.6</v>
      </c>
      <c r="T14" s="49">
        <v>0.6</v>
      </c>
      <c r="U14" s="49">
        <v>0.6</v>
      </c>
      <c r="V14" s="49">
        <v>0.4</v>
      </c>
      <c r="W14" s="49">
        <v>0.2</v>
      </c>
      <c r="X14" s="49">
        <v>0.2</v>
      </c>
      <c r="Y14" s="49">
        <v>0.2</v>
      </c>
      <c r="Z14" s="49">
        <v>0.2</v>
      </c>
      <c r="AA14" s="49">
        <v>0.05</v>
      </c>
      <c r="AB14" s="49">
        <v>0.05</v>
      </c>
      <c r="AC14" s="49">
        <v>5.8</v>
      </c>
      <c r="AD14" s="49"/>
      <c r="AE14" s="49"/>
    </row>
    <row r="15" spans="1:31">
      <c r="A15" s="49" t="s">
        <v>105</v>
      </c>
      <c r="B15" s="49" t="s">
        <v>129</v>
      </c>
      <c r="C15" s="49" t="s">
        <v>130</v>
      </c>
      <c r="D15" s="49" t="s">
        <v>151</v>
      </c>
      <c r="E15" s="49">
        <v>0</v>
      </c>
      <c r="F15" s="49">
        <v>0</v>
      </c>
      <c r="G15" s="49">
        <v>0</v>
      </c>
      <c r="H15" s="49">
        <v>0</v>
      </c>
      <c r="I15" s="49">
        <v>0</v>
      </c>
      <c r="J15" s="49">
        <v>0</v>
      </c>
      <c r="K15" s="49">
        <v>0.1</v>
      </c>
      <c r="L15" s="49">
        <v>0.1</v>
      </c>
      <c r="M15" s="49">
        <v>0.2</v>
      </c>
      <c r="N15" s="49">
        <v>0.5</v>
      </c>
      <c r="O15" s="49">
        <v>0.5</v>
      </c>
      <c r="P15" s="49">
        <v>0.7</v>
      </c>
      <c r="Q15" s="49">
        <v>0.7</v>
      </c>
      <c r="R15" s="49">
        <v>0.7</v>
      </c>
      <c r="S15" s="49">
        <v>0.7</v>
      </c>
      <c r="T15" s="49">
        <v>0.8</v>
      </c>
      <c r="U15" s="49">
        <v>0.7</v>
      </c>
      <c r="V15" s="49">
        <v>0.5</v>
      </c>
      <c r="W15" s="49">
        <v>0.5</v>
      </c>
      <c r="X15" s="49">
        <v>0.3</v>
      </c>
      <c r="Y15" s="49">
        <v>0.3</v>
      </c>
      <c r="Z15" s="49">
        <v>0.3</v>
      </c>
      <c r="AA15" s="49">
        <v>0</v>
      </c>
      <c r="AB15" s="49">
        <v>0</v>
      </c>
      <c r="AC15" s="49">
        <v>7.6</v>
      </c>
      <c r="AD15" s="49">
        <v>49</v>
      </c>
      <c r="AE15" s="49">
        <v>2555</v>
      </c>
    </row>
    <row r="16" spans="1:31">
      <c r="A16" s="49"/>
      <c r="B16" s="49"/>
      <c r="C16" s="49"/>
      <c r="D16" s="49" t="s">
        <v>149</v>
      </c>
      <c r="E16" s="49">
        <v>1</v>
      </c>
      <c r="F16" s="49">
        <v>1</v>
      </c>
      <c r="G16" s="49">
        <v>1</v>
      </c>
      <c r="H16" s="49">
        <v>1</v>
      </c>
      <c r="I16" s="49">
        <v>1</v>
      </c>
      <c r="J16" s="49">
        <v>1</v>
      </c>
      <c r="K16" s="49">
        <v>1</v>
      </c>
      <c r="L16" s="49">
        <v>1</v>
      </c>
      <c r="M16" s="49">
        <v>1</v>
      </c>
      <c r="N16" s="49">
        <v>1</v>
      </c>
      <c r="O16" s="49">
        <v>1</v>
      </c>
      <c r="P16" s="49">
        <v>1</v>
      </c>
      <c r="Q16" s="49">
        <v>1</v>
      </c>
      <c r="R16" s="49">
        <v>1</v>
      </c>
      <c r="S16" s="49">
        <v>1</v>
      </c>
      <c r="T16" s="49">
        <v>1</v>
      </c>
      <c r="U16" s="49">
        <v>1</v>
      </c>
      <c r="V16" s="49">
        <v>1</v>
      </c>
      <c r="W16" s="49">
        <v>1</v>
      </c>
      <c r="X16" s="49">
        <v>1</v>
      </c>
      <c r="Y16" s="49">
        <v>1</v>
      </c>
      <c r="Z16" s="49">
        <v>1</v>
      </c>
      <c r="AA16" s="49">
        <v>1</v>
      </c>
      <c r="AB16" s="49">
        <v>1</v>
      </c>
      <c r="AC16" s="49">
        <v>24</v>
      </c>
      <c r="AD16" s="49"/>
      <c r="AE16" s="49"/>
    </row>
    <row r="17" spans="1:31">
      <c r="A17" s="49"/>
      <c r="B17" s="49"/>
      <c r="C17" s="49"/>
      <c r="D17" s="49" t="s">
        <v>159</v>
      </c>
      <c r="E17" s="49">
        <v>0</v>
      </c>
      <c r="F17" s="49">
        <v>0</v>
      </c>
      <c r="G17" s="49">
        <v>0</v>
      </c>
      <c r="H17" s="49">
        <v>0</v>
      </c>
      <c r="I17" s="49">
        <v>0</v>
      </c>
      <c r="J17" s="49">
        <v>0</v>
      </c>
      <c r="K17" s="49">
        <v>0.1</v>
      </c>
      <c r="L17" s="49">
        <v>0.1</v>
      </c>
      <c r="M17" s="49">
        <v>0.2</v>
      </c>
      <c r="N17" s="49">
        <v>0.5</v>
      </c>
      <c r="O17" s="49">
        <v>0.6</v>
      </c>
      <c r="P17" s="49">
        <v>0.8</v>
      </c>
      <c r="Q17" s="49">
        <v>0.8</v>
      </c>
      <c r="R17" s="49">
        <v>0.8</v>
      </c>
      <c r="S17" s="49">
        <v>0.8</v>
      </c>
      <c r="T17" s="49">
        <v>0.8</v>
      </c>
      <c r="U17" s="49">
        <v>0.8</v>
      </c>
      <c r="V17" s="49">
        <v>0.6</v>
      </c>
      <c r="W17" s="49">
        <v>0.2</v>
      </c>
      <c r="X17" s="49">
        <v>0.2</v>
      </c>
      <c r="Y17" s="49">
        <v>0.2</v>
      </c>
      <c r="Z17" s="49">
        <v>0.1</v>
      </c>
      <c r="AA17" s="49">
        <v>0</v>
      </c>
      <c r="AB17" s="49">
        <v>0</v>
      </c>
      <c r="AC17" s="49">
        <v>7.6</v>
      </c>
      <c r="AD17" s="49"/>
      <c r="AE17" s="49"/>
    </row>
    <row r="18" spans="1:31">
      <c r="A18" s="49"/>
      <c r="B18" s="49"/>
      <c r="C18" s="49"/>
      <c r="D18" s="49" t="s">
        <v>150</v>
      </c>
      <c r="E18" s="49">
        <v>0</v>
      </c>
      <c r="F18" s="49">
        <v>0</v>
      </c>
      <c r="G18" s="49">
        <v>0</v>
      </c>
      <c r="H18" s="49">
        <v>0</v>
      </c>
      <c r="I18" s="49">
        <v>0</v>
      </c>
      <c r="J18" s="49">
        <v>0</v>
      </c>
      <c r="K18" s="49">
        <v>0</v>
      </c>
      <c r="L18" s="49">
        <v>0</v>
      </c>
      <c r="M18" s="49">
        <v>0</v>
      </c>
      <c r="N18" s="49">
        <v>0</v>
      </c>
      <c r="O18" s="49">
        <v>0</v>
      </c>
      <c r="P18" s="49">
        <v>0</v>
      </c>
      <c r="Q18" s="49">
        <v>0</v>
      </c>
      <c r="R18" s="49">
        <v>0</v>
      </c>
      <c r="S18" s="49">
        <v>0</v>
      </c>
      <c r="T18" s="49">
        <v>0</v>
      </c>
      <c r="U18" s="49">
        <v>0</v>
      </c>
      <c r="V18" s="49">
        <v>0</v>
      </c>
      <c r="W18" s="49">
        <v>0</v>
      </c>
      <c r="X18" s="49">
        <v>0</v>
      </c>
      <c r="Y18" s="49">
        <v>0</v>
      </c>
      <c r="Z18" s="49">
        <v>0</v>
      </c>
      <c r="AA18" s="49">
        <v>0</v>
      </c>
      <c r="AB18" s="49">
        <v>0</v>
      </c>
      <c r="AC18" s="49">
        <v>0</v>
      </c>
      <c r="AD18" s="49"/>
      <c r="AE18" s="49"/>
    </row>
    <row r="19" spans="1:31">
      <c r="A19" s="49"/>
      <c r="B19" s="49"/>
      <c r="C19" s="49"/>
      <c r="D19" s="49" t="s">
        <v>156</v>
      </c>
      <c r="E19" s="49">
        <v>0</v>
      </c>
      <c r="F19" s="49">
        <v>0</v>
      </c>
      <c r="G19" s="49">
        <v>0</v>
      </c>
      <c r="H19" s="49">
        <v>0</v>
      </c>
      <c r="I19" s="49">
        <v>0</v>
      </c>
      <c r="J19" s="49">
        <v>0</v>
      </c>
      <c r="K19" s="49">
        <v>0.1</v>
      </c>
      <c r="L19" s="49">
        <v>0.1</v>
      </c>
      <c r="M19" s="49">
        <v>0.1</v>
      </c>
      <c r="N19" s="49">
        <v>0.1</v>
      </c>
      <c r="O19" s="49">
        <v>0.2</v>
      </c>
      <c r="P19" s="49">
        <v>0.2</v>
      </c>
      <c r="Q19" s="49">
        <v>0.4</v>
      </c>
      <c r="R19" s="49">
        <v>0.4</v>
      </c>
      <c r="S19" s="49">
        <v>0.4</v>
      </c>
      <c r="T19" s="49">
        <v>0.4</v>
      </c>
      <c r="U19" s="49">
        <v>0.4</v>
      </c>
      <c r="V19" s="49">
        <v>0.2</v>
      </c>
      <c r="W19" s="49">
        <v>0.1</v>
      </c>
      <c r="X19" s="49">
        <v>0.1</v>
      </c>
      <c r="Y19" s="49">
        <v>0.1</v>
      </c>
      <c r="Z19" s="49">
        <v>0.1</v>
      </c>
      <c r="AA19" s="49">
        <v>0</v>
      </c>
      <c r="AB19" s="49">
        <v>0</v>
      </c>
      <c r="AC19" s="49">
        <v>3.4</v>
      </c>
      <c r="AD19" s="49"/>
      <c r="AE19" s="49"/>
    </row>
    <row r="20" spans="1:31">
      <c r="A20" s="49" t="s">
        <v>106</v>
      </c>
      <c r="B20" s="49" t="s">
        <v>129</v>
      </c>
      <c r="C20" s="49" t="s">
        <v>130</v>
      </c>
      <c r="D20" s="49" t="s">
        <v>151</v>
      </c>
      <c r="E20" s="49">
        <v>0.2</v>
      </c>
      <c r="F20" s="49">
        <v>0.2</v>
      </c>
      <c r="G20" s="49">
        <v>0.2</v>
      </c>
      <c r="H20" s="49">
        <v>0.2</v>
      </c>
      <c r="I20" s="49">
        <v>0.2</v>
      </c>
      <c r="J20" s="49">
        <v>0.2</v>
      </c>
      <c r="K20" s="49">
        <v>0.4</v>
      </c>
      <c r="L20" s="49">
        <v>0.4</v>
      </c>
      <c r="M20" s="49">
        <v>0.7</v>
      </c>
      <c r="N20" s="49">
        <v>0.9</v>
      </c>
      <c r="O20" s="49">
        <v>0.9</v>
      </c>
      <c r="P20" s="49">
        <v>0.9</v>
      </c>
      <c r="Q20" s="49">
        <v>0.9</v>
      </c>
      <c r="R20" s="49">
        <v>0.9</v>
      </c>
      <c r="S20" s="49">
        <v>0.9</v>
      </c>
      <c r="T20" s="49">
        <v>0.9</v>
      </c>
      <c r="U20" s="49">
        <v>0.9</v>
      </c>
      <c r="V20" s="49">
        <v>0.9</v>
      </c>
      <c r="W20" s="49">
        <v>0.8</v>
      </c>
      <c r="X20" s="49">
        <v>0.8</v>
      </c>
      <c r="Y20" s="49">
        <v>0.7</v>
      </c>
      <c r="Z20" s="49">
        <v>0.4</v>
      </c>
      <c r="AA20" s="49">
        <v>0.2</v>
      </c>
      <c r="AB20" s="49">
        <v>0.2</v>
      </c>
      <c r="AC20" s="49">
        <v>13.9</v>
      </c>
      <c r="AD20" s="49">
        <v>91.6</v>
      </c>
      <c r="AE20" s="49">
        <v>4776.29</v>
      </c>
    </row>
    <row r="21" spans="1:31">
      <c r="A21" s="49"/>
      <c r="B21" s="49"/>
      <c r="C21" s="49"/>
      <c r="D21" s="49" t="s">
        <v>159</v>
      </c>
      <c r="E21" s="49">
        <v>0.15</v>
      </c>
      <c r="F21" s="49">
        <v>0.15</v>
      </c>
      <c r="G21" s="49">
        <v>0.15</v>
      </c>
      <c r="H21" s="49">
        <v>0.15</v>
      </c>
      <c r="I21" s="49">
        <v>0.15</v>
      </c>
      <c r="J21" s="49">
        <v>0.15</v>
      </c>
      <c r="K21" s="49">
        <v>0.3</v>
      </c>
      <c r="L21" s="49">
        <v>0.3</v>
      </c>
      <c r="M21" s="49">
        <v>0.5</v>
      </c>
      <c r="N21" s="49">
        <v>0.8</v>
      </c>
      <c r="O21" s="49">
        <v>0.9</v>
      </c>
      <c r="P21" s="49">
        <v>0.9</v>
      </c>
      <c r="Q21" s="49">
        <v>0.9</v>
      </c>
      <c r="R21" s="49">
        <v>0.9</v>
      </c>
      <c r="S21" s="49">
        <v>0.9</v>
      </c>
      <c r="T21" s="49">
        <v>0.9</v>
      </c>
      <c r="U21" s="49">
        <v>0.9</v>
      </c>
      <c r="V21" s="49">
        <v>0.9</v>
      </c>
      <c r="W21" s="49">
        <v>0.7</v>
      </c>
      <c r="X21" s="49">
        <v>0.5</v>
      </c>
      <c r="Y21" s="49">
        <v>0.5</v>
      </c>
      <c r="Z21" s="49">
        <v>0.3</v>
      </c>
      <c r="AA21" s="49">
        <v>0.15</v>
      </c>
      <c r="AB21" s="49">
        <v>0.15</v>
      </c>
      <c r="AC21" s="49">
        <v>12.3</v>
      </c>
      <c r="AD21" s="49"/>
      <c r="AE21" s="49"/>
    </row>
    <row r="22" spans="1:31">
      <c r="A22" s="49"/>
      <c r="B22" s="49"/>
      <c r="C22" s="49"/>
      <c r="D22" s="49" t="s">
        <v>149</v>
      </c>
      <c r="E22" s="49">
        <v>1</v>
      </c>
      <c r="F22" s="49">
        <v>1</v>
      </c>
      <c r="G22" s="49">
        <v>1</v>
      </c>
      <c r="H22" s="49">
        <v>1</v>
      </c>
      <c r="I22" s="49">
        <v>1</v>
      </c>
      <c r="J22" s="49">
        <v>1</v>
      </c>
      <c r="K22" s="49">
        <v>1</v>
      </c>
      <c r="L22" s="49">
        <v>1</v>
      </c>
      <c r="M22" s="49">
        <v>1</v>
      </c>
      <c r="N22" s="49">
        <v>1</v>
      </c>
      <c r="O22" s="49">
        <v>1</v>
      </c>
      <c r="P22" s="49">
        <v>1</v>
      </c>
      <c r="Q22" s="49">
        <v>1</v>
      </c>
      <c r="R22" s="49">
        <v>1</v>
      </c>
      <c r="S22" s="49">
        <v>1</v>
      </c>
      <c r="T22" s="49">
        <v>1</v>
      </c>
      <c r="U22" s="49">
        <v>1</v>
      </c>
      <c r="V22" s="49">
        <v>1</v>
      </c>
      <c r="W22" s="49">
        <v>1</v>
      </c>
      <c r="X22" s="49">
        <v>1</v>
      </c>
      <c r="Y22" s="49">
        <v>1</v>
      </c>
      <c r="Z22" s="49">
        <v>1</v>
      </c>
      <c r="AA22" s="49">
        <v>1</v>
      </c>
      <c r="AB22" s="49">
        <v>1</v>
      </c>
      <c r="AC22" s="49">
        <v>24</v>
      </c>
      <c r="AD22" s="49"/>
      <c r="AE22" s="49"/>
    </row>
    <row r="23" spans="1:31">
      <c r="A23" s="49"/>
      <c r="B23" s="49"/>
      <c r="C23" s="49"/>
      <c r="D23" s="49" t="s">
        <v>150</v>
      </c>
      <c r="E23" s="49">
        <v>0</v>
      </c>
      <c r="F23" s="49">
        <v>0</v>
      </c>
      <c r="G23" s="49">
        <v>0</v>
      </c>
      <c r="H23" s="49">
        <v>0</v>
      </c>
      <c r="I23" s="49">
        <v>0</v>
      </c>
      <c r="J23" s="49">
        <v>0</v>
      </c>
      <c r="K23" s="49">
        <v>0</v>
      </c>
      <c r="L23" s="49">
        <v>0</v>
      </c>
      <c r="M23" s="49">
        <v>0</v>
      </c>
      <c r="N23" s="49">
        <v>0</v>
      </c>
      <c r="O23" s="49">
        <v>0</v>
      </c>
      <c r="P23" s="49">
        <v>0</v>
      </c>
      <c r="Q23" s="49">
        <v>0</v>
      </c>
      <c r="R23" s="49">
        <v>0</v>
      </c>
      <c r="S23" s="49">
        <v>0</v>
      </c>
      <c r="T23" s="49">
        <v>0</v>
      </c>
      <c r="U23" s="49">
        <v>0</v>
      </c>
      <c r="V23" s="49">
        <v>0</v>
      </c>
      <c r="W23" s="49">
        <v>0</v>
      </c>
      <c r="X23" s="49">
        <v>0</v>
      </c>
      <c r="Y23" s="49">
        <v>0</v>
      </c>
      <c r="Z23" s="49">
        <v>0</v>
      </c>
      <c r="AA23" s="49">
        <v>0</v>
      </c>
      <c r="AB23" s="49">
        <v>0</v>
      </c>
      <c r="AC23" s="49">
        <v>0</v>
      </c>
      <c r="AD23" s="49"/>
      <c r="AE23" s="49"/>
    </row>
    <row r="24" spans="1:31">
      <c r="A24" s="49"/>
      <c r="B24" s="49"/>
      <c r="C24" s="49"/>
      <c r="D24" s="49" t="s">
        <v>156</v>
      </c>
      <c r="E24" s="49">
        <v>0.15</v>
      </c>
      <c r="F24" s="49">
        <v>0.15</v>
      </c>
      <c r="G24" s="49">
        <v>0.15</v>
      </c>
      <c r="H24" s="49">
        <v>0.15</v>
      </c>
      <c r="I24" s="49">
        <v>0.15</v>
      </c>
      <c r="J24" s="49">
        <v>0.15</v>
      </c>
      <c r="K24" s="49">
        <v>0.3</v>
      </c>
      <c r="L24" s="49">
        <v>0.3</v>
      </c>
      <c r="M24" s="49">
        <v>0.3</v>
      </c>
      <c r="N24" s="49">
        <v>0.3</v>
      </c>
      <c r="O24" s="49">
        <v>0.6</v>
      </c>
      <c r="P24" s="49">
        <v>0.6</v>
      </c>
      <c r="Q24" s="49">
        <v>0.8</v>
      </c>
      <c r="R24" s="49">
        <v>0.8</v>
      </c>
      <c r="S24" s="49">
        <v>0.8</v>
      </c>
      <c r="T24" s="49">
        <v>0.8</v>
      </c>
      <c r="U24" s="49">
        <v>0.8</v>
      </c>
      <c r="V24" s="49">
        <v>0.6</v>
      </c>
      <c r="W24" s="49">
        <v>0.4</v>
      </c>
      <c r="X24" s="49">
        <v>0.4</v>
      </c>
      <c r="Y24" s="49">
        <v>0.4</v>
      </c>
      <c r="Z24" s="49">
        <v>0.4</v>
      </c>
      <c r="AA24" s="49">
        <v>0.15</v>
      </c>
      <c r="AB24" s="49">
        <v>0.15</v>
      </c>
      <c r="AC24" s="49">
        <v>9.8000000000000007</v>
      </c>
      <c r="AD24" s="49"/>
      <c r="AE24" s="49"/>
    </row>
    <row r="25" spans="1:31">
      <c r="A25" s="49" t="s">
        <v>210</v>
      </c>
      <c r="B25" s="49" t="s">
        <v>129</v>
      </c>
      <c r="C25" s="49" t="s">
        <v>130</v>
      </c>
      <c r="D25" s="49" t="s">
        <v>147</v>
      </c>
      <c r="E25" s="49">
        <v>0</v>
      </c>
      <c r="F25" s="49">
        <v>0</v>
      </c>
      <c r="G25" s="49">
        <v>0</v>
      </c>
      <c r="H25" s="49">
        <v>0</v>
      </c>
      <c r="I25" s="49">
        <v>0</v>
      </c>
      <c r="J25" s="49">
        <v>0</v>
      </c>
      <c r="K25" s="49">
        <v>0</v>
      </c>
      <c r="L25" s="49">
        <v>0.12</v>
      </c>
      <c r="M25" s="49">
        <v>0.22</v>
      </c>
      <c r="N25" s="49">
        <v>0.64</v>
      </c>
      <c r="O25" s="49">
        <v>0.74</v>
      </c>
      <c r="P25" s="49">
        <v>0.68</v>
      </c>
      <c r="Q25" s="49">
        <v>0.68</v>
      </c>
      <c r="R25" s="49">
        <v>0.71</v>
      </c>
      <c r="S25" s="49">
        <v>0.72</v>
      </c>
      <c r="T25" s="49">
        <v>0.72</v>
      </c>
      <c r="U25" s="49">
        <v>0.73</v>
      </c>
      <c r="V25" s="49">
        <v>0.68</v>
      </c>
      <c r="W25" s="49">
        <v>0.68</v>
      </c>
      <c r="X25" s="49">
        <v>0.57999999999999996</v>
      </c>
      <c r="Y25" s="49">
        <v>0.54</v>
      </c>
      <c r="Z25" s="49">
        <v>0</v>
      </c>
      <c r="AA25" s="49">
        <v>0</v>
      </c>
      <c r="AB25" s="49">
        <v>0</v>
      </c>
      <c r="AC25" s="49">
        <v>8.44</v>
      </c>
      <c r="AD25" s="49">
        <v>52.69</v>
      </c>
      <c r="AE25" s="49">
        <v>2747.41</v>
      </c>
    </row>
    <row r="26" spans="1:31">
      <c r="A26" s="49"/>
      <c r="B26" s="49"/>
      <c r="C26" s="49"/>
      <c r="D26" s="49" t="s">
        <v>155</v>
      </c>
      <c r="E26" s="49">
        <v>0</v>
      </c>
      <c r="F26" s="49">
        <v>0</v>
      </c>
      <c r="G26" s="49">
        <v>0</v>
      </c>
      <c r="H26" s="49">
        <v>0</v>
      </c>
      <c r="I26" s="49">
        <v>0</v>
      </c>
      <c r="J26" s="49">
        <v>0</v>
      </c>
      <c r="K26" s="49">
        <v>0</v>
      </c>
      <c r="L26" s="49">
        <v>0.09</v>
      </c>
      <c r="M26" s="49">
        <v>0.21</v>
      </c>
      <c r="N26" s="49">
        <v>0.56000000000000005</v>
      </c>
      <c r="O26" s="49">
        <v>0.66</v>
      </c>
      <c r="P26" s="49">
        <v>0.68</v>
      </c>
      <c r="Q26" s="49">
        <v>0.68</v>
      </c>
      <c r="R26" s="49">
        <v>0.69</v>
      </c>
      <c r="S26" s="49">
        <v>0.7</v>
      </c>
      <c r="T26" s="49">
        <v>0.69</v>
      </c>
      <c r="U26" s="49">
        <v>0.66</v>
      </c>
      <c r="V26" s="49">
        <v>0.57999999999999996</v>
      </c>
      <c r="W26" s="49">
        <v>0.47</v>
      </c>
      <c r="X26" s="49">
        <v>0.43</v>
      </c>
      <c r="Y26" s="49">
        <v>0.43</v>
      </c>
      <c r="Z26" s="49">
        <v>0.08</v>
      </c>
      <c r="AA26" s="49">
        <v>0</v>
      </c>
      <c r="AB26" s="49">
        <v>0</v>
      </c>
      <c r="AC26" s="49">
        <v>7.61</v>
      </c>
      <c r="AD26" s="49"/>
      <c r="AE26" s="49"/>
    </row>
    <row r="27" spans="1:31">
      <c r="A27" s="49"/>
      <c r="B27" s="49"/>
      <c r="C27" s="49"/>
      <c r="D27" s="49" t="s">
        <v>156</v>
      </c>
      <c r="E27" s="49">
        <v>0</v>
      </c>
      <c r="F27" s="49">
        <v>0</v>
      </c>
      <c r="G27" s="49">
        <v>0</v>
      </c>
      <c r="H27" s="49">
        <v>0</v>
      </c>
      <c r="I27" s="49">
        <v>0</v>
      </c>
      <c r="J27" s="49">
        <v>0</v>
      </c>
      <c r="K27" s="49">
        <v>0</v>
      </c>
      <c r="L27" s="49">
        <v>0</v>
      </c>
      <c r="M27" s="49">
        <v>0</v>
      </c>
      <c r="N27" s="49">
        <v>0.11</v>
      </c>
      <c r="O27" s="49">
        <v>0.13</v>
      </c>
      <c r="P27" s="49">
        <v>0.35</v>
      </c>
      <c r="Q27" s="49">
        <v>0.37</v>
      </c>
      <c r="R27" s="49">
        <v>0.37</v>
      </c>
      <c r="S27" s="49">
        <v>0.39</v>
      </c>
      <c r="T27" s="49">
        <v>0.41</v>
      </c>
      <c r="U27" s="49">
        <v>0.38</v>
      </c>
      <c r="V27" s="49">
        <v>0.34</v>
      </c>
      <c r="W27" s="49">
        <v>0.03</v>
      </c>
      <c r="X27" s="49">
        <v>0</v>
      </c>
      <c r="Y27" s="49">
        <v>0</v>
      </c>
      <c r="Z27" s="49">
        <v>0</v>
      </c>
      <c r="AA27" s="49">
        <v>0</v>
      </c>
      <c r="AB27" s="49">
        <v>0</v>
      </c>
      <c r="AC27" s="49">
        <v>2.88</v>
      </c>
      <c r="AD27" s="49"/>
      <c r="AE27" s="49"/>
    </row>
    <row r="28" spans="1:31">
      <c r="A28" s="49" t="s">
        <v>125</v>
      </c>
      <c r="B28" s="49" t="s">
        <v>129</v>
      </c>
      <c r="C28" s="49" t="s">
        <v>130</v>
      </c>
      <c r="D28" s="49" t="s">
        <v>147</v>
      </c>
      <c r="E28" s="49">
        <v>0.04</v>
      </c>
      <c r="F28" s="49">
        <v>0.05</v>
      </c>
      <c r="G28" s="49">
        <v>0.05</v>
      </c>
      <c r="H28" s="49">
        <v>0.04</v>
      </c>
      <c r="I28" s="49">
        <v>0.04</v>
      </c>
      <c r="J28" s="49">
        <v>0.04</v>
      </c>
      <c r="K28" s="49">
        <v>0.04</v>
      </c>
      <c r="L28" s="49">
        <v>0.15</v>
      </c>
      <c r="M28" s="49">
        <v>0.23</v>
      </c>
      <c r="N28" s="49">
        <v>0.32</v>
      </c>
      <c r="O28" s="49">
        <v>0.41</v>
      </c>
      <c r="P28" s="49">
        <v>0.56999999999999995</v>
      </c>
      <c r="Q28" s="49">
        <v>0.62</v>
      </c>
      <c r="R28" s="49">
        <v>0.61</v>
      </c>
      <c r="S28" s="49">
        <v>0.5</v>
      </c>
      <c r="T28" s="49">
        <v>0.45</v>
      </c>
      <c r="U28" s="49">
        <v>0.46</v>
      </c>
      <c r="V28" s="49">
        <v>0.47</v>
      </c>
      <c r="W28" s="49">
        <v>0.42</v>
      </c>
      <c r="X28" s="49">
        <v>0.34</v>
      </c>
      <c r="Y28" s="49">
        <v>0.33</v>
      </c>
      <c r="Z28" s="49">
        <v>0.23</v>
      </c>
      <c r="AA28" s="49">
        <v>0.13</v>
      </c>
      <c r="AB28" s="49">
        <v>0.08</v>
      </c>
      <c r="AC28" s="49">
        <v>6.62</v>
      </c>
      <c r="AD28" s="49">
        <v>44.59</v>
      </c>
      <c r="AE28" s="49">
        <v>2325.0500000000002</v>
      </c>
    </row>
    <row r="29" spans="1:31">
      <c r="A29" s="49"/>
      <c r="B29" s="49"/>
      <c r="C29" s="49"/>
      <c r="D29" s="49" t="s">
        <v>155</v>
      </c>
      <c r="E29" s="49">
        <v>0.11</v>
      </c>
      <c r="F29" s="49">
        <v>0.1</v>
      </c>
      <c r="G29" s="49">
        <v>0.08</v>
      </c>
      <c r="H29" s="49">
        <v>0.06</v>
      </c>
      <c r="I29" s="49">
        <v>0.06</v>
      </c>
      <c r="J29" s="49">
        <v>0.06</v>
      </c>
      <c r="K29" s="49">
        <v>7.0000000000000007E-2</v>
      </c>
      <c r="L29" s="49">
        <v>0.2</v>
      </c>
      <c r="M29" s="49">
        <v>0.24</v>
      </c>
      <c r="N29" s="49">
        <v>0.27</v>
      </c>
      <c r="O29" s="49">
        <v>0.42</v>
      </c>
      <c r="P29" s="49">
        <v>0.54</v>
      </c>
      <c r="Q29" s="49">
        <v>0.59</v>
      </c>
      <c r="R29" s="49">
        <v>0.6</v>
      </c>
      <c r="S29" s="49">
        <v>0.49</v>
      </c>
      <c r="T29" s="49">
        <v>0.48</v>
      </c>
      <c r="U29" s="49">
        <v>0.47</v>
      </c>
      <c r="V29" s="49">
        <v>0.46</v>
      </c>
      <c r="W29" s="49">
        <v>0.44</v>
      </c>
      <c r="X29" s="49">
        <v>0.36</v>
      </c>
      <c r="Y29" s="49">
        <v>0.28999999999999998</v>
      </c>
      <c r="Z29" s="49">
        <v>0.22</v>
      </c>
      <c r="AA29" s="49">
        <v>0.16</v>
      </c>
      <c r="AB29" s="49">
        <v>0.13</v>
      </c>
      <c r="AC29" s="49">
        <v>6.9</v>
      </c>
      <c r="AD29" s="49"/>
      <c r="AE29" s="49"/>
    </row>
    <row r="30" spans="1:31">
      <c r="A30" s="49"/>
      <c r="B30" s="49"/>
      <c r="C30" s="49"/>
      <c r="D30" s="49" t="s">
        <v>156</v>
      </c>
      <c r="E30" s="49">
        <v>7.0000000000000007E-2</v>
      </c>
      <c r="F30" s="49">
        <v>7.0000000000000007E-2</v>
      </c>
      <c r="G30" s="49">
        <v>7.0000000000000007E-2</v>
      </c>
      <c r="H30" s="49">
        <v>0.06</v>
      </c>
      <c r="I30" s="49">
        <v>0.06</v>
      </c>
      <c r="J30" s="49">
        <v>0.06</v>
      </c>
      <c r="K30" s="49">
        <v>7.0000000000000007E-2</v>
      </c>
      <c r="L30" s="49">
        <v>0.1</v>
      </c>
      <c r="M30" s="49">
        <v>0.12</v>
      </c>
      <c r="N30" s="49">
        <v>0.14000000000000001</v>
      </c>
      <c r="O30" s="49">
        <v>0.28999999999999998</v>
      </c>
      <c r="P30" s="49">
        <v>0.31</v>
      </c>
      <c r="Q30" s="49">
        <v>0.36</v>
      </c>
      <c r="R30" s="49">
        <v>0.36</v>
      </c>
      <c r="S30" s="49">
        <v>0.34</v>
      </c>
      <c r="T30" s="49">
        <v>0.35</v>
      </c>
      <c r="U30" s="49">
        <v>0.37</v>
      </c>
      <c r="V30" s="49">
        <v>0.34</v>
      </c>
      <c r="W30" s="49">
        <v>0.25</v>
      </c>
      <c r="X30" s="49">
        <v>0.27</v>
      </c>
      <c r="Y30" s="49">
        <v>0.21</v>
      </c>
      <c r="Z30" s="49">
        <v>0.16</v>
      </c>
      <c r="AA30" s="49">
        <v>0.1</v>
      </c>
      <c r="AB30" s="49">
        <v>0.06</v>
      </c>
      <c r="AC30" s="49">
        <v>4.59</v>
      </c>
      <c r="AD30" s="49"/>
      <c r="AE30" s="49"/>
    </row>
    <row r="31" spans="1:31">
      <c r="A31" s="49" t="s">
        <v>154</v>
      </c>
      <c r="B31" s="49" t="s">
        <v>138</v>
      </c>
      <c r="C31" s="49" t="s">
        <v>130</v>
      </c>
      <c r="D31" s="49" t="s">
        <v>131</v>
      </c>
      <c r="E31" s="49">
        <v>120</v>
      </c>
      <c r="F31" s="49">
        <v>120</v>
      </c>
      <c r="G31" s="49">
        <v>120</v>
      </c>
      <c r="H31" s="49">
        <v>120</v>
      </c>
      <c r="I31" s="49">
        <v>120</v>
      </c>
      <c r="J31" s="49">
        <v>120</v>
      </c>
      <c r="K31" s="49">
        <v>120</v>
      </c>
      <c r="L31" s="49">
        <v>120</v>
      </c>
      <c r="M31" s="49">
        <v>120</v>
      </c>
      <c r="N31" s="49">
        <v>120</v>
      </c>
      <c r="O31" s="49">
        <v>120</v>
      </c>
      <c r="P31" s="49">
        <v>120</v>
      </c>
      <c r="Q31" s="49">
        <v>120</v>
      </c>
      <c r="R31" s="49">
        <v>120</v>
      </c>
      <c r="S31" s="49">
        <v>120</v>
      </c>
      <c r="T31" s="49">
        <v>120</v>
      </c>
      <c r="U31" s="49">
        <v>120</v>
      </c>
      <c r="V31" s="49">
        <v>120</v>
      </c>
      <c r="W31" s="49">
        <v>120</v>
      </c>
      <c r="X31" s="49">
        <v>120</v>
      </c>
      <c r="Y31" s="49">
        <v>120</v>
      </c>
      <c r="Z31" s="49">
        <v>120</v>
      </c>
      <c r="AA31" s="49">
        <v>120</v>
      </c>
      <c r="AB31" s="49">
        <v>120</v>
      </c>
      <c r="AC31" s="49">
        <v>2880</v>
      </c>
      <c r="AD31" s="49">
        <v>20160</v>
      </c>
      <c r="AE31" s="49">
        <v>1051200</v>
      </c>
    </row>
    <row r="32" spans="1:31">
      <c r="A32" s="49" t="s">
        <v>136</v>
      </c>
      <c r="B32" s="49" t="s">
        <v>129</v>
      </c>
      <c r="C32" s="49" t="s">
        <v>130</v>
      </c>
      <c r="D32" s="49" t="s">
        <v>131</v>
      </c>
      <c r="E32" s="49">
        <v>0</v>
      </c>
      <c r="F32" s="49">
        <v>0</v>
      </c>
      <c r="G32" s="49">
        <v>0</v>
      </c>
      <c r="H32" s="49">
        <v>0</v>
      </c>
      <c r="I32" s="49">
        <v>0</v>
      </c>
      <c r="J32" s="49">
        <v>0</v>
      </c>
      <c r="K32" s="49">
        <v>0</v>
      </c>
      <c r="L32" s="49">
        <v>0</v>
      </c>
      <c r="M32" s="49">
        <v>0</v>
      </c>
      <c r="N32" s="49">
        <v>0</v>
      </c>
      <c r="O32" s="49">
        <v>0</v>
      </c>
      <c r="P32" s="49">
        <v>0</v>
      </c>
      <c r="Q32" s="49">
        <v>0</v>
      </c>
      <c r="R32" s="49">
        <v>0</v>
      </c>
      <c r="S32" s="49">
        <v>0</v>
      </c>
      <c r="T32" s="49">
        <v>0</v>
      </c>
      <c r="U32" s="49">
        <v>0</v>
      </c>
      <c r="V32" s="49">
        <v>0</v>
      </c>
      <c r="W32" s="49">
        <v>0</v>
      </c>
      <c r="X32" s="49">
        <v>0</v>
      </c>
      <c r="Y32" s="49">
        <v>0</v>
      </c>
      <c r="Z32" s="49">
        <v>0</v>
      </c>
      <c r="AA32" s="49">
        <v>0</v>
      </c>
      <c r="AB32" s="49">
        <v>0</v>
      </c>
      <c r="AC32" s="49">
        <v>0</v>
      </c>
      <c r="AD32" s="49">
        <v>0</v>
      </c>
      <c r="AE32" s="49">
        <v>0</v>
      </c>
    </row>
    <row r="33" spans="1:31">
      <c r="A33" s="49" t="s">
        <v>137</v>
      </c>
      <c r="B33" s="49" t="s">
        <v>138</v>
      </c>
      <c r="C33" s="49" t="s">
        <v>130</v>
      </c>
      <c r="D33" s="49" t="s">
        <v>131</v>
      </c>
      <c r="E33" s="49">
        <v>0.2</v>
      </c>
      <c r="F33" s="49">
        <v>0.2</v>
      </c>
      <c r="G33" s="49">
        <v>0.2</v>
      </c>
      <c r="H33" s="49">
        <v>0.2</v>
      </c>
      <c r="I33" s="49">
        <v>0.2</v>
      </c>
      <c r="J33" s="49">
        <v>0.2</v>
      </c>
      <c r="K33" s="49">
        <v>0.2</v>
      </c>
      <c r="L33" s="49">
        <v>0.2</v>
      </c>
      <c r="M33" s="49">
        <v>0.2</v>
      </c>
      <c r="N33" s="49">
        <v>0.2</v>
      </c>
      <c r="O33" s="49">
        <v>0.2</v>
      </c>
      <c r="P33" s="49">
        <v>0.2</v>
      </c>
      <c r="Q33" s="49">
        <v>0.2</v>
      </c>
      <c r="R33" s="49">
        <v>0.2</v>
      </c>
      <c r="S33" s="49">
        <v>0.2</v>
      </c>
      <c r="T33" s="49">
        <v>0.2</v>
      </c>
      <c r="U33" s="49">
        <v>0.2</v>
      </c>
      <c r="V33" s="49">
        <v>0.2</v>
      </c>
      <c r="W33" s="49">
        <v>0.2</v>
      </c>
      <c r="X33" s="49">
        <v>0.2</v>
      </c>
      <c r="Y33" s="49">
        <v>0.2</v>
      </c>
      <c r="Z33" s="49">
        <v>0.2</v>
      </c>
      <c r="AA33" s="49">
        <v>0.2</v>
      </c>
      <c r="AB33" s="49">
        <v>0.2</v>
      </c>
      <c r="AC33" s="49">
        <v>4.8</v>
      </c>
      <c r="AD33" s="49">
        <v>33.6</v>
      </c>
      <c r="AE33" s="49">
        <v>1752</v>
      </c>
    </row>
    <row r="34" spans="1:31">
      <c r="A34" s="49" t="s">
        <v>139</v>
      </c>
      <c r="B34" s="49" t="s">
        <v>138</v>
      </c>
      <c r="C34" s="49" t="s">
        <v>140</v>
      </c>
      <c r="D34" s="49" t="s">
        <v>131</v>
      </c>
      <c r="E34" s="49">
        <v>1</v>
      </c>
      <c r="F34" s="49">
        <v>1</v>
      </c>
      <c r="G34" s="49">
        <v>1</v>
      </c>
      <c r="H34" s="49">
        <v>1</v>
      </c>
      <c r="I34" s="49">
        <v>1</v>
      </c>
      <c r="J34" s="49">
        <v>1</v>
      </c>
      <c r="K34" s="49">
        <v>1</v>
      </c>
      <c r="L34" s="49">
        <v>1</v>
      </c>
      <c r="M34" s="49">
        <v>1</v>
      </c>
      <c r="N34" s="49">
        <v>1</v>
      </c>
      <c r="O34" s="49">
        <v>1</v>
      </c>
      <c r="P34" s="49">
        <v>1</v>
      </c>
      <c r="Q34" s="49">
        <v>1</v>
      </c>
      <c r="R34" s="49">
        <v>1</v>
      </c>
      <c r="S34" s="49">
        <v>1</v>
      </c>
      <c r="T34" s="49">
        <v>1</v>
      </c>
      <c r="U34" s="49">
        <v>1</v>
      </c>
      <c r="V34" s="49">
        <v>1</v>
      </c>
      <c r="W34" s="49">
        <v>1</v>
      </c>
      <c r="X34" s="49">
        <v>1</v>
      </c>
      <c r="Y34" s="49">
        <v>1</v>
      </c>
      <c r="Z34" s="49">
        <v>1</v>
      </c>
      <c r="AA34" s="49">
        <v>1</v>
      </c>
      <c r="AB34" s="49">
        <v>1</v>
      </c>
      <c r="AC34" s="49">
        <v>24</v>
      </c>
      <c r="AD34" s="49">
        <v>168</v>
      </c>
      <c r="AE34" s="49">
        <v>6924</v>
      </c>
    </row>
    <row r="35" spans="1:31">
      <c r="A35" s="49"/>
      <c r="B35" s="49"/>
      <c r="C35" s="49" t="s">
        <v>141</v>
      </c>
      <c r="D35" s="49" t="s">
        <v>131</v>
      </c>
      <c r="E35" s="49">
        <v>0.5</v>
      </c>
      <c r="F35" s="49">
        <v>0.5</v>
      </c>
      <c r="G35" s="49">
        <v>0.5</v>
      </c>
      <c r="H35" s="49">
        <v>0.5</v>
      </c>
      <c r="I35" s="49">
        <v>0.5</v>
      </c>
      <c r="J35" s="49">
        <v>0.5</v>
      </c>
      <c r="K35" s="49">
        <v>0.5</v>
      </c>
      <c r="L35" s="49">
        <v>0.5</v>
      </c>
      <c r="M35" s="49">
        <v>0.5</v>
      </c>
      <c r="N35" s="49">
        <v>0.5</v>
      </c>
      <c r="O35" s="49">
        <v>0.5</v>
      </c>
      <c r="P35" s="49">
        <v>0.5</v>
      </c>
      <c r="Q35" s="49">
        <v>0.5</v>
      </c>
      <c r="R35" s="49">
        <v>0.5</v>
      </c>
      <c r="S35" s="49">
        <v>0.5</v>
      </c>
      <c r="T35" s="49">
        <v>0.5</v>
      </c>
      <c r="U35" s="49">
        <v>0.5</v>
      </c>
      <c r="V35" s="49">
        <v>0.5</v>
      </c>
      <c r="W35" s="49">
        <v>0.5</v>
      </c>
      <c r="X35" s="49">
        <v>0.5</v>
      </c>
      <c r="Y35" s="49">
        <v>0.5</v>
      </c>
      <c r="Z35" s="49">
        <v>0.5</v>
      </c>
      <c r="AA35" s="49">
        <v>0.5</v>
      </c>
      <c r="AB35" s="49">
        <v>0.5</v>
      </c>
      <c r="AC35" s="49">
        <v>12</v>
      </c>
      <c r="AD35" s="49">
        <v>84</v>
      </c>
      <c r="AE35" s="49"/>
    </row>
    <row r="36" spans="1:31">
      <c r="A36" s="49"/>
      <c r="B36" s="49"/>
      <c r="C36" s="49" t="s">
        <v>130</v>
      </c>
      <c r="D36" s="49" t="s">
        <v>131</v>
      </c>
      <c r="E36" s="49">
        <v>1</v>
      </c>
      <c r="F36" s="49">
        <v>1</v>
      </c>
      <c r="G36" s="49">
        <v>1</v>
      </c>
      <c r="H36" s="49">
        <v>1</v>
      </c>
      <c r="I36" s="49">
        <v>1</v>
      </c>
      <c r="J36" s="49">
        <v>1</v>
      </c>
      <c r="K36" s="49">
        <v>1</v>
      </c>
      <c r="L36" s="49">
        <v>1</v>
      </c>
      <c r="M36" s="49">
        <v>1</v>
      </c>
      <c r="N36" s="49">
        <v>1</v>
      </c>
      <c r="O36" s="49">
        <v>1</v>
      </c>
      <c r="P36" s="49">
        <v>1</v>
      </c>
      <c r="Q36" s="49">
        <v>1</v>
      </c>
      <c r="R36" s="49">
        <v>1</v>
      </c>
      <c r="S36" s="49">
        <v>1</v>
      </c>
      <c r="T36" s="49">
        <v>1</v>
      </c>
      <c r="U36" s="49">
        <v>1</v>
      </c>
      <c r="V36" s="49">
        <v>1</v>
      </c>
      <c r="W36" s="49">
        <v>1</v>
      </c>
      <c r="X36" s="49">
        <v>1</v>
      </c>
      <c r="Y36" s="49">
        <v>1</v>
      </c>
      <c r="Z36" s="49">
        <v>1</v>
      </c>
      <c r="AA36" s="49">
        <v>1</v>
      </c>
      <c r="AB36" s="49">
        <v>1</v>
      </c>
      <c r="AC36" s="49">
        <v>24</v>
      </c>
      <c r="AD36" s="49">
        <v>168</v>
      </c>
      <c r="AE36" s="49"/>
    </row>
    <row r="37" spans="1:31">
      <c r="A37" s="49" t="s">
        <v>124</v>
      </c>
      <c r="B37" s="49" t="s">
        <v>129</v>
      </c>
      <c r="C37" s="49" t="s">
        <v>130</v>
      </c>
      <c r="D37" s="49" t="s">
        <v>147</v>
      </c>
      <c r="E37" s="49">
        <v>1</v>
      </c>
      <c r="F37" s="49">
        <v>1</v>
      </c>
      <c r="G37" s="49">
        <v>1</v>
      </c>
      <c r="H37" s="49">
        <v>1</v>
      </c>
      <c r="I37" s="49">
        <v>1</v>
      </c>
      <c r="J37" s="49">
        <v>1</v>
      </c>
      <c r="K37" s="49">
        <v>0</v>
      </c>
      <c r="L37" s="49">
        <v>0</v>
      </c>
      <c r="M37" s="49">
        <v>0</v>
      </c>
      <c r="N37" s="49">
        <v>0</v>
      </c>
      <c r="O37" s="49">
        <v>0</v>
      </c>
      <c r="P37" s="49">
        <v>0</v>
      </c>
      <c r="Q37" s="49">
        <v>0</v>
      </c>
      <c r="R37" s="49">
        <v>0</v>
      </c>
      <c r="S37" s="49">
        <v>0</v>
      </c>
      <c r="T37" s="49">
        <v>0</v>
      </c>
      <c r="U37" s="49">
        <v>0</v>
      </c>
      <c r="V37" s="49">
        <v>0</v>
      </c>
      <c r="W37" s="49">
        <v>0</v>
      </c>
      <c r="X37" s="49">
        <v>0</v>
      </c>
      <c r="Y37" s="49">
        <v>0</v>
      </c>
      <c r="Z37" s="49">
        <v>0</v>
      </c>
      <c r="AA37" s="49">
        <v>1</v>
      </c>
      <c r="AB37" s="49">
        <v>1</v>
      </c>
      <c r="AC37" s="49">
        <v>8</v>
      </c>
      <c r="AD37" s="49">
        <v>56</v>
      </c>
      <c r="AE37" s="49">
        <v>2920</v>
      </c>
    </row>
    <row r="38" spans="1:31">
      <c r="A38" s="49"/>
      <c r="B38" s="49"/>
      <c r="C38" s="49"/>
      <c r="D38" s="49" t="s">
        <v>159</v>
      </c>
      <c r="E38" s="49">
        <v>1</v>
      </c>
      <c r="F38" s="49">
        <v>1</v>
      </c>
      <c r="G38" s="49">
        <v>1</v>
      </c>
      <c r="H38" s="49">
        <v>1</v>
      </c>
      <c r="I38" s="49">
        <v>1</v>
      </c>
      <c r="J38" s="49">
        <v>1</v>
      </c>
      <c r="K38" s="49">
        <v>0</v>
      </c>
      <c r="L38" s="49">
        <v>0</v>
      </c>
      <c r="M38" s="49">
        <v>0</v>
      </c>
      <c r="N38" s="49">
        <v>0</v>
      </c>
      <c r="O38" s="49">
        <v>0</v>
      </c>
      <c r="P38" s="49">
        <v>0</v>
      </c>
      <c r="Q38" s="49">
        <v>0</v>
      </c>
      <c r="R38" s="49">
        <v>0</v>
      </c>
      <c r="S38" s="49">
        <v>0</v>
      </c>
      <c r="T38" s="49">
        <v>0</v>
      </c>
      <c r="U38" s="49">
        <v>0</v>
      </c>
      <c r="V38" s="49">
        <v>0</v>
      </c>
      <c r="W38" s="49">
        <v>0</v>
      </c>
      <c r="X38" s="49">
        <v>0</v>
      </c>
      <c r="Y38" s="49">
        <v>0</v>
      </c>
      <c r="Z38" s="49">
        <v>0</v>
      </c>
      <c r="AA38" s="49">
        <v>1</v>
      </c>
      <c r="AB38" s="49">
        <v>1</v>
      </c>
      <c r="AC38" s="49">
        <v>8</v>
      </c>
      <c r="AD38" s="49"/>
      <c r="AE38" s="49"/>
    </row>
    <row r="39" spans="1:31">
      <c r="A39" s="49"/>
      <c r="B39" s="49"/>
      <c r="C39" s="49"/>
      <c r="D39" s="49" t="s">
        <v>150</v>
      </c>
      <c r="E39" s="49">
        <v>1</v>
      </c>
      <c r="F39" s="49">
        <v>1</v>
      </c>
      <c r="G39" s="49">
        <v>1</v>
      </c>
      <c r="H39" s="49">
        <v>1</v>
      </c>
      <c r="I39" s="49">
        <v>1</v>
      </c>
      <c r="J39" s="49">
        <v>1</v>
      </c>
      <c r="K39" s="49">
        <v>1</v>
      </c>
      <c r="L39" s="49">
        <v>1</v>
      </c>
      <c r="M39" s="49">
        <v>1</v>
      </c>
      <c r="N39" s="49">
        <v>1</v>
      </c>
      <c r="O39" s="49">
        <v>1</v>
      </c>
      <c r="P39" s="49">
        <v>1</v>
      </c>
      <c r="Q39" s="49">
        <v>1</v>
      </c>
      <c r="R39" s="49">
        <v>1</v>
      </c>
      <c r="S39" s="49">
        <v>1</v>
      </c>
      <c r="T39" s="49">
        <v>1</v>
      </c>
      <c r="U39" s="49">
        <v>1</v>
      </c>
      <c r="V39" s="49">
        <v>1</v>
      </c>
      <c r="W39" s="49">
        <v>1</v>
      </c>
      <c r="X39" s="49">
        <v>1</v>
      </c>
      <c r="Y39" s="49">
        <v>1</v>
      </c>
      <c r="Z39" s="49">
        <v>1</v>
      </c>
      <c r="AA39" s="49">
        <v>1</v>
      </c>
      <c r="AB39" s="49">
        <v>1</v>
      </c>
      <c r="AC39" s="49">
        <v>24</v>
      </c>
      <c r="AD39" s="49"/>
      <c r="AE39" s="49"/>
    </row>
    <row r="40" spans="1:31">
      <c r="A40" s="49"/>
      <c r="B40" s="49"/>
      <c r="C40" s="49"/>
      <c r="D40" s="49" t="s">
        <v>156</v>
      </c>
      <c r="E40" s="49">
        <v>1</v>
      </c>
      <c r="F40" s="49">
        <v>1</v>
      </c>
      <c r="G40" s="49">
        <v>1</v>
      </c>
      <c r="H40" s="49">
        <v>1</v>
      </c>
      <c r="I40" s="49">
        <v>1</v>
      </c>
      <c r="J40" s="49">
        <v>1</v>
      </c>
      <c r="K40" s="49">
        <v>0</v>
      </c>
      <c r="L40" s="49">
        <v>0</v>
      </c>
      <c r="M40" s="49">
        <v>0</v>
      </c>
      <c r="N40" s="49">
        <v>0</v>
      </c>
      <c r="O40" s="49">
        <v>0</v>
      </c>
      <c r="P40" s="49">
        <v>0</v>
      </c>
      <c r="Q40" s="49">
        <v>0</v>
      </c>
      <c r="R40" s="49">
        <v>0</v>
      </c>
      <c r="S40" s="49">
        <v>0</v>
      </c>
      <c r="T40" s="49">
        <v>0</v>
      </c>
      <c r="U40" s="49">
        <v>0</v>
      </c>
      <c r="V40" s="49">
        <v>0</v>
      </c>
      <c r="W40" s="49">
        <v>0</v>
      </c>
      <c r="X40" s="49">
        <v>0</v>
      </c>
      <c r="Y40" s="49">
        <v>0</v>
      </c>
      <c r="Z40" s="49">
        <v>0</v>
      </c>
      <c r="AA40" s="49">
        <v>1</v>
      </c>
      <c r="AB40" s="49">
        <v>1</v>
      </c>
      <c r="AC40" s="49">
        <v>8</v>
      </c>
      <c r="AD40" s="49"/>
      <c r="AE40" s="49"/>
    </row>
    <row r="41" spans="1:31">
      <c r="A41" s="49" t="s">
        <v>158</v>
      </c>
      <c r="B41" s="49" t="s">
        <v>129</v>
      </c>
      <c r="C41" s="49" t="s">
        <v>130</v>
      </c>
      <c r="D41" s="49" t="s">
        <v>147</v>
      </c>
      <c r="E41" s="49">
        <v>1</v>
      </c>
      <c r="F41" s="49">
        <v>1</v>
      </c>
      <c r="G41" s="49">
        <v>1</v>
      </c>
      <c r="H41" s="49">
        <v>1</v>
      </c>
      <c r="I41" s="49">
        <v>1</v>
      </c>
      <c r="J41" s="49">
        <v>1</v>
      </c>
      <c r="K41" s="49">
        <v>0.5</v>
      </c>
      <c r="L41" s="49">
        <v>0.5</v>
      </c>
      <c r="M41" s="49">
        <v>0.5</v>
      </c>
      <c r="N41" s="49">
        <v>0.5</v>
      </c>
      <c r="O41" s="49">
        <v>0.5</v>
      </c>
      <c r="P41" s="49">
        <v>0.5</v>
      </c>
      <c r="Q41" s="49">
        <v>0.5</v>
      </c>
      <c r="R41" s="49">
        <v>0.5</v>
      </c>
      <c r="S41" s="49">
        <v>0.5</v>
      </c>
      <c r="T41" s="49">
        <v>0.5</v>
      </c>
      <c r="U41" s="49">
        <v>0.5</v>
      </c>
      <c r="V41" s="49">
        <v>0.5</v>
      </c>
      <c r="W41" s="49">
        <v>0.5</v>
      </c>
      <c r="X41" s="49">
        <v>0.5</v>
      </c>
      <c r="Y41" s="49">
        <v>0.5</v>
      </c>
      <c r="Z41" s="49">
        <v>0.5</v>
      </c>
      <c r="AA41" s="49">
        <v>1</v>
      </c>
      <c r="AB41" s="49">
        <v>1</v>
      </c>
      <c r="AC41" s="49">
        <v>16</v>
      </c>
      <c r="AD41" s="49">
        <v>115.5</v>
      </c>
      <c r="AE41" s="49">
        <v>6022.5</v>
      </c>
    </row>
    <row r="42" spans="1:31">
      <c r="A42" s="49"/>
      <c r="B42" s="49"/>
      <c r="C42" s="49"/>
      <c r="D42" s="49" t="s">
        <v>159</v>
      </c>
      <c r="E42" s="49">
        <v>1</v>
      </c>
      <c r="F42" s="49">
        <v>1</v>
      </c>
      <c r="G42" s="49">
        <v>1</v>
      </c>
      <c r="H42" s="49">
        <v>1</v>
      </c>
      <c r="I42" s="49">
        <v>1</v>
      </c>
      <c r="J42" s="49">
        <v>1</v>
      </c>
      <c r="K42" s="49">
        <v>0.5</v>
      </c>
      <c r="L42" s="49">
        <v>0.5</v>
      </c>
      <c r="M42" s="49">
        <v>0.5</v>
      </c>
      <c r="N42" s="49">
        <v>0.5</v>
      </c>
      <c r="O42" s="49">
        <v>0.5</v>
      </c>
      <c r="P42" s="49">
        <v>0.5</v>
      </c>
      <c r="Q42" s="49">
        <v>0.5</v>
      </c>
      <c r="R42" s="49">
        <v>0.5</v>
      </c>
      <c r="S42" s="49">
        <v>0.5</v>
      </c>
      <c r="T42" s="49">
        <v>0.5</v>
      </c>
      <c r="U42" s="49">
        <v>0.5</v>
      </c>
      <c r="V42" s="49">
        <v>0.5</v>
      </c>
      <c r="W42" s="49">
        <v>0.5</v>
      </c>
      <c r="X42" s="49">
        <v>0.5</v>
      </c>
      <c r="Y42" s="49">
        <v>0.5</v>
      </c>
      <c r="Z42" s="49">
        <v>0.5</v>
      </c>
      <c r="AA42" s="49">
        <v>1</v>
      </c>
      <c r="AB42" s="49">
        <v>1</v>
      </c>
      <c r="AC42" s="49">
        <v>16</v>
      </c>
      <c r="AD42" s="49"/>
      <c r="AE42" s="49"/>
    </row>
    <row r="43" spans="1:31">
      <c r="A43" s="49"/>
      <c r="B43" s="49"/>
      <c r="C43" s="49"/>
      <c r="D43" s="49" t="s">
        <v>150</v>
      </c>
      <c r="E43" s="49">
        <v>1</v>
      </c>
      <c r="F43" s="49">
        <v>1</v>
      </c>
      <c r="G43" s="49">
        <v>1</v>
      </c>
      <c r="H43" s="49">
        <v>1</v>
      </c>
      <c r="I43" s="49">
        <v>1</v>
      </c>
      <c r="J43" s="49">
        <v>1</v>
      </c>
      <c r="K43" s="49">
        <v>1</v>
      </c>
      <c r="L43" s="49">
        <v>1</v>
      </c>
      <c r="M43" s="49">
        <v>1</v>
      </c>
      <c r="N43" s="49">
        <v>1</v>
      </c>
      <c r="O43" s="49">
        <v>1</v>
      </c>
      <c r="P43" s="49">
        <v>1</v>
      </c>
      <c r="Q43" s="49">
        <v>1</v>
      </c>
      <c r="R43" s="49">
        <v>1</v>
      </c>
      <c r="S43" s="49">
        <v>1</v>
      </c>
      <c r="T43" s="49">
        <v>1</v>
      </c>
      <c r="U43" s="49">
        <v>1</v>
      </c>
      <c r="V43" s="49">
        <v>1</v>
      </c>
      <c r="W43" s="49">
        <v>1</v>
      </c>
      <c r="X43" s="49">
        <v>1</v>
      </c>
      <c r="Y43" s="49">
        <v>1</v>
      </c>
      <c r="Z43" s="49">
        <v>1</v>
      </c>
      <c r="AA43" s="49">
        <v>1</v>
      </c>
      <c r="AB43" s="49">
        <v>1</v>
      </c>
      <c r="AC43" s="49">
        <v>24</v>
      </c>
      <c r="AD43" s="49"/>
      <c r="AE43" s="49"/>
    </row>
    <row r="44" spans="1:31">
      <c r="A44" s="49"/>
      <c r="B44" s="49"/>
      <c r="C44" s="49"/>
      <c r="D44" s="49" t="s">
        <v>156</v>
      </c>
      <c r="E44" s="49">
        <v>1</v>
      </c>
      <c r="F44" s="49">
        <v>1</v>
      </c>
      <c r="G44" s="49">
        <v>1</v>
      </c>
      <c r="H44" s="49">
        <v>1</v>
      </c>
      <c r="I44" s="49">
        <v>1</v>
      </c>
      <c r="J44" s="49">
        <v>1</v>
      </c>
      <c r="K44" s="49">
        <v>1</v>
      </c>
      <c r="L44" s="49">
        <v>1</v>
      </c>
      <c r="M44" s="49">
        <v>0.5</v>
      </c>
      <c r="N44" s="49">
        <v>0.5</v>
      </c>
      <c r="O44" s="49">
        <v>0.5</v>
      </c>
      <c r="P44" s="49">
        <v>0.5</v>
      </c>
      <c r="Q44" s="49">
        <v>0.5</v>
      </c>
      <c r="R44" s="49">
        <v>0.5</v>
      </c>
      <c r="S44" s="49">
        <v>0.5</v>
      </c>
      <c r="T44" s="49">
        <v>0.5</v>
      </c>
      <c r="U44" s="49">
        <v>0.5</v>
      </c>
      <c r="V44" s="49">
        <v>1</v>
      </c>
      <c r="W44" s="49">
        <v>1</v>
      </c>
      <c r="X44" s="49">
        <v>1</v>
      </c>
      <c r="Y44" s="49">
        <v>1</v>
      </c>
      <c r="Z44" s="49">
        <v>1</v>
      </c>
      <c r="AA44" s="49">
        <v>1</v>
      </c>
      <c r="AB44" s="49">
        <v>1</v>
      </c>
      <c r="AC44" s="49">
        <v>19.5</v>
      </c>
      <c r="AD44" s="49"/>
      <c r="AE44" s="49"/>
    </row>
    <row r="45" spans="1:31">
      <c r="A45" s="49" t="s">
        <v>222</v>
      </c>
      <c r="B45" s="49" t="s">
        <v>138</v>
      </c>
      <c r="C45" s="49" t="s">
        <v>130</v>
      </c>
      <c r="D45" s="49" t="s">
        <v>131</v>
      </c>
      <c r="E45" s="49">
        <v>0</v>
      </c>
      <c r="F45" s="49">
        <v>0</v>
      </c>
      <c r="G45" s="49">
        <v>0</v>
      </c>
      <c r="H45" s="49">
        <v>0</v>
      </c>
      <c r="I45" s="49">
        <v>0</v>
      </c>
      <c r="J45" s="49">
        <v>0</v>
      </c>
      <c r="K45" s="49">
        <v>0</v>
      </c>
      <c r="L45" s="49">
        <v>0</v>
      </c>
      <c r="M45" s="49">
        <v>0</v>
      </c>
      <c r="N45" s="49">
        <v>0</v>
      </c>
      <c r="O45" s="49">
        <v>0</v>
      </c>
      <c r="P45" s="49">
        <v>0</v>
      </c>
      <c r="Q45" s="49">
        <v>0</v>
      </c>
      <c r="R45" s="49">
        <v>0</v>
      </c>
      <c r="S45" s="49">
        <v>0</v>
      </c>
      <c r="T45" s="49">
        <v>0</v>
      </c>
      <c r="U45" s="49">
        <v>0</v>
      </c>
      <c r="V45" s="49">
        <v>0</v>
      </c>
      <c r="W45" s="49">
        <v>0</v>
      </c>
      <c r="X45" s="49">
        <v>0</v>
      </c>
      <c r="Y45" s="49">
        <v>0</v>
      </c>
      <c r="Z45" s="49">
        <v>0</v>
      </c>
      <c r="AA45" s="49">
        <v>0</v>
      </c>
      <c r="AB45" s="49">
        <v>0</v>
      </c>
      <c r="AC45" s="49">
        <v>0</v>
      </c>
      <c r="AD45" s="49">
        <v>0</v>
      </c>
      <c r="AE45" s="49">
        <v>0</v>
      </c>
    </row>
    <row r="46" spans="1:31">
      <c r="A46" s="49" t="s">
        <v>142</v>
      </c>
      <c r="B46" s="49" t="s">
        <v>134</v>
      </c>
      <c r="C46" s="49" t="s">
        <v>130</v>
      </c>
      <c r="D46" s="49" t="s">
        <v>131</v>
      </c>
      <c r="E46" s="49">
        <v>1</v>
      </c>
      <c r="F46" s="49">
        <v>1</v>
      </c>
      <c r="G46" s="49">
        <v>1</v>
      </c>
      <c r="H46" s="49">
        <v>1</v>
      </c>
      <c r="I46" s="49">
        <v>1</v>
      </c>
      <c r="J46" s="49">
        <v>1</v>
      </c>
      <c r="K46" s="49">
        <v>1</v>
      </c>
      <c r="L46" s="49">
        <v>1</v>
      </c>
      <c r="M46" s="49">
        <v>1</v>
      </c>
      <c r="N46" s="49">
        <v>1</v>
      </c>
      <c r="O46" s="49">
        <v>1</v>
      </c>
      <c r="P46" s="49">
        <v>1</v>
      </c>
      <c r="Q46" s="49">
        <v>1</v>
      </c>
      <c r="R46" s="49">
        <v>1</v>
      </c>
      <c r="S46" s="49">
        <v>1</v>
      </c>
      <c r="T46" s="49">
        <v>1</v>
      </c>
      <c r="U46" s="49">
        <v>1</v>
      </c>
      <c r="V46" s="49">
        <v>1</v>
      </c>
      <c r="W46" s="49">
        <v>1</v>
      </c>
      <c r="X46" s="49">
        <v>1</v>
      </c>
      <c r="Y46" s="49">
        <v>1</v>
      </c>
      <c r="Z46" s="49">
        <v>1</v>
      </c>
      <c r="AA46" s="49">
        <v>1</v>
      </c>
      <c r="AB46" s="49">
        <v>1</v>
      </c>
      <c r="AC46" s="49">
        <v>24</v>
      </c>
      <c r="AD46" s="49">
        <v>168</v>
      </c>
      <c r="AE46" s="49">
        <v>8760</v>
      </c>
    </row>
    <row r="47" spans="1:31">
      <c r="A47" s="49" t="s">
        <v>143</v>
      </c>
      <c r="B47" s="49" t="s">
        <v>129</v>
      </c>
      <c r="C47" s="49" t="s">
        <v>130</v>
      </c>
      <c r="D47" s="49" t="s">
        <v>131</v>
      </c>
      <c r="E47" s="49">
        <v>1</v>
      </c>
      <c r="F47" s="49">
        <v>1</v>
      </c>
      <c r="G47" s="49">
        <v>1</v>
      </c>
      <c r="H47" s="49">
        <v>1</v>
      </c>
      <c r="I47" s="49">
        <v>1</v>
      </c>
      <c r="J47" s="49">
        <v>1</v>
      </c>
      <c r="K47" s="49">
        <v>1</v>
      </c>
      <c r="L47" s="49">
        <v>1</v>
      </c>
      <c r="M47" s="49">
        <v>1</v>
      </c>
      <c r="N47" s="49">
        <v>1</v>
      </c>
      <c r="O47" s="49">
        <v>1</v>
      </c>
      <c r="P47" s="49">
        <v>1</v>
      </c>
      <c r="Q47" s="49">
        <v>1</v>
      </c>
      <c r="R47" s="49">
        <v>1</v>
      </c>
      <c r="S47" s="49">
        <v>1</v>
      </c>
      <c r="T47" s="49">
        <v>1</v>
      </c>
      <c r="U47" s="49">
        <v>1</v>
      </c>
      <c r="V47" s="49">
        <v>1</v>
      </c>
      <c r="W47" s="49">
        <v>1</v>
      </c>
      <c r="X47" s="49">
        <v>1</v>
      </c>
      <c r="Y47" s="49">
        <v>1</v>
      </c>
      <c r="Z47" s="49">
        <v>1</v>
      </c>
      <c r="AA47" s="49">
        <v>1</v>
      </c>
      <c r="AB47" s="49">
        <v>1</v>
      </c>
      <c r="AC47" s="49">
        <v>24</v>
      </c>
      <c r="AD47" s="49">
        <v>168</v>
      </c>
      <c r="AE47" s="49">
        <v>8760</v>
      </c>
    </row>
    <row r="48" spans="1:31">
      <c r="A48" s="49" t="s">
        <v>211</v>
      </c>
      <c r="B48" s="49" t="s">
        <v>129</v>
      </c>
      <c r="C48" s="49" t="s">
        <v>130</v>
      </c>
      <c r="D48" s="49" t="s">
        <v>131</v>
      </c>
      <c r="E48" s="49">
        <v>1</v>
      </c>
      <c r="F48" s="49">
        <v>1</v>
      </c>
      <c r="G48" s="49">
        <v>1</v>
      </c>
      <c r="H48" s="49">
        <v>1</v>
      </c>
      <c r="I48" s="49">
        <v>1</v>
      </c>
      <c r="J48" s="49">
        <v>1</v>
      </c>
      <c r="K48" s="49">
        <v>1</v>
      </c>
      <c r="L48" s="49">
        <v>1</v>
      </c>
      <c r="M48" s="49">
        <v>1</v>
      </c>
      <c r="N48" s="49">
        <v>1</v>
      </c>
      <c r="O48" s="49">
        <v>1</v>
      </c>
      <c r="P48" s="49">
        <v>1</v>
      </c>
      <c r="Q48" s="49">
        <v>1</v>
      </c>
      <c r="R48" s="49">
        <v>1</v>
      </c>
      <c r="S48" s="49">
        <v>1</v>
      </c>
      <c r="T48" s="49">
        <v>1</v>
      </c>
      <c r="U48" s="49">
        <v>1</v>
      </c>
      <c r="V48" s="49">
        <v>1</v>
      </c>
      <c r="W48" s="49">
        <v>1</v>
      </c>
      <c r="X48" s="49">
        <v>1</v>
      </c>
      <c r="Y48" s="49">
        <v>1</v>
      </c>
      <c r="Z48" s="49">
        <v>1</v>
      </c>
      <c r="AA48" s="49">
        <v>1</v>
      </c>
      <c r="AB48" s="49">
        <v>1</v>
      </c>
      <c r="AC48" s="49">
        <v>24</v>
      </c>
      <c r="AD48" s="49">
        <v>168</v>
      </c>
      <c r="AE48" s="49">
        <v>8760</v>
      </c>
    </row>
    <row r="49" spans="1:31">
      <c r="A49" s="49" t="s">
        <v>212</v>
      </c>
      <c r="B49" s="49" t="s">
        <v>129</v>
      </c>
      <c r="C49" s="49" t="s">
        <v>130</v>
      </c>
      <c r="D49" s="49" t="s">
        <v>131</v>
      </c>
      <c r="E49" s="49">
        <v>1</v>
      </c>
      <c r="F49" s="49">
        <v>1</v>
      </c>
      <c r="G49" s="49">
        <v>1</v>
      </c>
      <c r="H49" s="49">
        <v>1</v>
      </c>
      <c r="I49" s="49">
        <v>1</v>
      </c>
      <c r="J49" s="49">
        <v>1</v>
      </c>
      <c r="K49" s="49">
        <v>1</v>
      </c>
      <c r="L49" s="49">
        <v>1</v>
      </c>
      <c r="M49" s="49">
        <v>1</v>
      </c>
      <c r="N49" s="49">
        <v>1</v>
      </c>
      <c r="O49" s="49">
        <v>1</v>
      </c>
      <c r="P49" s="49">
        <v>1</v>
      </c>
      <c r="Q49" s="49">
        <v>1</v>
      </c>
      <c r="R49" s="49">
        <v>1</v>
      </c>
      <c r="S49" s="49">
        <v>1</v>
      </c>
      <c r="T49" s="49">
        <v>1</v>
      </c>
      <c r="U49" s="49">
        <v>1</v>
      </c>
      <c r="V49" s="49">
        <v>1</v>
      </c>
      <c r="W49" s="49">
        <v>1</v>
      </c>
      <c r="X49" s="49">
        <v>1</v>
      </c>
      <c r="Y49" s="49">
        <v>1</v>
      </c>
      <c r="Z49" s="49">
        <v>1</v>
      </c>
      <c r="AA49" s="49">
        <v>1</v>
      </c>
      <c r="AB49" s="49">
        <v>1</v>
      </c>
      <c r="AC49" s="49">
        <v>24</v>
      </c>
      <c r="AD49" s="49">
        <v>168</v>
      </c>
      <c r="AE49" s="49">
        <v>8760</v>
      </c>
    </row>
    <row r="50" spans="1:31">
      <c r="A50" s="49" t="s">
        <v>107</v>
      </c>
      <c r="B50" s="49" t="s">
        <v>132</v>
      </c>
      <c r="C50" s="49" t="s">
        <v>130</v>
      </c>
      <c r="D50" s="49" t="s">
        <v>213</v>
      </c>
      <c r="E50" s="49">
        <v>15.6</v>
      </c>
      <c r="F50" s="49">
        <v>15.6</v>
      </c>
      <c r="G50" s="49">
        <v>15.6</v>
      </c>
      <c r="H50" s="49">
        <v>15.6</v>
      </c>
      <c r="I50" s="49">
        <v>15.6</v>
      </c>
      <c r="J50" s="49">
        <v>15.6</v>
      </c>
      <c r="K50" s="49">
        <v>21</v>
      </c>
      <c r="L50" s="49">
        <v>21</v>
      </c>
      <c r="M50" s="49">
        <v>21</v>
      </c>
      <c r="N50" s="49">
        <v>21</v>
      </c>
      <c r="O50" s="49">
        <v>21</v>
      </c>
      <c r="P50" s="49">
        <v>21</v>
      </c>
      <c r="Q50" s="49">
        <v>21</v>
      </c>
      <c r="R50" s="49">
        <v>21</v>
      </c>
      <c r="S50" s="49">
        <v>21</v>
      </c>
      <c r="T50" s="49">
        <v>21</v>
      </c>
      <c r="U50" s="49">
        <v>21</v>
      </c>
      <c r="V50" s="49">
        <v>21</v>
      </c>
      <c r="W50" s="49">
        <v>21</v>
      </c>
      <c r="X50" s="49">
        <v>21</v>
      </c>
      <c r="Y50" s="49">
        <v>21</v>
      </c>
      <c r="Z50" s="49">
        <v>21</v>
      </c>
      <c r="AA50" s="49">
        <v>15.6</v>
      </c>
      <c r="AB50" s="49">
        <v>15.6</v>
      </c>
      <c r="AC50" s="49">
        <v>460.8</v>
      </c>
      <c r="AD50" s="49">
        <v>3225.6</v>
      </c>
      <c r="AE50" s="49">
        <v>168192</v>
      </c>
    </row>
    <row r="51" spans="1:31">
      <c r="A51" s="49"/>
      <c r="B51" s="49"/>
      <c r="C51" s="49"/>
      <c r="D51" s="49" t="s">
        <v>149</v>
      </c>
      <c r="E51" s="49">
        <v>15.6</v>
      </c>
      <c r="F51" s="49">
        <v>15.6</v>
      </c>
      <c r="G51" s="49">
        <v>15.6</v>
      </c>
      <c r="H51" s="49">
        <v>15.6</v>
      </c>
      <c r="I51" s="49">
        <v>15.6</v>
      </c>
      <c r="J51" s="49">
        <v>15.6</v>
      </c>
      <c r="K51" s="49">
        <v>15.6</v>
      </c>
      <c r="L51" s="49">
        <v>15.6</v>
      </c>
      <c r="M51" s="49">
        <v>15.6</v>
      </c>
      <c r="N51" s="49">
        <v>15.6</v>
      </c>
      <c r="O51" s="49">
        <v>15.6</v>
      </c>
      <c r="P51" s="49">
        <v>15.6</v>
      </c>
      <c r="Q51" s="49">
        <v>15.6</v>
      </c>
      <c r="R51" s="49">
        <v>15.6</v>
      </c>
      <c r="S51" s="49">
        <v>15.6</v>
      </c>
      <c r="T51" s="49">
        <v>15.6</v>
      </c>
      <c r="U51" s="49">
        <v>15.6</v>
      </c>
      <c r="V51" s="49">
        <v>15.6</v>
      </c>
      <c r="W51" s="49">
        <v>15.6</v>
      </c>
      <c r="X51" s="49">
        <v>15.6</v>
      </c>
      <c r="Y51" s="49">
        <v>15.6</v>
      </c>
      <c r="Z51" s="49">
        <v>15.6</v>
      </c>
      <c r="AA51" s="49">
        <v>15.6</v>
      </c>
      <c r="AB51" s="49">
        <v>15.6</v>
      </c>
      <c r="AC51" s="49">
        <v>374.4</v>
      </c>
      <c r="AD51" s="49"/>
      <c r="AE51" s="49"/>
    </row>
    <row r="52" spans="1:31">
      <c r="A52" s="49"/>
      <c r="B52" s="49"/>
      <c r="C52" s="49"/>
      <c r="D52" s="49" t="s">
        <v>159</v>
      </c>
      <c r="E52" s="49">
        <v>15.6</v>
      </c>
      <c r="F52" s="49">
        <v>15.6</v>
      </c>
      <c r="G52" s="49">
        <v>15.6</v>
      </c>
      <c r="H52" s="49">
        <v>15.6</v>
      </c>
      <c r="I52" s="49">
        <v>15.6</v>
      </c>
      <c r="J52" s="49">
        <v>15.6</v>
      </c>
      <c r="K52" s="49">
        <v>21</v>
      </c>
      <c r="L52" s="49">
        <v>21</v>
      </c>
      <c r="M52" s="49">
        <v>21</v>
      </c>
      <c r="N52" s="49">
        <v>21</v>
      </c>
      <c r="O52" s="49">
        <v>21</v>
      </c>
      <c r="P52" s="49">
        <v>21</v>
      </c>
      <c r="Q52" s="49">
        <v>21</v>
      </c>
      <c r="R52" s="49">
        <v>21</v>
      </c>
      <c r="S52" s="49">
        <v>21</v>
      </c>
      <c r="T52" s="49">
        <v>21</v>
      </c>
      <c r="U52" s="49">
        <v>21</v>
      </c>
      <c r="V52" s="49">
        <v>21</v>
      </c>
      <c r="W52" s="49">
        <v>21</v>
      </c>
      <c r="X52" s="49">
        <v>21</v>
      </c>
      <c r="Y52" s="49">
        <v>21</v>
      </c>
      <c r="Z52" s="49">
        <v>21</v>
      </c>
      <c r="AA52" s="49">
        <v>15.6</v>
      </c>
      <c r="AB52" s="49">
        <v>15.6</v>
      </c>
      <c r="AC52" s="49">
        <v>460.8</v>
      </c>
      <c r="AD52" s="49"/>
      <c r="AE52" s="49"/>
    </row>
    <row r="53" spans="1:31">
      <c r="A53" s="49"/>
      <c r="B53" s="49"/>
      <c r="C53" s="49"/>
      <c r="D53" s="49" t="s">
        <v>156</v>
      </c>
      <c r="E53" s="49">
        <v>15.6</v>
      </c>
      <c r="F53" s="49">
        <v>15.6</v>
      </c>
      <c r="G53" s="49">
        <v>15.6</v>
      </c>
      <c r="H53" s="49">
        <v>15.6</v>
      </c>
      <c r="I53" s="49">
        <v>15.6</v>
      </c>
      <c r="J53" s="49">
        <v>15.6</v>
      </c>
      <c r="K53" s="49">
        <v>21</v>
      </c>
      <c r="L53" s="49">
        <v>21</v>
      </c>
      <c r="M53" s="49">
        <v>21</v>
      </c>
      <c r="N53" s="49">
        <v>21</v>
      </c>
      <c r="O53" s="49">
        <v>21</v>
      </c>
      <c r="P53" s="49">
        <v>21</v>
      </c>
      <c r="Q53" s="49">
        <v>21</v>
      </c>
      <c r="R53" s="49">
        <v>21</v>
      </c>
      <c r="S53" s="49">
        <v>21</v>
      </c>
      <c r="T53" s="49">
        <v>21</v>
      </c>
      <c r="U53" s="49">
        <v>21</v>
      </c>
      <c r="V53" s="49">
        <v>21</v>
      </c>
      <c r="W53" s="49">
        <v>21</v>
      </c>
      <c r="X53" s="49">
        <v>21</v>
      </c>
      <c r="Y53" s="49">
        <v>21</v>
      </c>
      <c r="Z53" s="49">
        <v>21</v>
      </c>
      <c r="AA53" s="49">
        <v>15.6</v>
      </c>
      <c r="AB53" s="49">
        <v>15.6</v>
      </c>
      <c r="AC53" s="49">
        <v>460.8</v>
      </c>
      <c r="AD53" s="49"/>
      <c r="AE53" s="49"/>
    </row>
    <row r="54" spans="1:31">
      <c r="A54" s="49" t="s">
        <v>108</v>
      </c>
      <c r="B54" s="49" t="s">
        <v>132</v>
      </c>
      <c r="C54" s="49" t="s">
        <v>130</v>
      </c>
      <c r="D54" s="49" t="s">
        <v>147</v>
      </c>
      <c r="E54" s="49">
        <v>30</v>
      </c>
      <c r="F54" s="49">
        <v>30</v>
      </c>
      <c r="G54" s="49">
        <v>30</v>
      </c>
      <c r="H54" s="49">
        <v>30</v>
      </c>
      <c r="I54" s="49">
        <v>30</v>
      </c>
      <c r="J54" s="49">
        <v>30</v>
      </c>
      <c r="K54" s="49">
        <v>24</v>
      </c>
      <c r="L54" s="49">
        <v>24</v>
      </c>
      <c r="M54" s="49">
        <v>24</v>
      </c>
      <c r="N54" s="49">
        <v>24</v>
      </c>
      <c r="O54" s="49">
        <v>24</v>
      </c>
      <c r="P54" s="49">
        <v>24</v>
      </c>
      <c r="Q54" s="49">
        <v>24</v>
      </c>
      <c r="R54" s="49">
        <v>24</v>
      </c>
      <c r="S54" s="49">
        <v>24</v>
      </c>
      <c r="T54" s="49">
        <v>24</v>
      </c>
      <c r="U54" s="49">
        <v>24</v>
      </c>
      <c r="V54" s="49">
        <v>24</v>
      </c>
      <c r="W54" s="49">
        <v>24</v>
      </c>
      <c r="X54" s="49">
        <v>24</v>
      </c>
      <c r="Y54" s="49">
        <v>24</v>
      </c>
      <c r="Z54" s="49">
        <v>24</v>
      </c>
      <c r="AA54" s="49">
        <v>30</v>
      </c>
      <c r="AB54" s="49">
        <v>30</v>
      </c>
      <c r="AC54" s="49">
        <v>624</v>
      </c>
      <c r="AD54" s="49">
        <v>4368</v>
      </c>
      <c r="AE54" s="49">
        <v>227760</v>
      </c>
    </row>
    <row r="55" spans="1:31">
      <c r="A55" s="49"/>
      <c r="B55" s="49"/>
      <c r="C55" s="49"/>
      <c r="D55" s="49" t="s">
        <v>159</v>
      </c>
      <c r="E55" s="49">
        <v>30</v>
      </c>
      <c r="F55" s="49">
        <v>30</v>
      </c>
      <c r="G55" s="49">
        <v>30</v>
      </c>
      <c r="H55" s="49">
        <v>30</v>
      </c>
      <c r="I55" s="49">
        <v>30</v>
      </c>
      <c r="J55" s="49">
        <v>30</v>
      </c>
      <c r="K55" s="49">
        <v>24</v>
      </c>
      <c r="L55" s="49">
        <v>24</v>
      </c>
      <c r="M55" s="49">
        <v>24</v>
      </c>
      <c r="N55" s="49">
        <v>24</v>
      </c>
      <c r="O55" s="49">
        <v>24</v>
      </c>
      <c r="P55" s="49">
        <v>24</v>
      </c>
      <c r="Q55" s="49">
        <v>24</v>
      </c>
      <c r="R55" s="49">
        <v>24</v>
      </c>
      <c r="S55" s="49">
        <v>24</v>
      </c>
      <c r="T55" s="49">
        <v>24</v>
      </c>
      <c r="U55" s="49">
        <v>24</v>
      </c>
      <c r="V55" s="49">
        <v>24</v>
      </c>
      <c r="W55" s="49">
        <v>24</v>
      </c>
      <c r="X55" s="49">
        <v>24</v>
      </c>
      <c r="Y55" s="49">
        <v>24</v>
      </c>
      <c r="Z55" s="49">
        <v>24</v>
      </c>
      <c r="AA55" s="49">
        <v>30</v>
      </c>
      <c r="AB55" s="49">
        <v>30</v>
      </c>
      <c r="AC55" s="49">
        <v>624</v>
      </c>
      <c r="AD55" s="49"/>
      <c r="AE55" s="49"/>
    </row>
    <row r="56" spans="1:31">
      <c r="A56" s="49"/>
      <c r="B56" s="49"/>
      <c r="C56" s="49"/>
      <c r="D56" s="49" t="s">
        <v>150</v>
      </c>
      <c r="E56" s="49">
        <v>30</v>
      </c>
      <c r="F56" s="49">
        <v>30</v>
      </c>
      <c r="G56" s="49">
        <v>30</v>
      </c>
      <c r="H56" s="49">
        <v>30</v>
      </c>
      <c r="I56" s="49">
        <v>30</v>
      </c>
      <c r="J56" s="49">
        <v>30</v>
      </c>
      <c r="K56" s="49">
        <v>30</v>
      </c>
      <c r="L56" s="49">
        <v>30</v>
      </c>
      <c r="M56" s="49">
        <v>30</v>
      </c>
      <c r="N56" s="49">
        <v>30</v>
      </c>
      <c r="O56" s="49">
        <v>30</v>
      </c>
      <c r="P56" s="49">
        <v>30</v>
      </c>
      <c r="Q56" s="49">
        <v>30</v>
      </c>
      <c r="R56" s="49">
        <v>30</v>
      </c>
      <c r="S56" s="49">
        <v>30</v>
      </c>
      <c r="T56" s="49">
        <v>30</v>
      </c>
      <c r="U56" s="49">
        <v>30</v>
      </c>
      <c r="V56" s="49">
        <v>30</v>
      </c>
      <c r="W56" s="49">
        <v>30</v>
      </c>
      <c r="X56" s="49">
        <v>30</v>
      </c>
      <c r="Y56" s="49">
        <v>30</v>
      </c>
      <c r="Z56" s="49">
        <v>30</v>
      </c>
      <c r="AA56" s="49">
        <v>30</v>
      </c>
      <c r="AB56" s="49">
        <v>30</v>
      </c>
      <c r="AC56" s="49">
        <v>720</v>
      </c>
      <c r="AD56" s="49"/>
      <c r="AE56" s="49"/>
    </row>
    <row r="57" spans="1:31">
      <c r="A57" s="49"/>
      <c r="B57" s="49"/>
      <c r="C57" s="49"/>
      <c r="D57" s="49" t="s">
        <v>156</v>
      </c>
      <c r="E57" s="49">
        <v>30</v>
      </c>
      <c r="F57" s="49">
        <v>30</v>
      </c>
      <c r="G57" s="49">
        <v>30</v>
      </c>
      <c r="H57" s="49">
        <v>30</v>
      </c>
      <c r="I57" s="49">
        <v>30</v>
      </c>
      <c r="J57" s="49">
        <v>30</v>
      </c>
      <c r="K57" s="49">
        <v>24</v>
      </c>
      <c r="L57" s="49">
        <v>24</v>
      </c>
      <c r="M57" s="49">
        <v>24</v>
      </c>
      <c r="N57" s="49">
        <v>24</v>
      </c>
      <c r="O57" s="49">
        <v>24</v>
      </c>
      <c r="P57" s="49">
        <v>24</v>
      </c>
      <c r="Q57" s="49">
        <v>24</v>
      </c>
      <c r="R57" s="49">
        <v>24</v>
      </c>
      <c r="S57" s="49">
        <v>24</v>
      </c>
      <c r="T57" s="49">
        <v>24</v>
      </c>
      <c r="U57" s="49">
        <v>24</v>
      </c>
      <c r="V57" s="49">
        <v>24</v>
      </c>
      <c r="W57" s="49">
        <v>24</v>
      </c>
      <c r="X57" s="49">
        <v>24</v>
      </c>
      <c r="Y57" s="49">
        <v>24</v>
      </c>
      <c r="Z57" s="49">
        <v>24</v>
      </c>
      <c r="AA57" s="49">
        <v>30</v>
      </c>
      <c r="AB57" s="49">
        <v>30</v>
      </c>
      <c r="AC57" s="49">
        <v>624</v>
      </c>
      <c r="AD57" s="49"/>
      <c r="AE57" s="49"/>
    </row>
    <row r="58" spans="1:31">
      <c r="A58" s="49" t="s">
        <v>214</v>
      </c>
      <c r="B58" s="49" t="s">
        <v>215</v>
      </c>
      <c r="C58" s="49" t="s">
        <v>130</v>
      </c>
      <c r="D58" s="49" t="s">
        <v>147</v>
      </c>
      <c r="E58" s="49">
        <v>50</v>
      </c>
      <c r="F58" s="49">
        <v>50</v>
      </c>
      <c r="G58" s="49">
        <v>50</v>
      </c>
      <c r="H58" s="49">
        <v>50</v>
      </c>
      <c r="I58" s="49">
        <v>50</v>
      </c>
      <c r="J58" s="49">
        <v>50</v>
      </c>
      <c r="K58" s="49">
        <v>50</v>
      </c>
      <c r="L58" s="49">
        <v>50</v>
      </c>
      <c r="M58" s="49">
        <v>50</v>
      </c>
      <c r="N58" s="49">
        <v>50</v>
      </c>
      <c r="O58" s="49">
        <v>50</v>
      </c>
      <c r="P58" s="49">
        <v>50</v>
      </c>
      <c r="Q58" s="49">
        <v>50</v>
      </c>
      <c r="R58" s="49">
        <v>50</v>
      </c>
      <c r="S58" s="49">
        <v>50</v>
      </c>
      <c r="T58" s="49">
        <v>50</v>
      </c>
      <c r="U58" s="49">
        <v>50</v>
      </c>
      <c r="V58" s="49">
        <v>50</v>
      </c>
      <c r="W58" s="49">
        <v>50</v>
      </c>
      <c r="X58" s="49">
        <v>50</v>
      </c>
      <c r="Y58" s="49">
        <v>50</v>
      </c>
      <c r="Z58" s="49">
        <v>50</v>
      </c>
      <c r="AA58" s="49">
        <v>50</v>
      </c>
      <c r="AB58" s="49">
        <v>50</v>
      </c>
      <c r="AC58" s="49">
        <v>1200</v>
      </c>
      <c r="AD58" s="49">
        <v>8400</v>
      </c>
      <c r="AE58" s="49">
        <v>438000</v>
      </c>
    </row>
    <row r="59" spans="1:31">
      <c r="A59" s="49"/>
      <c r="B59" s="49"/>
      <c r="C59" s="49"/>
      <c r="D59" s="49" t="s">
        <v>155</v>
      </c>
      <c r="E59" s="49">
        <v>50</v>
      </c>
      <c r="F59" s="49">
        <v>50</v>
      </c>
      <c r="G59" s="49">
        <v>50</v>
      </c>
      <c r="H59" s="49">
        <v>50</v>
      </c>
      <c r="I59" s="49">
        <v>50</v>
      </c>
      <c r="J59" s="49">
        <v>50</v>
      </c>
      <c r="K59" s="49">
        <v>50</v>
      </c>
      <c r="L59" s="49">
        <v>50</v>
      </c>
      <c r="M59" s="49">
        <v>50</v>
      </c>
      <c r="N59" s="49">
        <v>50</v>
      </c>
      <c r="O59" s="49">
        <v>50</v>
      </c>
      <c r="P59" s="49">
        <v>50</v>
      </c>
      <c r="Q59" s="49">
        <v>50</v>
      </c>
      <c r="R59" s="49">
        <v>50</v>
      </c>
      <c r="S59" s="49">
        <v>50</v>
      </c>
      <c r="T59" s="49">
        <v>50</v>
      </c>
      <c r="U59" s="49">
        <v>50</v>
      </c>
      <c r="V59" s="49">
        <v>50</v>
      </c>
      <c r="W59" s="49">
        <v>50</v>
      </c>
      <c r="X59" s="49">
        <v>50</v>
      </c>
      <c r="Y59" s="49">
        <v>50</v>
      </c>
      <c r="Z59" s="49">
        <v>50</v>
      </c>
      <c r="AA59" s="49">
        <v>50</v>
      </c>
      <c r="AB59" s="49">
        <v>50</v>
      </c>
      <c r="AC59" s="49">
        <v>1200</v>
      </c>
      <c r="AD59" s="49"/>
      <c r="AE59" s="49"/>
    </row>
    <row r="60" spans="1:31">
      <c r="A60" s="49"/>
      <c r="B60" s="49"/>
      <c r="C60" s="49"/>
      <c r="D60" s="49" t="s">
        <v>156</v>
      </c>
      <c r="E60" s="49">
        <v>50</v>
      </c>
      <c r="F60" s="49">
        <v>50</v>
      </c>
      <c r="G60" s="49">
        <v>50</v>
      </c>
      <c r="H60" s="49">
        <v>50</v>
      </c>
      <c r="I60" s="49">
        <v>50</v>
      </c>
      <c r="J60" s="49">
        <v>50</v>
      </c>
      <c r="K60" s="49">
        <v>50</v>
      </c>
      <c r="L60" s="49">
        <v>50</v>
      </c>
      <c r="M60" s="49">
        <v>50</v>
      </c>
      <c r="N60" s="49">
        <v>50</v>
      </c>
      <c r="O60" s="49">
        <v>50</v>
      </c>
      <c r="P60" s="49">
        <v>50</v>
      </c>
      <c r="Q60" s="49">
        <v>50</v>
      </c>
      <c r="R60" s="49">
        <v>50</v>
      </c>
      <c r="S60" s="49">
        <v>50</v>
      </c>
      <c r="T60" s="49">
        <v>50</v>
      </c>
      <c r="U60" s="49">
        <v>50</v>
      </c>
      <c r="V60" s="49">
        <v>50</v>
      </c>
      <c r="W60" s="49">
        <v>50</v>
      </c>
      <c r="X60" s="49">
        <v>50</v>
      </c>
      <c r="Y60" s="49">
        <v>50</v>
      </c>
      <c r="Z60" s="49">
        <v>50</v>
      </c>
      <c r="AA60" s="49">
        <v>50</v>
      </c>
      <c r="AB60" s="49">
        <v>50</v>
      </c>
      <c r="AC60" s="49">
        <v>1200</v>
      </c>
      <c r="AD60" s="49"/>
      <c r="AE60" s="49"/>
    </row>
    <row r="61" spans="1:31">
      <c r="A61" s="49" t="s">
        <v>684</v>
      </c>
      <c r="B61" s="49" t="s">
        <v>215</v>
      </c>
      <c r="C61" s="49" t="s">
        <v>130</v>
      </c>
      <c r="D61" s="49" t="s">
        <v>131</v>
      </c>
      <c r="E61" s="49">
        <v>30</v>
      </c>
      <c r="F61" s="49">
        <v>30</v>
      </c>
      <c r="G61" s="49">
        <v>30</v>
      </c>
      <c r="H61" s="49">
        <v>30</v>
      </c>
      <c r="I61" s="49">
        <v>30</v>
      </c>
      <c r="J61" s="49">
        <v>30</v>
      </c>
      <c r="K61" s="49">
        <v>30</v>
      </c>
      <c r="L61" s="49">
        <v>30</v>
      </c>
      <c r="M61" s="49">
        <v>30</v>
      </c>
      <c r="N61" s="49">
        <v>30</v>
      </c>
      <c r="O61" s="49">
        <v>30</v>
      </c>
      <c r="P61" s="49">
        <v>30</v>
      </c>
      <c r="Q61" s="49">
        <v>30</v>
      </c>
      <c r="R61" s="49">
        <v>30</v>
      </c>
      <c r="S61" s="49">
        <v>30</v>
      </c>
      <c r="T61" s="49">
        <v>30</v>
      </c>
      <c r="U61" s="49">
        <v>30</v>
      </c>
      <c r="V61" s="49">
        <v>30</v>
      </c>
      <c r="W61" s="49">
        <v>30</v>
      </c>
      <c r="X61" s="49">
        <v>30</v>
      </c>
      <c r="Y61" s="49">
        <v>30</v>
      </c>
      <c r="Z61" s="49">
        <v>30</v>
      </c>
      <c r="AA61" s="49">
        <v>30</v>
      </c>
      <c r="AB61" s="49">
        <v>30</v>
      </c>
      <c r="AC61" s="49">
        <v>720</v>
      </c>
      <c r="AD61" s="49">
        <v>5040</v>
      </c>
      <c r="AE61" s="49">
        <v>262800</v>
      </c>
    </row>
    <row r="62" spans="1:31">
      <c r="A62" s="49" t="s">
        <v>685</v>
      </c>
      <c r="B62" s="49" t="s">
        <v>215</v>
      </c>
      <c r="C62" s="49" t="s">
        <v>130</v>
      </c>
      <c r="D62" s="49" t="s">
        <v>131</v>
      </c>
      <c r="E62" s="49">
        <v>60</v>
      </c>
      <c r="F62" s="49">
        <v>60</v>
      </c>
      <c r="G62" s="49">
        <v>60</v>
      </c>
      <c r="H62" s="49">
        <v>60</v>
      </c>
      <c r="I62" s="49">
        <v>60</v>
      </c>
      <c r="J62" s="49">
        <v>60</v>
      </c>
      <c r="K62" s="49">
        <v>60</v>
      </c>
      <c r="L62" s="49">
        <v>60</v>
      </c>
      <c r="M62" s="49">
        <v>60</v>
      </c>
      <c r="N62" s="49">
        <v>60</v>
      </c>
      <c r="O62" s="49">
        <v>60</v>
      </c>
      <c r="P62" s="49">
        <v>60</v>
      </c>
      <c r="Q62" s="49">
        <v>60</v>
      </c>
      <c r="R62" s="49">
        <v>60</v>
      </c>
      <c r="S62" s="49">
        <v>60</v>
      </c>
      <c r="T62" s="49">
        <v>60</v>
      </c>
      <c r="U62" s="49">
        <v>60</v>
      </c>
      <c r="V62" s="49">
        <v>60</v>
      </c>
      <c r="W62" s="49">
        <v>60</v>
      </c>
      <c r="X62" s="49">
        <v>60</v>
      </c>
      <c r="Y62" s="49">
        <v>60</v>
      </c>
      <c r="Z62" s="49">
        <v>60</v>
      </c>
      <c r="AA62" s="49">
        <v>60</v>
      </c>
      <c r="AB62" s="49">
        <v>60</v>
      </c>
      <c r="AC62" s="49">
        <v>1440</v>
      </c>
      <c r="AD62" s="49">
        <v>10080</v>
      </c>
      <c r="AE62" s="49">
        <v>525600</v>
      </c>
    </row>
    <row r="63" spans="1:31">
      <c r="A63" s="49" t="s">
        <v>153</v>
      </c>
      <c r="B63" s="49" t="s">
        <v>129</v>
      </c>
      <c r="C63" s="49" t="s">
        <v>130</v>
      </c>
      <c r="D63" s="49" t="s">
        <v>147</v>
      </c>
      <c r="E63" s="49">
        <v>0</v>
      </c>
      <c r="F63" s="49">
        <v>0</v>
      </c>
      <c r="G63" s="49">
        <v>0</v>
      </c>
      <c r="H63" s="49">
        <v>0</v>
      </c>
      <c r="I63" s="49">
        <v>0</v>
      </c>
      <c r="J63" s="49">
        <v>0</v>
      </c>
      <c r="K63" s="49">
        <v>1</v>
      </c>
      <c r="L63" s="49">
        <v>1</v>
      </c>
      <c r="M63" s="49">
        <v>1</v>
      </c>
      <c r="N63" s="49">
        <v>1</v>
      </c>
      <c r="O63" s="49">
        <v>1</v>
      </c>
      <c r="P63" s="49">
        <v>1</v>
      </c>
      <c r="Q63" s="49">
        <v>1</v>
      </c>
      <c r="R63" s="49">
        <v>1</v>
      </c>
      <c r="S63" s="49">
        <v>1</v>
      </c>
      <c r="T63" s="49">
        <v>1</v>
      </c>
      <c r="U63" s="49">
        <v>1</v>
      </c>
      <c r="V63" s="49">
        <v>1</v>
      </c>
      <c r="W63" s="49">
        <v>1</v>
      </c>
      <c r="X63" s="49">
        <v>1</v>
      </c>
      <c r="Y63" s="49">
        <v>1</v>
      </c>
      <c r="Z63" s="49">
        <v>1</v>
      </c>
      <c r="AA63" s="49">
        <v>0</v>
      </c>
      <c r="AB63" s="49">
        <v>0</v>
      </c>
      <c r="AC63" s="49">
        <v>16</v>
      </c>
      <c r="AD63" s="49">
        <v>112</v>
      </c>
      <c r="AE63" s="49">
        <v>5840</v>
      </c>
    </row>
    <row r="64" spans="1:31">
      <c r="A64" s="49"/>
      <c r="B64" s="49"/>
      <c r="C64" s="49"/>
      <c r="D64" s="49" t="s">
        <v>159</v>
      </c>
      <c r="E64" s="49">
        <v>0</v>
      </c>
      <c r="F64" s="49">
        <v>0</v>
      </c>
      <c r="G64" s="49">
        <v>0</v>
      </c>
      <c r="H64" s="49">
        <v>0</v>
      </c>
      <c r="I64" s="49">
        <v>0</v>
      </c>
      <c r="J64" s="49">
        <v>0</v>
      </c>
      <c r="K64" s="49">
        <v>1</v>
      </c>
      <c r="L64" s="49">
        <v>1</v>
      </c>
      <c r="M64" s="49">
        <v>1</v>
      </c>
      <c r="N64" s="49">
        <v>1</v>
      </c>
      <c r="O64" s="49">
        <v>1</v>
      </c>
      <c r="P64" s="49">
        <v>1</v>
      </c>
      <c r="Q64" s="49">
        <v>1</v>
      </c>
      <c r="R64" s="49">
        <v>1</v>
      </c>
      <c r="S64" s="49">
        <v>1</v>
      </c>
      <c r="T64" s="49">
        <v>1</v>
      </c>
      <c r="U64" s="49">
        <v>1</v>
      </c>
      <c r="V64" s="49">
        <v>1</v>
      </c>
      <c r="W64" s="49">
        <v>1</v>
      </c>
      <c r="X64" s="49">
        <v>1</v>
      </c>
      <c r="Y64" s="49">
        <v>1</v>
      </c>
      <c r="Z64" s="49">
        <v>1</v>
      </c>
      <c r="AA64" s="49">
        <v>0</v>
      </c>
      <c r="AB64" s="49">
        <v>0</v>
      </c>
      <c r="AC64" s="49">
        <v>16</v>
      </c>
      <c r="AD64" s="49"/>
      <c r="AE64" s="49"/>
    </row>
    <row r="65" spans="1:31">
      <c r="A65" s="49"/>
      <c r="B65" s="49"/>
      <c r="C65" s="49"/>
      <c r="D65" s="49" t="s">
        <v>150</v>
      </c>
      <c r="E65" s="49">
        <v>1</v>
      </c>
      <c r="F65" s="49">
        <v>1</v>
      </c>
      <c r="G65" s="49">
        <v>1</v>
      </c>
      <c r="H65" s="49">
        <v>1</v>
      </c>
      <c r="I65" s="49">
        <v>1</v>
      </c>
      <c r="J65" s="49">
        <v>1</v>
      </c>
      <c r="K65" s="49">
        <v>1</v>
      </c>
      <c r="L65" s="49">
        <v>1</v>
      </c>
      <c r="M65" s="49">
        <v>1</v>
      </c>
      <c r="N65" s="49">
        <v>1</v>
      </c>
      <c r="O65" s="49">
        <v>1</v>
      </c>
      <c r="P65" s="49">
        <v>1</v>
      </c>
      <c r="Q65" s="49">
        <v>1</v>
      </c>
      <c r="R65" s="49">
        <v>1</v>
      </c>
      <c r="S65" s="49">
        <v>1</v>
      </c>
      <c r="T65" s="49">
        <v>1</v>
      </c>
      <c r="U65" s="49">
        <v>1</v>
      </c>
      <c r="V65" s="49">
        <v>1</v>
      </c>
      <c r="W65" s="49">
        <v>1</v>
      </c>
      <c r="X65" s="49">
        <v>1</v>
      </c>
      <c r="Y65" s="49">
        <v>1</v>
      </c>
      <c r="Z65" s="49">
        <v>1</v>
      </c>
      <c r="AA65" s="49">
        <v>1</v>
      </c>
      <c r="AB65" s="49">
        <v>1</v>
      </c>
      <c r="AC65" s="49">
        <v>24</v>
      </c>
      <c r="AD65" s="49"/>
      <c r="AE65" s="49"/>
    </row>
    <row r="66" spans="1:31">
      <c r="A66" s="49"/>
      <c r="B66" s="49"/>
      <c r="C66" s="49"/>
      <c r="D66" s="49" t="s">
        <v>156</v>
      </c>
      <c r="E66" s="49">
        <v>0</v>
      </c>
      <c r="F66" s="49">
        <v>0</v>
      </c>
      <c r="G66" s="49">
        <v>0</v>
      </c>
      <c r="H66" s="49">
        <v>0</v>
      </c>
      <c r="I66" s="49">
        <v>0</v>
      </c>
      <c r="J66" s="49">
        <v>0</v>
      </c>
      <c r="K66" s="49">
        <v>1</v>
      </c>
      <c r="L66" s="49">
        <v>1</v>
      </c>
      <c r="M66" s="49">
        <v>1</v>
      </c>
      <c r="N66" s="49">
        <v>1</v>
      </c>
      <c r="O66" s="49">
        <v>1</v>
      </c>
      <c r="P66" s="49">
        <v>1</v>
      </c>
      <c r="Q66" s="49">
        <v>1</v>
      </c>
      <c r="R66" s="49">
        <v>1</v>
      </c>
      <c r="S66" s="49">
        <v>1</v>
      </c>
      <c r="T66" s="49">
        <v>1</v>
      </c>
      <c r="U66" s="49">
        <v>1</v>
      </c>
      <c r="V66" s="49">
        <v>1</v>
      </c>
      <c r="W66" s="49">
        <v>1</v>
      </c>
      <c r="X66" s="49">
        <v>1</v>
      </c>
      <c r="Y66" s="49">
        <v>1</v>
      </c>
      <c r="Z66" s="49">
        <v>1</v>
      </c>
      <c r="AA66" s="49">
        <v>0</v>
      </c>
      <c r="AB66" s="49">
        <v>0</v>
      </c>
      <c r="AC66" s="49">
        <v>16</v>
      </c>
      <c r="AD66" s="49"/>
      <c r="AE66" s="49"/>
    </row>
    <row r="67" spans="1:31">
      <c r="A67" s="49" t="s">
        <v>152</v>
      </c>
      <c r="B67" s="49" t="s">
        <v>129</v>
      </c>
      <c r="C67" s="49" t="s">
        <v>130</v>
      </c>
      <c r="D67" s="49" t="s">
        <v>131</v>
      </c>
      <c r="E67" s="49">
        <v>1</v>
      </c>
      <c r="F67" s="49">
        <v>1</v>
      </c>
      <c r="G67" s="49">
        <v>1</v>
      </c>
      <c r="H67" s="49">
        <v>1</v>
      </c>
      <c r="I67" s="49">
        <v>1</v>
      </c>
      <c r="J67" s="49">
        <v>1</v>
      </c>
      <c r="K67" s="49">
        <v>1</v>
      </c>
      <c r="L67" s="49">
        <v>1</v>
      </c>
      <c r="M67" s="49">
        <v>1</v>
      </c>
      <c r="N67" s="49">
        <v>1</v>
      </c>
      <c r="O67" s="49">
        <v>1</v>
      </c>
      <c r="P67" s="49">
        <v>1</v>
      </c>
      <c r="Q67" s="49">
        <v>1</v>
      </c>
      <c r="R67" s="49">
        <v>1</v>
      </c>
      <c r="S67" s="49">
        <v>1</v>
      </c>
      <c r="T67" s="49">
        <v>1</v>
      </c>
      <c r="U67" s="49">
        <v>1</v>
      </c>
      <c r="V67" s="49">
        <v>1</v>
      </c>
      <c r="W67" s="49">
        <v>1</v>
      </c>
      <c r="X67" s="49">
        <v>1</v>
      </c>
      <c r="Y67" s="49">
        <v>1</v>
      </c>
      <c r="Z67" s="49">
        <v>1</v>
      </c>
      <c r="AA67" s="49">
        <v>1</v>
      </c>
      <c r="AB67" s="49">
        <v>1</v>
      </c>
      <c r="AC67" s="49">
        <v>24</v>
      </c>
      <c r="AD67" s="49">
        <v>168</v>
      </c>
      <c r="AE67" s="49">
        <v>8760</v>
      </c>
    </row>
    <row r="68" spans="1:31">
      <c r="A68" s="49" t="s">
        <v>144</v>
      </c>
      <c r="B68" s="49" t="s">
        <v>145</v>
      </c>
      <c r="C68" s="49" t="s">
        <v>130</v>
      </c>
      <c r="D68" s="49" t="s">
        <v>131</v>
      </c>
      <c r="E68" s="49">
        <v>4</v>
      </c>
      <c r="F68" s="49">
        <v>4</v>
      </c>
      <c r="G68" s="49">
        <v>4</v>
      </c>
      <c r="H68" s="49">
        <v>4</v>
      </c>
      <c r="I68" s="49">
        <v>4</v>
      </c>
      <c r="J68" s="49">
        <v>4</v>
      </c>
      <c r="K68" s="49">
        <v>4</v>
      </c>
      <c r="L68" s="49">
        <v>4</v>
      </c>
      <c r="M68" s="49">
        <v>4</v>
      </c>
      <c r="N68" s="49">
        <v>4</v>
      </c>
      <c r="O68" s="49">
        <v>4</v>
      </c>
      <c r="P68" s="49">
        <v>4</v>
      </c>
      <c r="Q68" s="49">
        <v>4</v>
      </c>
      <c r="R68" s="49">
        <v>4</v>
      </c>
      <c r="S68" s="49">
        <v>4</v>
      </c>
      <c r="T68" s="49">
        <v>4</v>
      </c>
      <c r="U68" s="49">
        <v>4</v>
      </c>
      <c r="V68" s="49">
        <v>4</v>
      </c>
      <c r="W68" s="49">
        <v>4</v>
      </c>
      <c r="X68" s="49">
        <v>4</v>
      </c>
      <c r="Y68" s="49">
        <v>4</v>
      </c>
      <c r="Z68" s="49">
        <v>4</v>
      </c>
      <c r="AA68" s="49">
        <v>4</v>
      </c>
      <c r="AB68" s="49">
        <v>4</v>
      </c>
      <c r="AC68" s="49">
        <v>96</v>
      </c>
      <c r="AD68" s="49">
        <v>672</v>
      </c>
      <c r="AE68" s="49">
        <v>35040</v>
      </c>
    </row>
    <row r="69" spans="1:31">
      <c r="A69" s="49" t="s">
        <v>216</v>
      </c>
      <c r="B69" s="49" t="s">
        <v>132</v>
      </c>
      <c r="C69" s="49" t="s">
        <v>217</v>
      </c>
      <c r="D69" s="49" t="s">
        <v>131</v>
      </c>
      <c r="E69" s="49">
        <v>13</v>
      </c>
      <c r="F69" s="49">
        <v>13</v>
      </c>
      <c r="G69" s="49">
        <v>13</v>
      </c>
      <c r="H69" s="49">
        <v>13</v>
      </c>
      <c r="I69" s="49">
        <v>13</v>
      </c>
      <c r="J69" s="49">
        <v>13</v>
      </c>
      <c r="K69" s="49">
        <v>13</v>
      </c>
      <c r="L69" s="49">
        <v>13</v>
      </c>
      <c r="M69" s="49">
        <v>13</v>
      </c>
      <c r="N69" s="49">
        <v>13</v>
      </c>
      <c r="O69" s="49">
        <v>13</v>
      </c>
      <c r="P69" s="49">
        <v>13</v>
      </c>
      <c r="Q69" s="49">
        <v>13</v>
      </c>
      <c r="R69" s="49">
        <v>13</v>
      </c>
      <c r="S69" s="49">
        <v>13</v>
      </c>
      <c r="T69" s="49">
        <v>13</v>
      </c>
      <c r="U69" s="49">
        <v>13</v>
      </c>
      <c r="V69" s="49">
        <v>13</v>
      </c>
      <c r="W69" s="49">
        <v>13</v>
      </c>
      <c r="X69" s="49">
        <v>13</v>
      </c>
      <c r="Y69" s="49">
        <v>13</v>
      </c>
      <c r="Z69" s="49">
        <v>13</v>
      </c>
      <c r="AA69" s="49">
        <v>13</v>
      </c>
      <c r="AB69" s="49">
        <v>13</v>
      </c>
      <c r="AC69" s="49">
        <v>312</v>
      </c>
      <c r="AD69" s="49">
        <v>2184</v>
      </c>
      <c r="AE69" s="49">
        <v>113880</v>
      </c>
    </row>
    <row r="70" spans="1:31">
      <c r="A70" s="49"/>
      <c r="B70" s="49"/>
      <c r="C70" s="49" t="s">
        <v>218</v>
      </c>
      <c r="D70" s="49" t="s">
        <v>131</v>
      </c>
      <c r="E70" s="49">
        <v>13</v>
      </c>
      <c r="F70" s="49">
        <v>13</v>
      </c>
      <c r="G70" s="49">
        <v>13</v>
      </c>
      <c r="H70" s="49">
        <v>13</v>
      </c>
      <c r="I70" s="49">
        <v>13</v>
      </c>
      <c r="J70" s="49">
        <v>13</v>
      </c>
      <c r="K70" s="49">
        <v>13</v>
      </c>
      <c r="L70" s="49">
        <v>13</v>
      </c>
      <c r="M70" s="49">
        <v>13</v>
      </c>
      <c r="N70" s="49">
        <v>13</v>
      </c>
      <c r="O70" s="49">
        <v>13</v>
      </c>
      <c r="P70" s="49">
        <v>13</v>
      </c>
      <c r="Q70" s="49">
        <v>13</v>
      </c>
      <c r="R70" s="49">
        <v>13</v>
      </c>
      <c r="S70" s="49">
        <v>13</v>
      </c>
      <c r="T70" s="49">
        <v>13</v>
      </c>
      <c r="U70" s="49">
        <v>13</v>
      </c>
      <c r="V70" s="49">
        <v>13</v>
      </c>
      <c r="W70" s="49">
        <v>13</v>
      </c>
      <c r="X70" s="49">
        <v>13</v>
      </c>
      <c r="Y70" s="49">
        <v>13</v>
      </c>
      <c r="Z70" s="49">
        <v>13</v>
      </c>
      <c r="AA70" s="49">
        <v>13</v>
      </c>
      <c r="AB70" s="49">
        <v>13</v>
      </c>
      <c r="AC70" s="49">
        <v>312</v>
      </c>
      <c r="AD70" s="49">
        <v>2184</v>
      </c>
      <c r="AE70" s="49"/>
    </row>
    <row r="71" spans="1:31">
      <c r="A71" s="49"/>
      <c r="B71" s="49"/>
      <c r="C71" s="49" t="s">
        <v>130</v>
      </c>
      <c r="D71" s="49" t="s">
        <v>131</v>
      </c>
      <c r="E71" s="49">
        <v>13</v>
      </c>
      <c r="F71" s="49">
        <v>13</v>
      </c>
      <c r="G71" s="49">
        <v>13</v>
      </c>
      <c r="H71" s="49">
        <v>13</v>
      </c>
      <c r="I71" s="49">
        <v>13</v>
      </c>
      <c r="J71" s="49">
        <v>13</v>
      </c>
      <c r="K71" s="49">
        <v>13</v>
      </c>
      <c r="L71" s="49">
        <v>13</v>
      </c>
      <c r="M71" s="49">
        <v>13</v>
      </c>
      <c r="N71" s="49">
        <v>13</v>
      </c>
      <c r="O71" s="49">
        <v>13</v>
      </c>
      <c r="P71" s="49">
        <v>13</v>
      </c>
      <c r="Q71" s="49">
        <v>13</v>
      </c>
      <c r="R71" s="49">
        <v>13</v>
      </c>
      <c r="S71" s="49">
        <v>13</v>
      </c>
      <c r="T71" s="49">
        <v>13</v>
      </c>
      <c r="U71" s="49">
        <v>13</v>
      </c>
      <c r="V71" s="49">
        <v>13</v>
      </c>
      <c r="W71" s="49">
        <v>13</v>
      </c>
      <c r="X71" s="49">
        <v>13</v>
      </c>
      <c r="Y71" s="49">
        <v>13</v>
      </c>
      <c r="Z71" s="49">
        <v>13</v>
      </c>
      <c r="AA71" s="49">
        <v>13</v>
      </c>
      <c r="AB71" s="49">
        <v>13</v>
      </c>
      <c r="AC71" s="49">
        <v>312</v>
      </c>
      <c r="AD71" s="49">
        <v>2184</v>
      </c>
      <c r="AE71" s="49"/>
    </row>
    <row r="72" spans="1:31">
      <c r="A72" s="49" t="s">
        <v>219</v>
      </c>
      <c r="B72" s="49" t="s">
        <v>132</v>
      </c>
      <c r="C72" s="49" t="s">
        <v>130</v>
      </c>
      <c r="D72" s="49" t="s">
        <v>131</v>
      </c>
      <c r="E72" s="49">
        <v>6.7</v>
      </c>
      <c r="F72" s="49">
        <v>6.7</v>
      </c>
      <c r="G72" s="49">
        <v>6.7</v>
      </c>
      <c r="H72" s="49">
        <v>6.7</v>
      </c>
      <c r="I72" s="49">
        <v>6.7</v>
      </c>
      <c r="J72" s="49">
        <v>6.7</v>
      </c>
      <c r="K72" s="49">
        <v>6.7</v>
      </c>
      <c r="L72" s="49">
        <v>6.7</v>
      </c>
      <c r="M72" s="49">
        <v>6.7</v>
      </c>
      <c r="N72" s="49">
        <v>6.7</v>
      </c>
      <c r="O72" s="49">
        <v>6.7</v>
      </c>
      <c r="P72" s="49">
        <v>6.7</v>
      </c>
      <c r="Q72" s="49">
        <v>6.7</v>
      </c>
      <c r="R72" s="49">
        <v>6.7</v>
      </c>
      <c r="S72" s="49">
        <v>6.7</v>
      </c>
      <c r="T72" s="49">
        <v>6.7</v>
      </c>
      <c r="U72" s="49">
        <v>6.7</v>
      </c>
      <c r="V72" s="49">
        <v>6.7</v>
      </c>
      <c r="W72" s="49">
        <v>6.7</v>
      </c>
      <c r="X72" s="49">
        <v>6.7</v>
      </c>
      <c r="Y72" s="49">
        <v>6.7</v>
      </c>
      <c r="Z72" s="49">
        <v>6.7</v>
      </c>
      <c r="AA72" s="49">
        <v>6.7</v>
      </c>
      <c r="AB72" s="49">
        <v>6.7</v>
      </c>
      <c r="AC72" s="49">
        <v>160.80000000000001</v>
      </c>
      <c r="AD72" s="49">
        <v>1125.5999999999999</v>
      </c>
      <c r="AE72" s="49">
        <v>58692</v>
      </c>
    </row>
    <row r="73" spans="1:31">
      <c r="A73" s="48" t="s">
        <v>220</v>
      </c>
      <c r="B73" s="48" t="s">
        <v>132</v>
      </c>
      <c r="C73" s="48" t="s">
        <v>130</v>
      </c>
      <c r="D73" s="48" t="s">
        <v>131</v>
      </c>
      <c r="E73" s="48">
        <v>60</v>
      </c>
      <c r="F73" s="48">
        <v>60</v>
      </c>
      <c r="G73" s="48">
        <v>60</v>
      </c>
      <c r="H73" s="48">
        <v>60</v>
      </c>
      <c r="I73" s="48">
        <v>60</v>
      </c>
      <c r="J73" s="48">
        <v>60</v>
      </c>
      <c r="K73" s="48">
        <v>60</v>
      </c>
      <c r="L73" s="48">
        <v>60</v>
      </c>
      <c r="M73" s="48">
        <v>60</v>
      </c>
      <c r="N73" s="48">
        <v>60</v>
      </c>
      <c r="O73" s="48">
        <v>60</v>
      </c>
      <c r="P73" s="48">
        <v>60</v>
      </c>
      <c r="Q73" s="48">
        <v>60</v>
      </c>
      <c r="R73" s="48">
        <v>60</v>
      </c>
      <c r="S73" s="48">
        <v>60</v>
      </c>
      <c r="T73" s="48">
        <v>60</v>
      </c>
      <c r="U73" s="48">
        <v>60</v>
      </c>
      <c r="V73" s="48">
        <v>60</v>
      </c>
      <c r="W73" s="48">
        <v>60</v>
      </c>
      <c r="X73" s="48">
        <v>60</v>
      </c>
      <c r="Y73" s="48">
        <v>60</v>
      </c>
      <c r="Z73" s="48">
        <v>60</v>
      </c>
      <c r="AA73" s="48">
        <v>60</v>
      </c>
      <c r="AB73" s="48">
        <v>60</v>
      </c>
      <c r="AC73" s="48">
        <v>1440</v>
      </c>
      <c r="AD73" s="48">
        <v>10080</v>
      </c>
      <c r="AE73" s="48">
        <v>525600</v>
      </c>
    </row>
    <row r="74" spans="1:31">
      <c r="A74" s="48" t="s">
        <v>221</v>
      </c>
      <c r="B74" s="48" t="s">
        <v>132</v>
      </c>
      <c r="C74" s="48" t="s">
        <v>130</v>
      </c>
      <c r="D74" s="48" t="s">
        <v>131</v>
      </c>
      <c r="E74" s="48">
        <v>16</v>
      </c>
      <c r="F74" s="48">
        <v>16</v>
      </c>
      <c r="G74" s="48">
        <v>16</v>
      </c>
      <c r="H74" s="48">
        <v>16</v>
      </c>
      <c r="I74" s="48">
        <v>16</v>
      </c>
      <c r="J74" s="48">
        <v>16</v>
      </c>
      <c r="K74" s="48">
        <v>16</v>
      </c>
      <c r="L74" s="48">
        <v>16</v>
      </c>
      <c r="M74" s="48">
        <v>16</v>
      </c>
      <c r="N74" s="48">
        <v>16</v>
      </c>
      <c r="O74" s="48">
        <v>16</v>
      </c>
      <c r="P74" s="48">
        <v>16</v>
      </c>
      <c r="Q74" s="48">
        <v>16</v>
      </c>
      <c r="R74" s="48">
        <v>16</v>
      </c>
      <c r="S74" s="48">
        <v>16</v>
      </c>
      <c r="T74" s="48">
        <v>16</v>
      </c>
      <c r="U74" s="48">
        <v>16</v>
      </c>
      <c r="V74" s="48">
        <v>16</v>
      </c>
      <c r="W74" s="48">
        <v>16</v>
      </c>
      <c r="X74" s="48">
        <v>16</v>
      </c>
      <c r="Y74" s="48">
        <v>16</v>
      </c>
      <c r="Z74" s="48">
        <v>16</v>
      </c>
      <c r="AA74" s="48">
        <v>16</v>
      </c>
      <c r="AB74" s="48">
        <v>16</v>
      </c>
      <c r="AC74" s="48">
        <v>384</v>
      </c>
      <c r="AD74" s="48">
        <v>2688</v>
      </c>
      <c r="AE74" s="48">
        <v>140160</v>
      </c>
    </row>
    <row r="75" spans="1:31">
      <c r="A75" s="40" t="s">
        <v>256</v>
      </c>
      <c r="B75" s="48" t="s">
        <v>129</v>
      </c>
      <c r="C75" s="48" t="s">
        <v>130</v>
      </c>
      <c r="D75" s="48" t="s">
        <v>131</v>
      </c>
      <c r="E75" s="48">
        <v>0.05</v>
      </c>
      <c r="F75" s="48">
        <v>0.05</v>
      </c>
      <c r="G75" s="48">
        <v>0.05</v>
      </c>
      <c r="H75" s="48">
        <v>0.05</v>
      </c>
      <c r="I75" s="48">
        <v>0.05</v>
      </c>
      <c r="J75" s="48">
        <v>0.05</v>
      </c>
      <c r="K75" s="48">
        <v>0.05</v>
      </c>
      <c r="L75" s="48">
        <v>0.05</v>
      </c>
      <c r="M75" s="48">
        <v>0.05</v>
      </c>
      <c r="N75" s="48">
        <v>0.05</v>
      </c>
      <c r="O75" s="48">
        <v>0.05</v>
      </c>
      <c r="P75" s="48">
        <v>0.05</v>
      </c>
      <c r="Q75" s="48">
        <v>0.05</v>
      </c>
      <c r="R75" s="48">
        <v>0.05</v>
      </c>
      <c r="S75" s="48">
        <v>0.05</v>
      </c>
      <c r="T75" s="48">
        <v>0.05</v>
      </c>
      <c r="U75" s="48">
        <v>0.05</v>
      </c>
      <c r="V75" s="48">
        <v>0.05</v>
      </c>
      <c r="W75" s="48">
        <v>0.05</v>
      </c>
      <c r="X75" s="48">
        <v>0.05</v>
      </c>
      <c r="Y75" s="48">
        <v>0.05</v>
      </c>
      <c r="Z75" s="48">
        <v>0.05</v>
      </c>
      <c r="AA75" s="48">
        <v>0.05</v>
      </c>
      <c r="AB75" s="48">
        <v>0.05</v>
      </c>
      <c r="AC75" s="48">
        <v>1.2</v>
      </c>
      <c r="AD75" s="48">
        <v>8.4</v>
      </c>
      <c r="AE75" s="48">
        <v>438</v>
      </c>
    </row>
    <row r="76" spans="1:31">
      <c r="A76" s="48" t="s">
        <v>257</v>
      </c>
      <c r="B76" s="48" t="s">
        <v>129</v>
      </c>
      <c r="C76" s="48" t="s">
        <v>130</v>
      </c>
      <c r="D76" s="48" t="s">
        <v>131</v>
      </c>
      <c r="E76" s="50">
        <v>0.2</v>
      </c>
      <c r="F76" s="50">
        <v>0.2</v>
      </c>
      <c r="G76" s="50">
        <v>0.2</v>
      </c>
      <c r="H76" s="50">
        <v>0.2</v>
      </c>
      <c r="I76" s="50">
        <v>0.2</v>
      </c>
      <c r="J76" s="50">
        <v>0.2</v>
      </c>
      <c r="K76" s="50">
        <v>0.2</v>
      </c>
      <c r="L76" s="50">
        <v>0.2</v>
      </c>
      <c r="M76" s="50">
        <v>0.2</v>
      </c>
      <c r="N76" s="50">
        <v>0.2</v>
      </c>
      <c r="O76" s="50">
        <v>0.2</v>
      </c>
      <c r="P76" s="50">
        <v>0.2</v>
      </c>
      <c r="Q76" s="50">
        <v>0.2</v>
      </c>
      <c r="R76" s="50">
        <v>0.2</v>
      </c>
      <c r="S76" s="50">
        <v>0.2</v>
      </c>
      <c r="T76" s="50">
        <v>0.2</v>
      </c>
      <c r="U76" s="50">
        <v>0.2</v>
      </c>
      <c r="V76" s="50">
        <v>0.2</v>
      </c>
      <c r="W76" s="50">
        <v>0.2</v>
      </c>
      <c r="X76" s="50">
        <v>0.2</v>
      </c>
      <c r="Y76" s="50">
        <v>0.2</v>
      </c>
      <c r="Z76" s="50">
        <v>0.2</v>
      </c>
      <c r="AA76" s="50">
        <v>0.2</v>
      </c>
      <c r="AB76" s="50">
        <v>0.2</v>
      </c>
      <c r="AC76" s="48">
        <v>4.8</v>
      </c>
      <c r="AD76" s="48">
        <v>33.6</v>
      </c>
      <c r="AE76" s="48">
        <v>1752</v>
      </c>
    </row>
    <row r="77" spans="1:31">
      <c r="A77" s="48" t="s">
        <v>258</v>
      </c>
      <c r="B77" s="48" t="s">
        <v>132</v>
      </c>
      <c r="C77" s="48" t="s">
        <v>130</v>
      </c>
      <c r="D77" s="48" t="s">
        <v>131</v>
      </c>
      <c r="E77" s="50">
        <v>43.3</v>
      </c>
      <c r="F77" s="50">
        <v>43.3</v>
      </c>
      <c r="G77" s="50">
        <v>43.3</v>
      </c>
      <c r="H77" s="50">
        <v>43.3</v>
      </c>
      <c r="I77" s="50">
        <v>43.3</v>
      </c>
      <c r="J77" s="50">
        <v>43.3</v>
      </c>
      <c r="K77" s="50">
        <v>43.3</v>
      </c>
      <c r="L77" s="50">
        <v>43.3</v>
      </c>
      <c r="M77" s="50">
        <v>43.3</v>
      </c>
      <c r="N77" s="50">
        <v>43.3</v>
      </c>
      <c r="O77" s="50">
        <v>43.3</v>
      </c>
      <c r="P77" s="50">
        <v>43.3</v>
      </c>
      <c r="Q77" s="50">
        <v>43.3</v>
      </c>
      <c r="R77" s="50">
        <v>43.3</v>
      </c>
      <c r="S77" s="50">
        <v>43.3</v>
      </c>
      <c r="T77" s="50">
        <v>43.3</v>
      </c>
      <c r="U77" s="50">
        <v>43.3</v>
      </c>
      <c r="V77" s="50">
        <v>43.3</v>
      </c>
      <c r="W77" s="50">
        <v>43.3</v>
      </c>
      <c r="X77" s="50">
        <v>43.3</v>
      </c>
      <c r="Y77" s="50">
        <v>43.3</v>
      </c>
      <c r="Z77" s="50">
        <v>43.3</v>
      </c>
      <c r="AA77" s="50">
        <v>43.3</v>
      </c>
      <c r="AB77" s="50">
        <v>43.3</v>
      </c>
      <c r="AC77" s="48">
        <v>1039.2</v>
      </c>
      <c r="AD77" s="48">
        <v>7274.4</v>
      </c>
      <c r="AE77" s="48">
        <v>379308</v>
      </c>
    </row>
    <row r="78" spans="1:31">
      <c r="A78" s="48" t="s">
        <v>259</v>
      </c>
      <c r="B78" s="48" t="s">
        <v>132</v>
      </c>
      <c r="C78" s="48" t="s">
        <v>130</v>
      </c>
      <c r="D78" s="48" t="s">
        <v>131</v>
      </c>
      <c r="E78" s="50">
        <v>55</v>
      </c>
      <c r="F78" s="50">
        <v>55</v>
      </c>
      <c r="G78" s="50">
        <v>55</v>
      </c>
      <c r="H78" s="50">
        <v>55</v>
      </c>
      <c r="I78" s="50">
        <v>55</v>
      </c>
      <c r="J78" s="50">
        <v>55</v>
      </c>
      <c r="K78" s="50">
        <v>55</v>
      </c>
      <c r="L78" s="50">
        <v>55</v>
      </c>
      <c r="M78" s="50">
        <v>55</v>
      </c>
      <c r="N78" s="50">
        <v>55</v>
      </c>
      <c r="O78" s="50">
        <v>55</v>
      </c>
      <c r="P78" s="50">
        <v>55</v>
      </c>
      <c r="Q78" s="50">
        <v>55</v>
      </c>
      <c r="R78" s="50">
        <v>55</v>
      </c>
      <c r="S78" s="50">
        <v>55</v>
      </c>
      <c r="T78" s="50">
        <v>55</v>
      </c>
      <c r="U78" s="50">
        <v>55</v>
      </c>
      <c r="V78" s="50">
        <v>55</v>
      </c>
      <c r="W78" s="50">
        <v>55</v>
      </c>
      <c r="X78" s="50">
        <v>55</v>
      </c>
      <c r="Y78" s="50">
        <v>55</v>
      </c>
      <c r="Z78" s="50">
        <v>55</v>
      </c>
      <c r="AA78" s="50">
        <v>55</v>
      </c>
      <c r="AB78" s="50">
        <v>55</v>
      </c>
      <c r="AC78" s="48">
        <v>1320</v>
      </c>
      <c r="AD78" s="48">
        <v>9240</v>
      </c>
      <c r="AE78" s="48">
        <v>481800</v>
      </c>
    </row>
    <row r="79" spans="1:31">
      <c r="A79" s="48" t="s">
        <v>260</v>
      </c>
      <c r="B79" s="48" t="s">
        <v>134</v>
      </c>
      <c r="C79" s="48" t="s">
        <v>130</v>
      </c>
      <c r="D79" s="48" t="s">
        <v>131</v>
      </c>
      <c r="E79" s="50">
        <v>0</v>
      </c>
      <c r="F79" s="50">
        <v>0</v>
      </c>
      <c r="G79" s="50">
        <v>0</v>
      </c>
      <c r="H79" s="50">
        <v>0</v>
      </c>
      <c r="I79" s="50">
        <v>0</v>
      </c>
      <c r="J79" s="50">
        <v>0</v>
      </c>
      <c r="K79" s="50">
        <v>0</v>
      </c>
      <c r="L79" s="50">
        <v>0</v>
      </c>
      <c r="M79" s="50">
        <v>0</v>
      </c>
      <c r="N79" s="50">
        <v>0</v>
      </c>
      <c r="O79" s="50">
        <v>0</v>
      </c>
      <c r="P79" s="50">
        <v>0</v>
      </c>
      <c r="Q79" s="50">
        <v>0</v>
      </c>
      <c r="R79" s="50">
        <v>0</v>
      </c>
      <c r="S79" s="50">
        <v>0</v>
      </c>
      <c r="T79" s="50">
        <v>0</v>
      </c>
      <c r="U79" s="50">
        <v>0</v>
      </c>
      <c r="V79" s="50">
        <v>0</v>
      </c>
      <c r="W79" s="50">
        <v>0</v>
      </c>
      <c r="X79" s="50">
        <v>0</v>
      </c>
      <c r="Y79" s="50">
        <v>0</v>
      </c>
      <c r="Z79" s="50">
        <v>0</v>
      </c>
      <c r="AA79" s="50">
        <v>0</v>
      </c>
      <c r="AB79" s="50">
        <v>0</v>
      </c>
      <c r="AC79" s="48">
        <v>0.67</v>
      </c>
      <c r="AD79" s="48">
        <v>4.67</v>
      </c>
      <c r="AE79" s="48">
        <v>243.33</v>
      </c>
    </row>
    <row r="80" spans="1:31">
      <c r="A80" s="48" t="s">
        <v>261</v>
      </c>
      <c r="B80" s="48" t="s">
        <v>134</v>
      </c>
      <c r="C80" s="48" t="s">
        <v>130</v>
      </c>
      <c r="D80" s="48" t="s">
        <v>131</v>
      </c>
      <c r="E80" s="50">
        <v>0</v>
      </c>
      <c r="F80" s="50">
        <v>0</v>
      </c>
      <c r="G80" s="50">
        <v>0</v>
      </c>
      <c r="H80" s="50">
        <v>0</v>
      </c>
      <c r="I80" s="50">
        <v>0</v>
      </c>
      <c r="J80" s="50">
        <v>0</v>
      </c>
      <c r="K80" s="50">
        <v>0</v>
      </c>
      <c r="L80" s="50">
        <v>0</v>
      </c>
      <c r="M80" s="50">
        <v>0</v>
      </c>
      <c r="N80" s="50">
        <v>0</v>
      </c>
      <c r="O80" s="50">
        <v>0</v>
      </c>
      <c r="P80" s="50">
        <v>0</v>
      </c>
      <c r="Q80" s="50">
        <v>0</v>
      </c>
      <c r="R80" s="50">
        <v>0</v>
      </c>
      <c r="S80" s="50">
        <v>0</v>
      </c>
      <c r="T80" s="50">
        <v>0</v>
      </c>
      <c r="U80" s="50">
        <v>0</v>
      </c>
      <c r="V80" s="50">
        <v>0</v>
      </c>
      <c r="W80" s="50">
        <v>0</v>
      </c>
      <c r="X80" s="50">
        <v>0</v>
      </c>
      <c r="Y80" s="50">
        <v>0</v>
      </c>
      <c r="Z80" s="50">
        <v>0</v>
      </c>
      <c r="AA80" s="50">
        <v>0</v>
      </c>
      <c r="AB80" s="50">
        <v>0</v>
      </c>
      <c r="AC80" s="48">
        <v>1</v>
      </c>
      <c r="AD80" s="48">
        <v>7</v>
      </c>
      <c r="AE80" s="48">
        <v>365</v>
      </c>
    </row>
    <row r="81" spans="1:31">
      <c r="A81" s="48" t="s">
        <v>262</v>
      </c>
      <c r="B81" s="48" t="s">
        <v>138</v>
      </c>
      <c r="C81" s="48" t="s">
        <v>130</v>
      </c>
      <c r="D81" s="48" t="s">
        <v>131</v>
      </c>
      <c r="E81" s="50">
        <v>0</v>
      </c>
      <c r="F81" s="50">
        <v>0</v>
      </c>
      <c r="G81" s="50">
        <v>0</v>
      </c>
      <c r="H81" s="50">
        <v>0</v>
      </c>
      <c r="I81" s="50">
        <v>0</v>
      </c>
      <c r="J81" s="50">
        <v>0</v>
      </c>
      <c r="K81" s="50">
        <v>0</v>
      </c>
      <c r="L81" s="50">
        <v>0</v>
      </c>
      <c r="M81" s="50">
        <v>0</v>
      </c>
      <c r="N81" s="50">
        <v>0</v>
      </c>
      <c r="O81" s="50">
        <v>0</v>
      </c>
      <c r="P81" s="50">
        <v>0</v>
      </c>
      <c r="Q81" s="50">
        <v>0</v>
      </c>
      <c r="R81" s="50">
        <v>50</v>
      </c>
      <c r="S81" s="50">
        <v>35</v>
      </c>
      <c r="T81" s="50">
        <v>0</v>
      </c>
      <c r="U81" s="50">
        <v>0</v>
      </c>
      <c r="V81" s="50">
        <v>0</v>
      </c>
      <c r="W81" s="50">
        <v>0</v>
      </c>
      <c r="X81" s="50">
        <v>0</v>
      </c>
      <c r="Y81" s="50">
        <v>0</v>
      </c>
      <c r="Z81" s="50">
        <v>0</v>
      </c>
      <c r="AA81" s="50">
        <v>0</v>
      </c>
      <c r="AB81" s="50">
        <v>0</v>
      </c>
      <c r="AC81" s="48">
        <v>85</v>
      </c>
      <c r="AD81" s="48">
        <v>595</v>
      </c>
      <c r="AE81" s="48">
        <v>31025</v>
      </c>
    </row>
    <row r="82" spans="1:31">
      <c r="A82" s="48" t="s">
        <v>263</v>
      </c>
      <c r="B82" s="48" t="s">
        <v>129</v>
      </c>
      <c r="C82" s="48" t="s">
        <v>130</v>
      </c>
      <c r="D82" s="48" t="s">
        <v>131</v>
      </c>
      <c r="E82" s="50">
        <v>0.2</v>
      </c>
      <c r="F82" s="50">
        <v>0.2</v>
      </c>
      <c r="G82" s="50">
        <v>0.2</v>
      </c>
      <c r="H82" s="50">
        <v>0.2</v>
      </c>
      <c r="I82" s="50">
        <v>0.2</v>
      </c>
      <c r="J82" s="50">
        <v>0.2</v>
      </c>
      <c r="K82" s="50">
        <v>0.2</v>
      </c>
      <c r="L82" s="50">
        <v>0.6</v>
      </c>
      <c r="M82" s="50">
        <v>0.6</v>
      </c>
      <c r="N82" s="50">
        <v>0.6</v>
      </c>
      <c r="O82" s="50">
        <v>0.6</v>
      </c>
      <c r="P82" s="50">
        <v>0.6</v>
      </c>
      <c r="Q82" s="50">
        <v>0.6</v>
      </c>
      <c r="R82" s="50">
        <v>0.6</v>
      </c>
      <c r="S82" s="50">
        <v>0.6</v>
      </c>
      <c r="T82" s="50">
        <v>0.6</v>
      </c>
      <c r="U82" s="50">
        <v>0.6</v>
      </c>
      <c r="V82" s="50">
        <v>0.6</v>
      </c>
      <c r="W82" s="50">
        <v>0.6</v>
      </c>
      <c r="X82" s="50">
        <v>0.6</v>
      </c>
      <c r="Y82" s="50">
        <v>0.6</v>
      </c>
      <c r="Z82" s="50">
        <v>0.2</v>
      </c>
      <c r="AA82" s="50">
        <v>0.2</v>
      </c>
      <c r="AB82" s="50">
        <v>0.2</v>
      </c>
      <c r="AC82" s="48">
        <v>10.4</v>
      </c>
      <c r="AD82" s="48">
        <v>72.8</v>
      </c>
      <c r="AE82" s="48">
        <v>3796</v>
      </c>
    </row>
    <row r="83" spans="1:31">
      <c r="A83" s="48" t="s">
        <v>264</v>
      </c>
      <c r="B83" s="48" t="s">
        <v>134</v>
      </c>
      <c r="C83" s="48" t="s">
        <v>130</v>
      </c>
      <c r="D83" s="48" t="s">
        <v>131</v>
      </c>
      <c r="E83" s="50">
        <v>0</v>
      </c>
      <c r="F83" s="50">
        <v>0</v>
      </c>
      <c r="G83" s="50">
        <v>0</v>
      </c>
      <c r="H83" s="50">
        <v>0</v>
      </c>
      <c r="I83" s="50">
        <v>0</v>
      </c>
      <c r="J83" s="50">
        <v>0</v>
      </c>
      <c r="K83" s="50">
        <v>0</v>
      </c>
      <c r="L83" s="50">
        <v>0</v>
      </c>
      <c r="M83" s="50">
        <v>0</v>
      </c>
      <c r="N83" s="50">
        <v>0</v>
      </c>
      <c r="O83" s="50">
        <v>0</v>
      </c>
      <c r="P83" s="50">
        <v>0</v>
      </c>
      <c r="Q83" s="50">
        <v>0</v>
      </c>
      <c r="R83" s="50">
        <v>0</v>
      </c>
      <c r="S83" s="50">
        <v>0</v>
      </c>
      <c r="T83" s="50">
        <v>0</v>
      </c>
      <c r="U83" s="50">
        <v>0</v>
      </c>
      <c r="V83" s="50">
        <v>0</v>
      </c>
      <c r="W83" s="50">
        <v>0</v>
      </c>
      <c r="X83" s="50">
        <v>0</v>
      </c>
      <c r="Y83" s="50">
        <v>0</v>
      </c>
      <c r="Z83" s="50">
        <v>0</v>
      </c>
      <c r="AA83" s="50">
        <v>0</v>
      </c>
      <c r="AB83" s="50">
        <v>0</v>
      </c>
      <c r="AC83" s="48">
        <v>0.67</v>
      </c>
      <c r="AD83" s="48">
        <v>4.67</v>
      </c>
      <c r="AE83" s="48">
        <v>243.33</v>
      </c>
    </row>
    <row r="84" spans="1:31">
      <c r="A84" s="48" t="s">
        <v>265</v>
      </c>
      <c r="B84" s="48" t="s">
        <v>134</v>
      </c>
      <c r="C84" s="48" t="s">
        <v>130</v>
      </c>
      <c r="D84" s="48" t="s">
        <v>131</v>
      </c>
      <c r="E84" s="48">
        <v>0</v>
      </c>
      <c r="F84" s="48">
        <v>0</v>
      </c>
      <c r="G84" s="48">
        <v>0</v>
      </c>
      <c r="H84" s="48">
        <v>0</v>
      </c>
      <c r="I84" s="48">
        <v>0</v>
      </c>
      <c r="J84" s="48">
        <v>0</v>
      </c>
      <c r="K84" s="48">
        <v>0</v>
      </c>
      <c r="L84" s="48">
        <v>0</v>
      </c>
      <c r="M84" s="48">
        <v>0</v>
      </c>
      <c r="N84" s="48">
        <v>0</v>
      </c>
      <c r="O84" s="48">
        <v>0</v>
      </c>
      <c r="P84" s="48">
        <v>0</v>
      </c>
      <c r="Q84" s="48">
        <v>0</v>
      </c>
      <c r="R84" s="48">
        <v>0</v>
      </c>
      <c r="S84" s="48">
        <v>0</v>
      </c>
      <c r="T84" s="48">
        <v>0</v>
      </c>
      <c r="U84" s="48">
        <v>0</v>
      </c>
      <c r="V84" s="48">
        <v>0</v>
      </c>
      <c r="W84" s="48">
        <v>0</v>
      </c>
      <c r="X84" s="48">
        <v>0</v>
      </c>
      <c r="Y84" s="48">
        <v>0</v>
      </c>
      <c r="Z84" s="48">
        <v>0</v>
      </c>
      <c r="AA84" s="48">
        <v>0</v>
      </c>
      <c r="AB84" s="48">
        <v>0</v>
      </c>
      <c r="AC84" s="48">
        <v>1</v>
      </c>
      <c r="AD84" s="48">
        <v>7</v>
      </c>
      <c r="AE84" s="48">
        <v>365</v>
      </c>
    </row>
    <row r="85" spans="1:31">
      <c r="A85" s="48" t="s">
        <v>266</v>
      </c>
      <c r="B85" s="48" t="s">
        <v>138</v>
      </c>
      <c r="C85" s="48" t="s">
        <v>130</v>
      </c>
      <c r="D85" s="48" t="s">
        <v>267</v>
      </c>
      <c r="E85" s="48">
        <v>0</v>
      </c>
      <c r="F85" s="48">
        <v>0</v>
      </c>
      <c r="G85" s="48">
        <v>0</v>
      </c>
      <c r="H85" s="48">
        <v>0</v>
      </c>
      <c r="I85" s="48">
        <v>725</v>
      </c>
      <c r="J85" s="48">
        <v>417</v>
      </c>
      <c r="K85" s="48">
        <v>290</v>
      </c>
      <c r="L85" s="48">
        <v>0</v>
      </c>
      <c r="M85" s="48">
        <v>0</v>
      </c>
      <c r="N85" s="48">
        <v>0</v>
      </c>
      <c r="O85" s="48">
        <v>0</v>
      </c>
      <c r="P85" s="48">
        <v>0</v>
      </c>
      <c r="Q85" s="48">
        <v>0</v>
      </c>
      <c r="R85" s="48">
        <v>0</v>
      </c>
      <c r="S85" s="48">
        <v>0</v>
      </c>
      <c r="T85" s="48">
        <v>0</v>
      </c>
      <c r="U85" s="48">
        <v>0</v>
      </c>
      <c r="V85" s="48">
        <v>0</v>
      </c>
      <c r="W85" s="48">
        <v>0</v>
      </c>
      <c r="X85" s="48">
        <v>0</v>
      </c>
      <c r="Y85" s="48">
        <v>0</v>
      </c>
      <c r="Z85" s="48">
        <v>0</v>
      </c>
      <c r="AA85" s="48">
        <v>0</v>
      </c>
      <c r="AB85" s="48">
        <v>0</v>
      </c>
      <c r="AC85" s="48">
        <v>1432</v>
      </c>
      <c r="AD85" s="48">
        <v>1432</v>
      </c>
      <c r="AE85" s="48">
        <v>74668.570000000007</v>
      </c>
    </row>
    <row r="86" spans="1:31">
      <c r="D86" s="48" t="s">
        <v>254</v>
      </c>
      <c r="E86" s="48">
        <v>0</v>
      </c>
      <c r="F86" s="48">
        <v>0</v>
      </c>
      <c r="G86" s="48">
        <v>0</v>
      </c>
      <c r="H86" s="48">
        <v>0</v>
      </c>
      <c r="I86" s="48">
        <v>125</v>
      </c>
      <c r="J86" s="48">
        <v>117</v>
      </c>
      <c r="K86" s="48">
        <v>90</v>
      </c>
      <c r="L86" s="48">
        <v>0</v>
      </c>
      <c r="M86" s="48">
        <v>0</v>
      </c>
      <c r="N86" s="48">
        <v>0</v>
      </c>
      <c r="O86" s="48">
        <v>0</v>
      </c>
      <c r="P86" s="48">
        <v>0</v>
      </c>
      <c r="Q86" s="48">
        <v>0</v>
      </c>
      <c r="R86" s="48">
        <v>0</v>
      </c>
      <c r="S86" s="48">
        <v>0</v>
      </c>
      <c r="T86" s="48">
        <v>0</v>
      </c>
      <c r="U86" s="48">
        <v>0</v>
      </c>
      <c r="V86" s="48">
        <v>0</v>
      </c>
      <c r="W86" s="48">
        <v>0</v>
      </c>
      <c r="X86" s="48">
        <v>125</v>
      </c>
      <c r="Y86" s="48">
        <v>117</v>
      </c>
      <c r="Z86" s="48">
        <v>90</v>
      </c>
      <c r="AA86" s="48">
        <v>0</v>
      </c>
      <c r="AB86" s="48">
        <v>0</v>
      </c>
      <c r="AC86" s="48">
        <v>664</v>
      </c>
    </row>
    <row r="87" spans="1:31">
      <c r="A87" s="48" t="s">
        <v>268</v>
      </c>
      <c r="B87" s="48" t="s">
        <v>129</v>
      </c>
      <c r="C87" s="48" t="s">
        <v>130</v>
      </c>
      <c r="D87" s="48" t="s">
        <v>131</v>
      </c>
      <c r="E87" s="48">
        <v>0.2</v>
      </c>
      <c r="F87" s="48">
        <v>0.2</v>
      </c>
      <c r="G87" s="48">
        <v>0.2</v>
      </c>
      <c r="H87" s="48">
        <v>0.2</v>
      </c>
      <c r="I87" s="48">
        <v>0.2</v>
      </c>
      <c r="J87" s="48">
        <v>0.2</v>
      </c>
      <c r="K87" s="48">
        <v>0.2</v>
      </c>
      <c r="L87" s="48">
        <v>0.4</v>
      </c>
      <c r="M87" s="48">
        <v>0.4</v>
      </c>
      <c r="N87" s="48">
        <v>0.4</v>
      </c>
      <c r="O87" s="48">
        <v>0.4</v>
      </c>
      <c r="P87" s="48">
        <v>0.4</v>
      </c>
      <c r="Q87" s="48">
        <v>0.4</v>
      </c>
      <c r="R87" s="48">
        <v>0.4</v>
      </c>
      <c r="S87" s="48">
        <v>0.4</v>
      </c>
      <c r="T87" s="48">
        <v>0.4</v>
      </c>
      <c r="U87" s="48">
        <v>0.4</v>
      </c>
      <c r="V87" s="48">
        <v>0.4</v>
      </c>
      <c r="W87" s="48">
        <v>0.4</v>
      </c>
      <c r="X87" s="48">
        <v>0.4</v>
      </c>
      <c r="Y87" s="48">
        <v>0.4</v>
      </c>
      <c r="Z87" s="48">
        <v>0.2</v>
      </c>
      <c r="AA87" s="48">
        <v>0.2</v>
      </c>
      <c r="AB87" s="48">
        <v>0.2</v>
      </c>
      <c r="AC87" s="48">
        <v>7.6</v>
      </c>
      <c r="AD87" s="48">
        <v>53.2</v>
      </c>
      <c r="AE87" s="48">
        <v>2774</v>
      </c>
    </row>
    <row r="88" spans="1:31">
      <c r="A88" s="48" t="s">
        <v>269</v>
      </c>
      <c r="B88" s="48" t="s">
        <v>134</v>
      </c>
      <c r="C88" s="48" t="s">
        <v>130</v>
      </c>
      <c r="D88" s="48" t="s">
        <v>131</v>
      </c>
      <c r="E88" s="48">
        <v>0</v>
      </c>
      <c r="F88" s="48">
        <v>0</v>
      </c>
      <c r="G88" s="48">
        <v>0</v>
      </c>
      <c r="H88" s="48">
        <v>0</v>
      </c>
      <c r="I88" s="48">
        <v>0</v>
      </c>
      <c r="J88" s="48">
        <v>0</v>
      </c>
      <c r="K88" s="48">
        <v>0</v>
      </c>
      <c r="L88" s="48">
        <v>0</v>
      </c>
      <c r="M88" s="48">
        <v>0</v>
      </c>
      <c r="N88" s="48">
        <v>0</v>
      </c>
      <c r="O88" s="48">
        <v>0</v>
      </c>
      <c r="P88" s="48">
        <v>0</v>
      </c>
      <c r="Q88" s="48">
        <v>0</v>
      </c>
      <c r="R88" s="48">
        <v>0</v>
      </c>
      <c r="S88" s="48">
        <v>0</v>
      </c>
      <c r="T88" s="48">
        <v>0</v>
      </c>
      <c r="U88" s="48">
        <v>0</v>
      </c>
      <c r="V88" s="48">
        <v>0</v>
      </c>
      <c r="W88" s="48">
        <v>0</v>
      </c>
      <c r="X88" s="48">
        <v>0</v>
      </c>
      <c r="Y88" s="48">
        <v>0</v>
      </c>
      <c r="Z88" s="48">
        <v>0</v>
      </c>
      <c r="AA88" s="48">
        <v>0</v>
      </c>
      <c r="AB88" s="48">
        <v>0</v>
      </c>
      <c r="AC88" s="48">
        <v>0.67</v>
      </c>
      <c r="AD88" s="48">
        <v>4.67</v>
      </c>
      <c r="AE88" s="48">
        <v>243.33</v>
      </c>
    </row>
    <row r="89" spans="1:31">
      <c r="A89" s="48" t="s">
        <v>270</v>
      </c>
      <c r="B89" s="48" t="s">
        <v>134</v>
      </c>
      <c r="C89" s="48" t="s">
        <v>130</v>
      </c>
      <c r="D89" s="48" t="s">
        <v>131</v>
      </c>
      <c r="E89" s="48">
        <v>0</v>
      </c>
      <c r="F89" s="48">
        <v>0</v>
      </c>
      <c r="G89" s="48">
        <v>0</v>
      </c>
      <c r="H89" s="48">
        <v>0</v>
      </c>
      <c r="I89" s="48">
        <v>0</v>
      </c>
      <c r="J89" s="48">
        <v>0</v>
      </c>
      <c r="K89" s="48">
        <v>0</v>
      </c>
      <c r="L89" s="48">
        <v>0</v>
      </c>
      <c r="M89" s="48">
        <v>0</v>
      </c>
      <c r="N89" s="48">
        <v>0</v>
      </c>
      <c r="O89" s="48">
        <v>0</v>
      </c>
      <c r="P89" s="48">
        <v>0</v>
      </c>
      <c r="Q89" s="48">
        <v>0</v>
      </c>
      <c r="R89" s="48">
        <v>0</v>
      </c>
      <c r="S89" s="48">
        <v>0</v>
      </c>
      <c r="T89" s="48">
        <v>0</v>
      </c>
      <c r="U89" s="48">
        <v>0</v>
      </c>
      <c r="V89" s="48">
        <v>0</v>
      </c>
      <c r="W89" s="48">
        <v>0</v>
      </c>
      <c r="X89" s="48">
        <v>0</v>
      </c>
      <c r="Y89" s="48">
        <v>0</v>
      </c>
      <c r="Z89" s="48">
        <v>0</v>
      </c>
      <c r="AA89" s="48">
        <v>0</v>
      </c>
      <c r="AB89" s="48">
        <v>0</v>
      </c>
      <c r="AC89" s="48">
        <v>1</v>
      </c>
      <c r="AD89" s="48">
        <v>7</v>
      </c>
      <c r="AE89" s="48">
        <v>365</v>
      </c>
    </row>
    <row r="90" spans="1:31">
      <c r="A90" s="48" t="s">
        <v>271</v>
      </c>
      <c r="B90" s="48" t="s">
        <v>138</v>
      </c>
      <c r="C90" s="48" t="s">
        <v>130</v>
      </c>
      <c r="D90" s="48" t="s">
        <v>131</v>
      </c>
      <c r="E90" s="48">
        <v>0</v>
      </c>
      <c r="F90" s="48">
        <v>0</v>
      </c>
      <c r="G90" s="48">
        <v>0</v>
      </c>
      <c r="H90" s="48">
        <v>0</v>
      </c>
      <c r="I90" s="48">
        <v>0</v>
      </c>
      <c r="J90" s="48">
        <v>0</v>
      </c>
      <c r="K90" s="48">
        <v>0</v>
      </c>
      <c r="L90" s="48">
        <v>0</v>
      </c>
      <c r="M90" s="48">
        <v>0</v>
      </c>
      <c r="N90" s="48">
        <v>0</v>
      </c>
      <c r="O90" s="48">
        <v>0</v>
      </c>
      <c r="P90" s="48">
        <v>0</v>
      </c>
      <c r="Q90" s="48">
        <v>0</v>
      </c>
      <c r="R90" s="48">
        <v>50</v>
      </c>
      <c r="S90" s="48">
        <v>35</v>
      </c>
      <c r="T90" s="48">
        <v>0</v>
      </c>
      <c r="U90" s="48">
        <v>0</v>
      </c>
      <c r="V90" s="48">
        <v>0</v>
      </c>
      <c r="W90" s="48">
        <v>0</v>
      </c>
      <c r="X90" s="48">
        <v>0</v>
      </c>
      <c r="Y90" s="48">
        <v>0</v>
      </c>
      <c r="Z90" s="48">
        <v>0</v>
      </c>
      <c r="AA90" s="48">
        <v>0</v>
      </c>
      <c r="AB90" s="48">
        <v>0</v>
      </c>
      <c r="AC90" s="48">
        <v>85</v>
      </c>
      <c r="AD90" s="48">
        <v>595</v>
      </c>
      <c r="AE90" s="48">
        <v>31025</v>
      </c>
    </row>
    <row r="91" spans="1:31">
      <c r="A91" s="48" t="s">
        <v>272</v>
      </c>
      <c r="B91" s="48" t="s">
        <v>134</v>
      </c>
      <c r="C91" s="48" t="s">
        <v>130</v>
      </c>
      <c r="D91" s="48" t="s">
        <v>131</v>
      </c>
      <c r="E91" s="48">
        <v>0</v>
      </c>
      <c r="F91" s="48">
        <v>0</v>
      </c>
      <c r="G91" s="48">
        <v>0</v>
      </c>
      <c r="H91" s="48">
        <v>0</v>
      </c>
      <c r="I91" s="48">
        <v>0</v>
      </c>
      <c r="J91" s="48">
        <v>0</v>
      </c>
      <c r="K91" s="48">
        <v>0</v>
      </c>
      <c r="L91" s="48">
        <v>0</v>
      </c>
      <c r="M91" s="48">
        <v>0</v>
      </c>
      <c r="N91" s="48">
        <v>0</v>
      </c>
      <c r="O91" s="48">
        <v>0</v>
      </c>
      <c r="P91" s="48">
        <v>0</v>
      </c>
      <c r="Q91" s="48">
        <v>0</v>
      </c>
      <c r="R91" s="48">
        <v>0</v>
      </c>
      <c r="S91" s="48">
        <v>0</v>
      </c>
      <c r="T91" s="48">
        <v>0</v>
      </c>
      <c r="U91" s="48">
        <v>0</v>
      </c>
      <c r="V91" s="48">
        <v>0</v>
      </c>
      <c r="W91" s="48">
        <v>0</v>
      </c>
      <c r="X91" s="48">
        <v>0</v>
      </c>
      <c r="Y91" s="48">
        <v>0</v>
      </c>
      <c r="Z91" s="48">
        <v>0</v>
      </c>
      <c r="AA91" s="48">
        <v>0</v>
      </c>
      <c r="AB91" s="48">
        <v>0</v>
      </c>
      <c r="AC91" s="48">
        <v>0.67</v>
      </c>
      <c r="AD91" s="48">
        <v>4.67</v>
      </c>
      <c r="AE91" s="48">
        <v>243.33</v>
      </c>
    </row>
    <row r="92" spans="1:31">
      <c r="A92" s="48" t="s">
        <v>273</v>
      </c>
      <c r="B92" s="48" t="s">
        <v>134</v>
      </c>
      <c r="C92" s="48" t="s">
        <v>130</v>
      </c>
      <c r="D92" s="48" t="s">
        <v>131</v>
      </c>
      <c r="E92" s="48">
        <v>0</v>
      </c>
      <c r="F92" s="48">
        <v>0</v>
      </c>
      <c r="G92" s="48">
        <v>0</v>
      </c>
      <c r="H92" s="48">
        <v>0</v>
      </c>
      <c r="I92" s="48">
        <v>0</v>
      </c>
      <c r="J92" s="48">
        <v>0</v>
      </c>
      <c r="K92" s="48">
        <v>0</v>
      </c>
      <c r="L92" s="48">
        <v>0</v>
      </c>
      <c r="M92" s="48">
        <v>0</v>
      </c>
      <c r="N92" s="48">
        <v>0</v>
      </c>
      <c r="O92" s="48">
        <v>0</v>
      </c>
      <c r="P92" s="48">
        <v>0</v>
      </c>
      <c r="Q92" s="48">
        <v>0</v>
      </c>
      <c r="R92" s="48">
        <v>0</v>
      </c>
      <c r="S92" s="48">
        <v>0</v>
      </c>
      <c r="T92" s="48">
        <v>0</v>
      </c>
      <c r="U92" s="48">
        <v>0</v>
      </c>
      <c r="V92" s="48">
        <v>0</v>
      </c>
      <c r="W92" s="48">
        <v>0</v>
      </c>
      <c r="X92" s="48">
        <v>0</v>
      </c>
      <c r="Y92" s="48">
        <v>0</v>
      </c>
      <c r="Z92" s="48">
        <v>0</v>
      </c>
      <c r="AA92" s="48">
        <v>0</v>
      </c>
      <c r="AB92" s="48">
        <v>0</v>
      </c>
      <c r="AC92" s="48">
        <v>1</v>
      </c>
      <c r="AD92" s="48">
        <v>7</v>
      </c>
      <c r="AE92" s="48">
        <v>365</v>
      </c>
    </row>
    <row r="93" spans="1:31">
      <c r="A93" s="48" t="s">
        <v>274</v>
      </c>
      <c r="B93" s="48" t="s">
        <v>138</v>
      </c>
      <c r="C93" s="48" t="s">
        <v>130</v>
      </c>
      <c r="D93" s="48" t="s">
        <v>131</v>
      </c>
      <c r="E93" s="48">
        <v>0</v>
      </c>
      <c r="F93" s="48">
        <v>0</v>
      </c>
      <c r="G93" s="48">
        <v>0</v>
      </c>
      <c r="H93" s="48">
        <v>0</v>
      </c>
      <c r="I93" s="48">
        <v>0</v>
      </c>
      <c r="J93" s="48">
        <v>0</v>
      </c>
      <c r="K93" s="48">
        <v>0</v>
      </c>
      <c r="L93" s="48">
        <v>0</v>
      </c>
      <c r="M93" s="48">
        <v>0</v>
      </c>
      <c r="N93" s="48">
        <v>0</v>
      </c>
      <c r="O93" s="48">
        <v>0</v>
      </c>
      <c r="P93" s="48">
        <v>0</v>
      </c>
      <c r="Q93" s="48">
        <v>0</v>
      </c>
      <c r="R93" s="48">
        <v>50</v>
      </c>
      <c r="S93" s="48">
        <v>35</v>
      </c>
      <c r="T93" s="48">
        <v>0</v>
      </c>
      <c r="U93" s="48">
        <v>0</v>
      </c>
      <c r="V93" s="48">
        <v>0</v>
      </c>
      <c r="W93" s="48">
        <v>0</v>
      </c>
      <c r="X93" s="48">
        <v>0</v>
      </c>
      <c r="Y93" s="48">
        <v>0</v>
      </c>
      <c r="Z93" s="48">
        <v>0</v>
      </c>
      <c r="AA93" s="48">
        <v>0</v>
      </c>
      <c r="AB93" s="48">
        <v>0</v>
      </c>
      <c r="AC93" s="48">
        <v>85</v>
      </c>
      <c r="AD93" s="48">
        <v>595</v>
      </c>
      <c r="AE93" s="48">
        <v>31025</v>
      </c>
    </row>
    <row r="94" spans="1:31">
      <c r="A94" s="48" t="s">
        <v>275</v>
      </c>
      <c r="B94" s="48" t="s">
        <v>129</v>
      </c>
      <c r="C94" s="48" t="s">
        <v>130</v>
      </c>
      <c r="D94" s="48" t="s">
        <v>131</v>
      </c>
      <c r="E94" s="48">
        <v>0.2</v>
      </c>
      <c r="F94" s="48">
        <v>0.2</v>
      </c>
      <c r="G94" s="48">
        <v>0.2</v>
      </c>
      <c r="H94" s="48">
        <v>0.2</v>
      </c>
      <c r="I94" s="48">
        <v>0.2</v>
      </c>
      <c r="J94" s="48">
        <v>0.2</v>
      </c>
      <c r="K94" s="48">
        <v>0.2</v>
      </c>
      <c r="L94" s="48">
        <v>0.6</v>
      </c>
      <c r="M94" s="48">
        <v>0.6</v>
      </c>
      <c r="N94" s="48">
        <v>0.6</v>
      </c>
      <c r="O94" s="48">
        <v>0.6</v>
      </c>
      <c r="P94" s="48">
        <v>0.6</v>
      </c>
      <c r="Q94" s="48">
        <v>0.6</v>
      </c>
      <c r="R94" s="48">
        <v>0.6</v>
      </c>
      <c r="S94" s="48">
        <v>0.6</v>
      </c>
      <c r="T94" s="48">
        <v>0.6</v>
      </c>
      <c r="U94" s="48">
        <v>0.6</v>
      </c>
      <c r="V94" s="48">
        <v>0.6</v>
      </c>
      <c r="W94" s="48">
        <v>0.6</v>
      </c>
      <c r="X94" s="48">
        <v>0.6</v>
      </c>
      <c r="Y94" s="48">
        <v>0.6</v>
      </c>
      <c r="Z94" s="48">
        <v>0.2</v>
      </c>
      <c r="AA94" s="48">
        <v>0.2</v>
      </c>
      <c r="AB94" s="48">
        <v>0.2</v>
      </c>
      <c r="AC94" s="48">
        <v>10.4</v>
      </c>
      <c r="AD94" s="48">
        <v>72.8</v>
      </c>
      <c r="AE94" s="48">
        <v>3796</v>
      </c>
    </row>
    <row r="95" spans="1:31">
      <c r="A95" s="48" t="s">
        <v>276</v>
      </c>
      <c r="B95" s="48" t="s">
        <v>134</v>
      </c>
      <c r="C95" s="48" t="s">
        <v>130</v>
      </c>
      <c r="D95" s="48" t="s">
        <v>131</v>
      </c>
      <c r="E95" s="48">
        <v>0</v>
      </c>
      <c r="F95" s="48">
        <v>0</v>
      </c>
      <c r="G95" s="48">
        <v>0</v>
      </c>
      <c r="H95" s="48">
        <v>0</v>
      </c>
      <c r="I95" s="48">
        <v>0</v>
      </c>
      <c r="J95" s="48">
        <v>0</v>
      </c>
      <c r="K95" s="48">
        <v>0</v>
      </c>
      <c r="L95" s="48">
        <v>0</v>
      </c>
      <c r="M95" s="48">
        <v>0</v>
      </c>
      <c r="N95" s="48">
        <v>0</v>
      </c>
      <c r="O95" s="48">
        <v>0</v>
      </c>
      <c r="P95" s="48">
        <v>0</v>
      </c>
      <c r="Q95" s="48">
        <v>0</v>
      </c>
      <c r="R95" s="48">
        <v>0</v>
      </c>
      <c r="S95" s="48">
        <v>0</v>
      </c>
      <c r="T95" s="48">
        <v>0</v>
      </c>
      <c r="U95" s="48">
        <v>0</v>
      </c>
      <c r="V95" s="48">
        <v>0</v>
      </c>
      <c r="W95" s="48">
        <v>0</v>
      </c>
      <c r="X95" s="48">
        <v>0</v>
      </c>
      <c r="Y95" s="48">
        <v>0</v>
      </c>
      <c r="Z95" s="48">
        <v>0</v>
      </c>
      <c r="AA95" s="48">
        <v>0</v>
      </c>
      <c r="AB95" s="48">
        <v>0</v>
      </c>
      <c r="AC95" s="48">
        <v>0.56999999999999995</v>
      </c>
      <c r="AD95" s="48">
        <v>3.97</v>
      </c>
      <c r="AE95" s="48">
        <v>206.83</v>
      </c>
    </row>
    <row r="96" spans="1:31">
      <c r="A96" s="48" t="s">
        <v>277</v>
      </c>
      <c r="B96" s="48" t="s">
        <v>134</v>
      </c>
      <c r="C96" s="48" t="s">
        <v>130</v>
      </c>
      <c r="D96" s="48" t="s">
        <v>131</v>
      </c>
      <c r="E96" s="48">
        <v>0</v>
      </c>
      <c r="F96" s="48">
        <v>0</v>
      </c>
      <c r="G96" s="48">
        <v>0</v>
      </c>
      <c r="H96" s="48">
        <v>0</v>
      </c>
      <c r="I96" s="48">
        <v>0</v>
      </c>
      <c r="J96" s="48">
        <v>0</v>
      </c>
      <c r="K96" s="48">
        <v>0</v>
      </c>
      <c r="L96" s="48">
        <v>0</v>
      </c>
      <c r="M96" s="48">
        <v>0</v>
      </c>
      <c r="N96" s="48">
        <v>0</v>
      </c>
      <c r="O96" s="48">
        <v>0</v>
      </c>
      <c r="P96" s="48">
        <v>0</v>
      </c>
      <c r="Q96" s="48">
        <v>0</v>
      </c>
      <c r="R96" s="48">
        <v>0</v>
      </c>
      <c r="S96" s="48">
        <v>0</v>
      </c>
      <c r="T96" s="48">
        <v>0</v>
      </c>
      <c r="U96" s="48">
        <v>0</v>
      </c>
      <c r="V96" s="48">
        <v>0</v>
      </c>
      <c r="W96" s="48">
        <v>0</v>
      </c>
      <c r="X96" s="48">
        <v>0</v>
      </c>
      <c r="Y96" s="48">
        <v>0</v>
      </c>
      <c r="Z96" s="48">
        <v>0</v>
      </c>
      <c r="AA96" s="48">
        <v>0</v>
      </c>
      <c r="AB96" s="48">
        <v>0</v>
      </c>
      <c r="AC96" s="48">
        <v>0.73</v>
      </c>
      <c r="AD96" s="48">
        <v>5.13</v>
      </c>
      <c r="AE96" s="48">
        <v>267.67</v>
      </c>
    </row>
    <row r="97" spans="1:31">
      <c r="A97" s="48" t="s">
        <v>278</v>
      </c>
      <c r="B97" s="48" t="s">
        <v>138</v>
      </c>
      <c r="C97" s="48" t="s">
        <v>130</v>
      </c>
      <c r="D97" s="48" t="s">
        <v>131</v>
      </c>
      <c r="E97" s="48">
        <v>0</v>
      </c>
      <c r="F97" s="48">
        <v>0</v>
      </c>
      <c r="G97" s="48">
        <v>0</v>
      </c>
      <c r="H97" s="48">
        <v>0</v>
      </c>
      <c r="I97" s="48">
        <v>0</v>
      </c>
      <c r="J97" s="48">
        <v>0</v>
      </c>
      <c r="K97" s="48">
        <v>0</v>
      </c>
      <c r="L97" s="48">
        <v>0</v>
      </c>
      <c r="M97" s="48">
        <v>0</v>
      </c>
      <c r="N97" s="48">
        <v>0</v>
      </c>
      <c r="O97" s="48">
        <v>0</v>
      </c>
      <c r="P97" s="48">
        <v>0</v>
      </c>
      <c r="Q97" s="48">
        <v>0</v>
      </c>
      <c r="R97" s="48">
        <v>50</v>
      </c>
      <c r="S97" s="48">
        <v>35</v>
      </c>
      <c r="T97" s="48">
        <v>0</v>
      </c>
      <c r="U97" s="48">
        <v>0</v>
      </c>
      <c r="V97" s="48">
        <v>0</v>
      </c>
      <c r="W97" s="48">
        <v>0</v>
      </c>
      <c r="X97" s="48">
        <v>0</v>
      </c>
      <c r="Y97" s="48">
        <v>0</v>
      </c>
      <c r="Z97" s="48">
        <v>0</v>
      </c>
      <c r="AA97" s="48">
        <v>0</v>
      </c>
      <c r="AB97" s="48">
        <v>0</v>
      </c>
      <c r="AC97" s="48">
        <v>85</v>
      </c>
      <c r="AD97" s="48">
        <v>595</v>
      </c>
      <c r="AE97" s="48">
        <v>31025</v>
      </c>
    </row>
    <row r="98" spans="1:31">
      <c r="A98" s="48" t="s">
        <v>279</v>
      </c>
      <c r="B98" s="48" t="s">
        <v>129</v>
      </c>
      <c r="C98" s="48" t="s">
        <v>130</v>
      </c>
      <c r="D98" s="48" t="s">
        <v>131</v>
      </c>
      <c r="E98" s="48">
        <v>0.2</v>
      </c>
      <c r="F98" s="48">
        <v>0.2</v>
      </c>
      <c r="G98" s="48">
        <v>0.2</v>
      </c>
      <c r="H98" s="48">
        <v>0.2</v>
      </c>
      <c r="I98" s="48">
        <v>0.2</v>
      </c>
      <c r="J98" s="48">
        <v>0.2</v>
      </c>
      <c r="K98" s="48">
        <v>0.2</v>
      </c>
      <c r="L98" s="48">
        <v>0.6</v>
      </c>
      <c r="M98" s="48">
        <v>0.6</v>
      </c>
      <c r="N98" s="48">
        <v>0.6</v>
      </c>
      <c r="O98" s="48">
        <v>0.6</v>
      </c>
      <c r="P98" s="48">
        <v>0.6</v>
      </c>
      <c r="Q98" s="48">
        <v>0.6</v>
      </c>
      <c r="R98" s="48">
        <v>0.6</v>
      </c>
      <c r="S98" s="48">
        <v>0.6</v>
      </c>
      <c r="T98" s="48">
        <v>0.6</v>
      </c>
      <c r="U98" s="48">
        <v>0.6</v>
      </c>
      <c r="V98" s="48">
        <v>0.6</v>
      </c>
      <c r="W98" s="48">
        <v>0.6</v>
      </c>
      <c r="X98" s="48">
        <v>0.6</v>
      </c>
      <c r="Y98" s="48">
        <v>0.6</v>
      </c>
      <c r="Z98" s="48">
        <v>0.2</v>
      </c>
      <c r="AA98" s="48">
        <v>0.2</v>
      </c>
      <c r="AB98" s="48">
        <v>0.2</v>
      </c>
      <c r="AC98" s="48">
        <v>10.4</v>
      </c>
      <c r="AD98" s="48">
        <v>72.8</v>
      </c>
      <c r="AE98" s="48">
        <v>3796</v>
      </c>
    </row>
    <row r="99" spans="1:31">
      <c r="A99" s="48" t="s">
        <v>280</v>
      </c>
      <c r="B99" s="48" t="s">
        <v>134</v>
      </c>
      <c r="C99" s="48" t="s">
        <v>130</v>
      </c>
      <c r="D99" s="48" t="s">
        <v>131</v>
      </c>
      <c r="E99" s="48">
        <v>0</v>
      </c>
      <c r="F99" s="48">
        <v>0</v>
      </c>
      <c r="G99" s="48">
        <v>0</v>
      </c>
      <c r="H99" s="48">
        <v>0</v>
      </c>
      <c r="I99" s="48">
        <v>0</v>
      </c>
      <c r="J99" s="48">
        <v>0</v>
      </c>
      <c r="K99" s="48">
        <v>0</v>
      </c>
      <c r="L99" s="48">
        <v>0</v>
      </c>
      <c r="M99" s="48">
        <v>0</v>
      </c>
      <c r="N99" s="48">
        <v>0</v>
      </c>
      <c r="O99" s="48">
        <v>0</v>
      </c>
      <c r="P99" s="48">
        <v>0</v>
      </c>
      <c r="Q99" s="48">
        <v>0</v>
      </c>
      <c r="R99" s="48">
        <v>0</v>
      </c>
      <c r="S99" s="48">
        <v>0</v>
      </c>
      <c r="T99" s="48">
        <v>0</v>
      </c>
      <c r="U99" s="48">
        <v>0</v>
      </c>
      <c r="V99" s="48">
        <v>0</v>
      </c>
      <c r="W99" s="48">
        <v>0</v>
      </c>
      <c r="X99" s="48">
        <v>0</v>
      </c>
      <c r="Y99" s="48">
        <v>0</v>
      </c>
      <c r="Z99" s="48">
        <v>0</v>
      </c>
      <c r="AA99" s="48">
        <v>0</v>
      </c>
      <c r="AB99" s="48">
        <v>0</v>
      </c>
      <c r="AC99" s="48">
        <v>0.67</v>
      </c>
      <c r="AD99" s="48">
        <v>4.67</v>
      </c>
      <c r="AE99" s="48">
        <v>243.33</v>
      </c>
    </row>
    <row r="100" spans="1:31">
      <c r="A100" s="48" t="s">
        <v>281</v>
      </c>
      <c r="B100" s="48" t="s">
        <v>134</v>
      </c>
      <c r="C100" s="48" t="s">
        <v>130</v>
      </c>
      <c r="D100" s="48" t="s">
        <v>131</v>
      </c>
      <c r="E100" s="48">
        <v>0</v>
      </c>
      <c r="F100" s="48">
        <v>0</v>
      </c>
      <c r="G100" s="48">
        <v>0</v>
      </c>
      <c r="H100" s="48">
        <v>0</v>
      </c>
      <c r="I100" s="48">
        <v>0</v>
      </c>
      <c r="J100" s="48">
        <v>0</v>
      </c>
      <c r="K100" s="48">
        <v>0</v>
      </c>
      <c r="L100" s="48">
        <v>0</v>
      </c>
      <c r="M100" s="48">
        <v>0</v>
      </c>
      <c r="N100" s="48">
        <v>0</v>
      </c>
      <c r="O100" s="48">
        <v>0</v>
      </c>
      <c r="P100" s="48">
        <v>0</v>
      </c>
      <c r="Q100" s="48">
        <v>0</v>
      </c>
      <c r="R100" s="48">
        <v>0</v>
      </c>
      <c r="S100" s="48">
        <v>0</v>
      </c>
      <c r="T100" s="48">
        <v>0</v>
      </c>
      <c r="U100" s="48">
        <v>0</v>
      </c>
      <c r="V100" s="48">
        <v>0</v>
      </c>
      <c r="W100" s="48">
        <v>0</v>
      </c>
      <c r="X100" s="48">
        <v>0</v>
      </c>
      <c r="Y100" s="48">
        <v>0</v>
      </c>
      <c r="Z100" s="48">
        <v>0</v>
      </c>
      <c r="AA100" s="48">
        <v>0</v>
      </c>
      <c r="AB100" s="48">
        <v>0</v>
      </c>
      <c r="AC100" s="48">
        <v>1</v>
      </c>
      <c r="AD100" s="48">
        <v>7</v>
      </c>
      <c r="AE100" s="48">
        <v>365</v>
      </c>
    </row>
    <row r="101" spans="1:31">
      <c r="A101" s="48" t="s">
        <v>282</v>
      </c>
      <c r="B101" s="48" t="s">
        <v>138</v>
      </c>
      <c r="C101" s="48" t="s">
        <v>130</v>
      </c>
      <c r="D101" s="48" t="s">
        <v>131</v>
      </c>
      <c r="E101" s="48">
        <v>0</v>
      </c>
      <c r="F101" s="48">
        <v>0</v>
      </c>
      <c r="G101" s="48">
        <v>0</v>
      </c>
      <c r="H101" s="48">
        <v>0</v>
      </c>
      <c r="I101" s="48">
        <v>0</v>
      </c>
      <c r="J101" s="48">
        <v>0</v>
      </c>
      <c r="K101" s="48">
        <v>0</v>
      </c>
      <c r="L101" s="48">
        <v>0</v>
      </c>
      <c r="M101" s="48">
        <v>0</v>
      </c>
      <c r="N101" s="48">
        <v>0</v>
      </c>
      <c r="O101" s="48">
        <v>0</v>
      </c>
      <c r="P101" s="48">
        <v>0</v>
      </c>
      <c r="Q101" s="48">
        <v>0</v>
      </c>
      <c r="R101" s="48">
        <v>50</v>
      </c>
      <c r="S101" s="48">
        <v>35</v>
      </c>
      <c r="T101" s="48">
        <v>0</v>
      </c>
      <c r="U101" s="48">
        <v>0</v>
      </c>
      <c r="V101" s="48">
        <v>0</v>
      </c>
      <c r="W101" s="48">
        <v>0</v>
      </c>
      <c r="X101" s="48">
        <v>0</v>
      </c>
      <c r="Y101" s="48">
        <v>0</v>
      </c>
      <c r="Z101" s="48">
        <v>0</v>
      </c>
      <c r="AA101" s="48">
        <v>0</v>
      </c>
      <c r="AB101" s="48">
        <v>0</v>
      </c>
      <c r="AC101" s="48">
        <v>85</v>
      </c>
      <c r="AD101" s="48">
        <v>595</v>
      </c>
      <c r="AE101" s="48">
        <v>31025</v>
      </c>
    </row>
    <row r="102" spans="1:31">
      <c r="A102" s="48" t="s">
        <v>283</v>
      </c>
      <c r="B102" s="48" t="s">
        <v>129</v>
      </c>
      <c r="C102" s="48" t="s">
        <v>130</v>
      </c>
      <c r="D102" s="48" t="s">
        <v>131</v>
      </c>
      <c r="E102" s="48">
        <v>0.2</v>
      </c>
      <c r="F102" s="48">
        <v>0.2</v>
      </c>
      <c r="G102" s="48">
        <v>0.2</v>
      </c>
      <c r="H102" s="48">
        <v>0.2</v>
      </c>
      <c r="I102" s="48">
        <v>0.2</v>
      </c>
      <c r="J102" s="48">
        <v>0.2</v>
      </c>
      <c r="K102" s="48">
        <v>0.2</v>
      </c>
      <c r="L102" s="48">
        <v>0.6</v>
      </c>
      <c r="M102" s="48">
        <v>0.6</v>
      </c>
      <c r="N102" s="48">
        <v>0.6</v>
      </c>
      <c r="O102" s="48">
        <v>0.6</v>
      </c>
      <c r="P102" s="48">
        <v>0.6</v>
      </c>
      <c r="Q102" s="48">
        <v>0.6</v>
      </c>
      <c r="R102" s="48">
        <v>0.6</v>
      </c>
      <c r="S102" s="48">
        <v>0.6</v>
      </c>
      <c r="T102" s="48">
        <v>0.6</v>
      </c>
      <c r="U102" s="48">
        <v>0.6</v>
      </c>
      <c r="V102" s="48">
        <v>0.6</v>
      </c>
      <c r="W102" s="48">
        <v>0.6</v>
      </c>
      <c r="X102" s="48">
        <v>0.6</v>
      </c>
      <c r="Y102" s="48">
        <v>0.6</v>
      </c>
      <c r="Z102" s="48">
        <v>0.2</v>
      </c>
      <c r="AA102" s="48">
        <v>0.2</v>
      </c>
      <c r="AB102" s="48">
        <v>0.2</v>
      </c>
      <c r="AC102" s="48">
        <v>10.4</v>
      </c>
      <c r="AD102" s="48">
        <v>72.8</v>
      </c>
      <c r="AE102" s="48">
        <v>3796</v>
      </c>
    </row>
    <row r="103" spans="1:31">
      <c r="A103" s="48" t="s">
        <v>284</v>
      </c>
      <c r="B103" s="48" t="s">
        <v>134</v>
      </c>
      <c r="C103" s="48" t="s">
        <v>130</v>
      </c>
      <c r="D103" s="48" t="s">
        <v>131</v>
      </c>
      <c r="E103" s="48">
        <v>0</v>
      </c>
      <c r="F103" s="48">
        <v>0</v>
      </c>
      <c r="G103" s="48">
        <v>0</v>
      </c>
      <c r="H103" s="48">
        <v>0</v>
      </c>
      <c r="I103" s="48">
        <v>0</v>
      </c>
      <c r="J103" s="48">
        <v>0</v>
      </c>
      <c r="K103" s="48">
        <v>0</v>
      </c>
      <c r="L103" s="48">
        <v>0</v>
      </c>
      <c r="M103" s="48">
        <v>0</v>
      </c>
      <c r="N103" s="48">
        <v>0</v>
      </c>
      <c r="O103" s="48">
        <v>0</v>
      </c>
      <c r="P103" s="48">
        <v>0</v>
      </c>
      <c r="Q103" s="48">
        <v>0</v>
      </c>
      <c r="R103" s="48">
        <v>0</v>
      </c>
      <c r="S103" s="48">
        <v>0</v>
      </c>
      <c r="T103" s="48">
        <v>0</v>
      </c>
      <c r="U103" s="48">
        <v>0</v>
      </c>
      <c r="V103" s="48">
        <v>0</v>
      </c>
      <c r="W103" s="48">
        <v>0</v>
      </c>
      <c r="X103" s="48">
        <v>0</v>
      </c>
      <c r="Y103" s="48">
        <v>0</v>
      </c>
      <c r="Z103" s="48">
        <v>0</v>
      </c>
      <c r="AA103" s="48">
        <v>0</v>
      </c>
      <c r="AB103" s="48">
        <v>0</v>
      </c>
      <c r="AC103" s="48">
        <v>0.67</v>
      </c>
      <c r="AD103" s="48">
        <v>4.67</v>
      </c>
      <c r="AE103" s="48">
        <v>243.33</v>
      </c>
    </row>
    <row r="104" spans="1:31">
      <c r="A104" s="48" t="s">
        <v>285</v>
      </c>
      <c r="B104" s="48" t="s">
        <v>134</v>
      </c>
      <c r="C104" s="48" t="s">
        <v>130</v>
      </c>
      <c r="D104" s="48" t="s">
        <v>131</v>
      </c>
      <c r="E104" s="48">
        <v>0</v>
      </c>
      <c r="F104" s="48">
        <v>0</v>
      </c>
      <c r="G104" s="48">
        <v>0</v>
      </c>
      <c r="H104" s="48">
        <v>0</v>
      </c>
      <c r="I104" s="48">
        <v>0</v>
      </c>
      <c r="J104" s="48">
        <v>0</v>
      </c>
      <c r="K104" s="48">
        <v>0</v>
      </c>
      <c r="L104" s="48">
        <v>0</v>
      </c>
      <c r="M104" s="48">
        <v>0</v>
      </c>
      <c r="N104" s="48">
        <v>0</v>
      </c>
      <c r="O104" s="48">
        <v>0</v>
      </c>
      <c r="P104" s="48">
        <v>0</v>
      </c>
      <c r="Q104" s="48">
        <v>0</v>
      </c>
      <c r="R104" s="48">
        <v>0</v>
      </c>
      <c r="S104" s="48">
        <v>0</v>
      </c>
      <c r="T104" s="48">
        <v>0</v>
      </c>
      <c r="U104" s="48">
        <v>0</v>
      </c>
      <c r="V104" s="48">
        <v>0</v>
      </c>
      <c r="W104" s="48">
        <v>0</v>
      </c>
      <c r="X104" s="48">
        <v>0</v>
      </c>
      <c r="Y104" s="48">
        <v>0</v>
      </c>
      <c r="Z104" s="48">
        <v>0</v>
      </c>
      <c r="AA104" s="48">
        <v>0</v>
      </c>
      <c r="AB104" s="48">
        <v>0</v>
      </c>
      <c r="AC104" s="48">
        <v>1</v>
      </c>
      <c r="AD104" s="48">
        <v>7</v>
      </c>
      <c r="AE104" s="48">
        <v>365</v>
      </c>
    </row>
    <row r="105" spans="1:31">
      <c r="A105" s="48" t="s">
        <v>286</v>
      </c>
      <c r="B105" s="48" t="s">
        <v>138</v>
      </c>
      <c r="C105" s="48" t="s">
        <v>130</v>
      </c>
      <c r="D105" s="48" t="s">
        <v>267</v>
      </c>
      <c r="E105" s="48">
        <v>0</v>
      </c>
      <c r="F105" s="48">
        <v>0</v>
      </c>
      <c r="G105" s="48">
        <v>0</v>
      </c>
      <c r="H105" s="48">
        <v>0</v>
      </c>
      <c r="I105" s="48">
        <v>725</v>
      </c>
      <c r="J105" s="48">
        <v>417</v>
      </c>
      <c r="K105" s="48">
        <v>290</v>
      </c>
      <c r="L105" s="48">
        <v>0</v>
      </c>
      <c r="M105" s="48">
        <v>0</v>
      </c>
      <c r="N105" s="48">
        <v>0</v>
      </c>
      <c r="O105" s="48">
        <v>0</v>
      </c>
      <c r="P105" s="48">
        <v>0</v>
      </c>
      <c r="Q105" s="48">
        <v>0</v>
      </c>
      <c r="R105" s="48">
        <v>0</v>
      </c>
      <c r="S105" s="48">
        <v>0</v>
      </c>
      <c r="T105" s="48">
        <v>0</v>
      </c>
      <c r="U105" s="48">
        <v>0</v>
      </c>
      <c r="V105" s="48">
        <v>0</v>
      </c>
      <c r="W105" s="48">
        <v>0</v>
      </c>
      <c r="X105" s="48">
        <v>0</v>
      </c>
      <c r="Y105" s="48">
        <v>0</v>
      </c>
      <c r="Z105" s="48">
        <v>0</v>
      </c>
      <c r="AA105" s="48">
        <v>0</v>
      </c>
      <c r="AB105" s="48">
        <v>0</v>
      </c>
      <c r="AC105" s="48">
        <v>1432</v>
      </c>
      <c r="AD105" s="48">
        <v>1432</v>
      </c>
      <c r="AE105" s="48">
        <v>74668.570000000007</v>
      </c>
    </row>
    <row r="106" spans="1:31">
      <c r="D106" s="48" t="s">
        <v>254</v>
      </c>
      <c r="E106" s="48">
        <v>0</v>
      </c>
      <c r="F106" s="48">
        <v>0</v>
      </c>
      <c r="G106" s="48">
        <v>0</v>
      </c>
      <c r="H106" s="48">
        <v>0</v>
      </c>
      <c r="I106" s="48">
        <v>125</v>
      </c>
      <c r="J106" s="48">
        <v>117</v>
      </c>
      <c r="K106" s="48">
        <v>90</v>
      </c>
      <c r="L106" s="48">
        <v>0</v>
      </c>
      <c r="M106" s="48">
        <v>0</v>
      </c>
      <c r="N106" s="48">
        <v>0</v>
      </c>
      <c r="O106" s="48">
        <v>0</v>
      </c>
      <c r="P106" s="48">
        <v>0</v>
      </c>
      <c r="Q106" s="48">
        <v>0</v>
      </c>
      <c r="R106" s="48">
        <v>0</v>
      </c>
      <c r="S106" s="48">
        <v>0</v>
      </c>
      <c r="T106" s="48">
        <v>0</v>
      </c>
      <c r="U106" s="48">
        <v>0</v>
      </c>
      <c r="V106" s="48">
        <v>0</v>
      </c>
      <c r="W106" s="48">
        <v>0</v>
      </c>
      <c r="X106" s="48">
        <v>125</v>
      </c>
      <c r="Y106" s="48">
        <v>117</v>
      </c>
      <c r="Z106" s="48">
        <v>90</v>
      </c>
      <c r="AA106" s="48">
        <v>0</v>
      </c>
      <c r="AB106" s="48">
        <v>0</v>
      </c>
      <c r="AC106" s="48">
        <v>664</v>
      </c>
    </row>
    <row r="107" spans="1:31">
      <c r="A107" s="48" t="s">
        <v>287</v>
      </c>
      <c r="B107" s="48" t="s">
        <v>129</v>
      </c>
      <c r="C107" s="48" t="s">
        <v>130</v>
      </c>
      <c r="D107" s="48" t="s">
        <v>131</v>
      </c>
      <c r="E107" s="48">
        <v>0.2</v>
      </c>
      <c r="F107" s="48">
        <v>0.2</v>
      </c>
      <c r="G107" s="48">
        <v>0.2</v>
      </c>
      <c r="H107" s="48">
        <v>0.2</v>
      </c>
      <c r="I107" s="48">
        <v>0.2</v>
      </c>
      <c r="J107" s="48">
        <v>0.2</v>
      </c>
      <c r="K107" s="48">
        <v>0.2</v>
      </c>
      <c r="L107" s="48">
        <v>0.4</v>
      </c>
      <c r="M107" s="48">
        <v>0.4</v>
      </c>
      <c r="N107" s="48">
        <v>0.4</v>
      </c>
      <c r="O107" s="48">
        <v>0.4</v>
      </c>
      <c r="P107" s="48">
        <v>0.4</v>
      </c>
      <c r="Q107" s="48">
        <v>0.4</v>
      </c>
      <c r="R107" s="48">
        <v>0.4</v>
      </c>
      <c r="S107" s="48">
        <v>0.4</v>
      </c>
      <c r="T107" s="48">
        <v>0.4</v>
      </c>
      <c r="U107" s="48">
        <v>0.4</v>
      </c>
      <c r="V107" s="48">
        <v>0.4</v>
      </c>
      <c r="W107" s="48">
        <v>0.4</v>
      </c>
      <c r="X107" s="48">
        <v>0.4</v>
      </c>
      <c r="Y107" s="48">
        <v>0.4</v>
      </c>
      <c r="Z107" s="48">
        <v>0.2</v>
      </c>
      <c r="AA107" s="48">
        <v>0.2</v>
      </c>
      <c r="AB107" s="48">
        <v>0.2</v>
      </c>
      <c r="AC107" s="48">
        <v>7.6</v>
      </c>
      <c r="AD107" s="48">
        <v>53.2</v>
      </c>
      <c r="AE107" s="48">
        <v>2774</v>
      </c>
    </row>
    <row r="108" spans="1:31">
      <c r="A108" s="48" t="s">
        <v>288</v>
      </c>
      <c r="B108" s="48" t="s">
        <v>134</v>
      </c>
      <c r="C108" s="48" t="s">
        <v>130</v>
      </c>
      <c r="D108" s="48" t="s">
        <v>131</v>
      </c>
      <c r="E108" s="48">
        <v>0</v>
      </c>
      <c r="F108" s="48">
        <v>0</v>
      </c>
      <c r="G108" s="48">
        <v>0</v>
      </c>
      <c r="H108" s="48">
        <v>0</v>
      </c>
      <c r="I108" s="48">
        <v>0</v>
      </c>
      <c r="J108" s="48">
        <v>0</v>
      </c>
      <c r="K108" s="48">
        <v>0</v>
      </c>
      <c r="L108" s="48">
        <v>0</v>
      </c>
      <c r="M108" s="48">
        <v>0</v>
      </c>
      <c r="N108" s="48">
        <v>0</v>
      </c>
      <c r="O108" s="48">
        <v>0</v>
      </c>
      <c r="P108" s="48">
        <v>0</v>
      </c>
      <c r="Q108" s="48">
        <v>0</v>
      </c>
      <c r="R108" s="48">
        <v>0</v>
      </c>
      <c r="S108" s="48">
        <v>0</v>
      </c>
      <c r="T108" s="48">
        <v>0</v>
      </c>
      <c r="U108" s="48">
        <v>0</v>
      </c>
      <c r="V108" s="48">
        <v>0</v>
      </c>
      <c r="W108" s="48">
        <v>0</v>
      </c>
      <c r="X108" s="48">
        <v>0</v>
      </c>
      <c r="Y108" s="48">
        <v>0</v>
      </c>
      <c r="Z108" s="48">
        <v>0</v>
      </c>
      <c r="AA108" s="48">
        <v>0</v>
      </c>
      <c r="AB108" s="48">
        <v>0</v>
      </c>
      <c r="AC108" s="48">
        <v>0.67</v>
      </c>
      <c r="AD108" s="48">
        <v>4.67</v>
      </c>
      <c r="AE108" s="48">
        <v>243.33</v>
      </c>
    </row>
    <row r="109" spans="1:31">
      <c r="A109" s="48" t="s">
        <v>289</v>
      </c>
      <c r="B109" s="48" t="s">
        <v>134</v>
      </c>
      <c r="C109" s="48" t="s">
        <v>130</v>
      </c>
      <c r="D109" s="48" t="s">
        <v>131</v>
      </c>
      <c r="E109" s="48">
        <v>0</v>
      </c>
      <c r="F109" s="48">
        <v>0</v>
      </c>
      <c r="G109" s="48">
        <v>0</v>
      </c>
      <c r="H109" s="48">
        <v>0</v>
      </c>
      <c r="I109" s="48">
        <v>0</v>
      </c>
      <c r="J109" s="48">
        <v>0</v>
      </c>
      <c r="K109" s="48">
        <v>0</v>
      </c>
      <c r="L109" s="48">
        <v>0</v>
      </c>
      <c r="M109" s="48">
        <v>0</v>
      </c>
      <c r="N109" s="48">
        <v>0</v>
      </c>
      <c r="O109" s="48">
        <v>0</v>
      </c>
      <c r="P109" s="48">
        <v>0</v>
      </c>
      <c r="Q109" s="48">
        <v>0</v>
      </c>
      <c r="R109" s="48">
        <v>0</v>
      </c>
      <c r="S109" s="48">
        <v>0</v>
      </c>
      <c r="T109" s="48">
        <v>0</v>
      </c>
      <c r="U109" s="48">
        <v>0</v>
      </c>
      <c r="V109" s="48">
        <v>0</v>
      </c>
      <c r="W109" s="48">
        <v>0</v>
      </c>
      <c r="X109" s="48">
        <v>0</v>
      </c>
      <c r="Y109" s="48">
        <v>0</v>
      </c>
      <c r="Z109" s="48">
        <v>0</v>
      </c>
      <c r="AA109" s="48">
        <v>0</v>
      </c>
      <c r="AB109" s="48">
        <v>0</v>
      </c>
      <c r="AC109" s="48">
        <v>1</v>
      </c>
      <c r="AD109" s="48">
        <v>7</v>
      </c>
      <c r="AE109" s="48">
        <v>365</v>
      </c>
    </row>
    <row r="110" spans="1:31">
      <c r="A110" s="48" t="s">
        <v>290</v>
      </c>
      <c r="B110" s="48" t="s">
        <v>138</v>
      </c>
      <c r="C110" s="48" t="s">
        <v>130</v>
      </c>
      <c r="D110" s="48" t="s">
        <v>267</v>
      </c>
      <c r="E110" s="48">
        <v>0</v>
      </c>
      <c r="F110" s="48">
        <v>0</v>
      </c>
      <c r="G110" s="48">
        <v>0</v>
      </c>
      <c r="H110" s="48">
        <v>0</v>
      </c>
      <c r="I110" s="48">
        <v>725</v>
      </c>
      <c r="J110" s="48">
        <v>417</v>
      </c>
      <c r="K110" s="48">
        <v>290</v>
      </c>
      <c r="L110" s="48">
        <v>0</v>
      </c>
      <c r="M110" s="48">
        <v>0</v>
      </c>
      <c r="N110" s="48">
        <v>0</v>
      </c>
      <c r="O110" s="48">
        <v>0</v>
      </c>
      <c r="P110" s="48">
        <v>0</v>
      </c>
      <c r="Q110" s="48">
        <v>0</v>
      </c>
      <c r="R110" s="48">
        <v>0</v>
      </c>
      <c r="S110" s="48">
        <v>0</v>
      </c>
      <c r="T110" s="48">
        <v>0</v>
      </c>
      <c r="U110" s="48">
        <v>0</v>
      </c>
      <c r="V110" s="48">
        <v>0</v>
      </c>
      <c r="W110" s="48">
        <v>0</v>
      </c>
      <c r="X110" s="48">
        <v>0</v>
      </c>
      <c r="Y110" s="48">
        <v>0</v>
      </c>
      <c r="Z110" s="48">
        <v>0</v>
      </c>
      <c r="AA110" s="48">
        <v>0</v>
      </c>
      <c r="AB110" s="48">
        <v>0</v>
      </c>
      <c r="AC110" s="48">
        <v>1432</v>
      </c>
      <c r="AD110" s="48">
        <v>1432</v>
      </c>
      <c r="AE110" s="48">
        <v>74668.570000000007</v>
      </c>
    </row>
    <row r="111" spans="1:31">
      <c r="D111" s="48" t="s">
        <v>254</v>
      </c>
      <c r="E111" s="48">
        <v>0</v>
      </c>
      <c r="F111" s="48">
        <v>0</v>
      </c>
      <c r="G111" s="48">
        <v>0</v>
      </c>
      <c r="H111" s="48">
        <v>0</v>
      </c>
      <c r="I111" s="48">
        <v>125</v>
      </c>
      <c r="J111" s="48">
        <v>117</v>
      </c>
      <c r="K111" s="48">
        <v>90</v>
      </c>
      <c r="L111" s="48">
        <v>0</v>
      </c>
      <c r="M111" s="48">
        <v>0</v>
      </c>
      <c r="N111" s="48">
        <v>0</v>
      </c>
      <c r="O111" s="48">
        <v>0</v>
      </c>
      <c r="P111" s="48">
        <v>0</v>
      </c>
      <c r="Q111" s="48">
        <v>0</v>
      </c>
      <c r="R111" s="48">
        <v>0</v>
      </c>
      <c r="S111" s="48">
        <v>0</v>
      </c>
      <c r="T111" s="48">
        <v>0</v>
      </c>
      <c r="U111" s="48">
        <v>0</v>
      </c>
      <c r="V111" s="48">
        <v>0</v>
      </c>
      <c r="W111" s="48">
        <v>0</v>
      </c>
      <c r="X111" s="48">
        <v>125</v>
      </c>
      <c r="Y111" s="48">
        <v>117</v>
      </c>
      <c r="Z111" s="48">
        <v>90</v>
      </c>
      <c r="AA111" s="48">
        <v>0</v>
      </c>
      <c r="AB111" s="48">
        <v>0</v>
      </c>
      <c r="AC111" s="48">
        <v>664</v>
      </c>
    </row>
    <row r="112" spans="1:31">
      <c r="A112" s="48" t="s">
        <v>291</v>
      </c>
      <c r="B112" s="48" t="s">
        <v>129</v>
      </c>
      <c r="C112" s="48" t="s">
        <v>130</v>
      </c>
      <c r="D112" s="48" t="s">
        <v>131</v>
      </c>
      <c r="E112" s="48">
        <v>0.2</v>
      </c>
      <c r="F112" s="48">
        <v>0.2</v>
      </c>
      <c r="G112" s="48">
        <v>0.2</v>
      </c>
      <c r="H112" s="48">
        <v>0.2</v>
      </c>
      <c r="I112" s="48">
        <v>0.2</v>
      </c>
      <c r="J112" s="48">
        <v>0.2</v>
      </c>
      <c r="K112" s="48">
        <v>0.2</v>
      </c>
      <c r="L112" s="48">
        <v>0.4</v>
      </c>
      <c r="M112" s="48">
        <v>0.4</v>
      </c>
      <c r="N112" s="48">
        <v>0.4</v>
      </c>
      <c r="O112" s="48">
        <v>0.4</v>
      </c>
      <c r="P112" s="48">
        <v>0.4</v>
      </c>
      <c r="Q112" s="48">
        <v>0.4</v>
      </c>
      <c r="R112" s="48">
        <v>0.4</v>
      </c>
      <c r="S112" s="48">
        <v>0.4</v>
      </c>
      <c r="T112" s="48">
        <v>0.4</v>
      </c>
      <c r="U112" s="48">
        <v>0.4</v>
      </c>
      <c r="V112" s="48">
        <v>0.4</v>
      </c>
      <c r="W112" s="48">
        <v>0.4</v>
      </c>
      <c r="X112" s="48">
        <v>0.4</v>
      </c>
      <c r="Y112" s="48">
        <v>0.4</v>
      </c>
      <c r="Z112" s="48">
        <v>0.2</v>
      </c>
      <c r="AA112" s="48">
        <v>0.2</v>
      </c>
      <c r="AB112" s="48">
        <v>0.2</v>
      </c>
      <c r="AC112" s="48">
        <v>7.6</v>
      </c>
      <c r="AD112" s="48">
        <v>53.2</v>
      </c>
      <c r="AE112" s="48">
        <v>2774</v>
      </c>
    </row>
    <row r="113" spans="1:31">
      <c r="A113" s="48" t="s">
        <v>292</v>
      </c>
      <c r="B113" s="48" t="s">
        <v>134</v>
      </c>
      <c r="C113" s="48" t="s">
        <v>130</v>
      </c>
      <c r="D113" s="48" t="s">
        <v>131</v>
      </c>
      <c r="E113" s="48">
        <v>0</v>
      </c>
      <c r="F113" s="48">
        <v>0</v>
      </c>
      <c r="G113" s="48">
        <v>0</v>
      </c>
      <c r="H113" s="48">
        <v>0</v>
      </c>
      <c r="I113" s="48">
        <v>0</v>
      </c>
      <c r="J113" s="48">
        <v>0</v>
      </c>
      <c r="K113" s="48">
        <v>0</v>
      </c>
      <c r="L113" s="48">
        <v>0</v>
      </c>
      <c r="M113" s="48">
        <v>0</v>
      </c>
      <c r="N113" s="48">
        <v>0</v>
      </c>
      <c r="O113" s="48">
        <v>0</v>
      </c>
      <c r="P113" s="48">
        <v>0</v>
      </c>
      <c r="Q113" s="48">
        <v>0</v>
      </c>
      <c r="R113" s="48">
        <v>0</v>
      </c>
      <c r="S113" s="48">
        <v>0</v>
      </c>
      <c r="T113" s="48">
        <v>0</v>
      </c>
      <c r="U113" s="48">
        <v>0</v>
      </c>
      <c r="V113" s="48">
        <v>0</v>
      </c>
      <c r="W113" s="48">
        <v>0</v>
      </c>
      <c r="X113" s="48">
        <v>0</v>
      </c>
      <c r="Y113" s="48">
        <v>0</v>
      </c>
      <c r="Z113" s="48">
        <v>0</v>
      </c>
      <c r="AA113" s="48">
        <v>0</v>
      </c>
      <c r="AB113" s="48">
        <v>0</v>
      </c>
      <c r="AC113" s="48">
        <v>0.67</v>
      </c>
      <c r="AD113" s="48">
        <v>4.67</v>
      </c>
      <c r="AE113" s="48">
        <v>243.33</v>
      </c>
    </row>
    <row r="114" spans="1:31">
      <c r="A114" s="48" t="s">
        <v>293</v>
      </c>
      <c r="B114" s="48" t="s">
        <v>134</v>
      </c>
      <c r="C114" s="48" t="s">
        <v>130</v>
      </c>
      <c r="D114" s="48" t="s">
        <v>131</v>
      </c>
      <c r="E114" s="48">
        <v>0</v>
      </c>
      <c r="F114" s="48">
        <v>0</v>
      </c>
      <c r="G114" s="48">
        <v>0</v>
      </c>
      <c r="H114" s="48">
        <v>0</v>
      </c>
      <c r="I114" s="48">
        <v>0</v>
      </c>
      <c r="J114" s="48">
        <v>0</v>
      </c>
      <c r="K114" s="48">
        <v>0</v>
      </c>
      <c r="L114" s="48">
        <v>0</v>
      </c>
      <c r="M114" s="48">
        <v>0</v>
      </c>
      <c r="N114" s="48">
        <v>0</v>
      </c>
      <c r="O114" s="48">
        <v>0</v>
      </c>
      <c r="P114" s="48">
        <v>0</v>
      </c>
      <c r="Q114" s="48">
        <v>0</v>
      </c>
      <c r="R114" s="48">
        <v>0</v>
      </c>
      <c r="S114" s="48">
        <v>0</v>
      </c>
      <c r="T114" s="48">
        <v>0</v>
      </c>
      <c r="U114" s="48">
        <v>0</v>
      </c>
      <c r="V114" s="48">
        <v>0</v>
      </c>
      <c r="W114" s="48">
        <v>0</v>
      </c>
      <c r="X114" s="48">
        <v>0</v>
      </c>
      <c r="Y114" s="48">
        <v>0</v>
      </c>
      <c r="Z114" s="48">
        <v>0</v>
      </c>
      <c r="AA114" s="48">
        <v>0</v>
      </c>
      <c r="AB114" s="48">
        <v>0</v>
      </c>
      <c r="AC114" s="48">
        <v>1</v>
      </c>
      <c r="AD114" s="48">
        <v>7</v>
      </c>
      <c r="AE114" s="48">
        <v>365</v>
      </c>
    </row>
    <row r="115" spans="1:31">
      <c r="A115" s="48" t="s">
        <v>294</v>
      </c>
      <c r="B115" s="48" t="s">
        <v>138</v>
      </c>
      <c r="C115" s="48" t="s">
        <v>130</v>
      </c>
      <c r="D115" s="48" t="s">
        <v>267</v>
      </c>
      <c r="E115" s="48">
        <v>0</v>
      </c>
      <c r="F115" s="48">
        <v>0</v>
      </c>
      <c r="G115" s="48">
        <v>0</v>
      </c>
      <c r="H115" s="48">
        <v>0</v>
      </c>
      <c r="I115" s="48">
        <v>725</v>
      </c>
      <c r="J115" s="48">
        <v>417</v>
      </c>
      <c r="K115" s="48">
        <v>290</v>
      </c>
      <c r="L115" s="48">
        <v>0</v>
      </c>
      <c r="M115" s="48">
        <v>0</v>
      </c>
      <c r="N115" s="48">
        <v>0</v>
      </c>
      <c r="O115" s="48">
        <v>0</v>
      </c>
      <c r="P115" s="48">
        <v>0</v>
      </c>
      <c r="Q115" s="48">
        <v>0</v>
      </c>
      <c r="R115" s="48">
        <v>0</v>
      </c>
      <c r="S115" s="48">
        <v>0</v>
      </c>
      <c r="T115" s="48">
        <v>0</v>
      </c>
      <c r="U115" s="48">
        <v>0</v>
      </c>
      <c r="V115" s="48">
        <v>0</v>
      </c>
      <c r="W115" s="48">
        <v>0</v>
      </c>
      <c r="X115" s="48">
        <v>0</v>
      </c>
      <c r="Y115" s="48">
        <v>0</v>
      </c>
      <c r="Z115" s="48">
        <v>0</v>
      </c>
      <c r="AA115" s="48">
        <v>0</v>
      </c>
      <c r="AB115" s="48">
        <v>0</v>
      </c>
      <c r="AC115" s="48">
        <v>1432</v>
      </c>
      <c r="AD115" s="48">
        <v>1432</v>
      </c>
      <c r="AE115" s="48">
        <v>74668.570000000007</v>
      </c>
    </row>
    <row r="116" spans="1:31">
      <c r="D116" s="48" t="s">
        <v>254</v>
      </c>
      <c r="E116" s="48">
        <v>0</v>
      </c>
      <c r="F116" s="48">
        <v>0</v>
      </c>
      <c r="G116" s="48">
        <v>0</v>
      </c>
      <c r="H116" s="48">
        <v>0</v>
      </c>
      <c r="I116" s="48">
        <v>125</v>
      </c>
      <c r="J116" s="48">
        <v>117</v>
      </c>
      <c r="K116" s="48">
        <v>90</v>
      </c>
      <c r="L116" s="48">
        <v>0</v>
      </c>
      <c r="M116" s="48">
        <v>0</v>
      </c>
      <c r="N116" s="48">
        <v>0</v>
      </c>
      <c r="O116" s="48">
        <v>0</v>
      </c>
      <c r="P116" s="48">
        <v>0</v>
      </c>
      <c r="Q116" s="48">
        <v>0</v>
      </c>
      <c r="R116" s="48">
        <v>0</v>
      </c>
      <c r="S116" s="48">
        <v>0</v>
      </c>
      <c r="T116" s="48">
        <v>0</v>
      </c>
      <c r="U116" s="48">
        <v>0</v>
      </c>
      <c r="V116" s="48">
        <v>0</v>
      </c>
      <c r="W116" s="48">
        <v>0</v>
      </c>
      <c r="X116" s="48">
        <v>125</v>
      </c>
      <c r="Y116" s="48">
        <v>117</v>
      </c>
      <c r="Z116" s="48">
        <v>90</v>
      </c>
      <c r="AA116" s="48">
        <v>0</v>
      </c>
      <c r="AB116" s="48">
        <v>0</v>
      </c>
      <c r="AC116" s="48">
        <v>664</v>
      </c>
    </row>
    <row r="117" spans="1:31">
      <c r="A117" s="48" t="s">
        <v>295</v>
      </c>
      <c r="B117" s="48" t="s">
        <v>129</v>
      </c>
      <c r="C117" s="48" t="s">
        <v>130</v>
      </c>
      <c r="D117" s="48" t="s">
        <v>131</v>
      </c>
      <c r="E117" s="48">
        <v>0.2</v>
      </c>
      <c r="F117" s="48">
        <v>0.2</v>
      </c>
      <c r="G117" s="48">
        <v>0.2</v>
      </c>
      <c r="H117" s="48">
        <v>0.2</v>
      </c>
      <c r="I117" s="48">
        <v>0.2</v>
      </c>
      <c r="J117" s="48">
        <v>0.2</v>
      </c>
      <c r="K117" s="48">
        <v>0.2</v>
      </c>
      <c r="L117" s="48">
        <v>0.4</v>
      </c>
      <c r="M117" s="48">
        <v>0.4</v>
      </c>
      <c r="N117" s="48">
        <v>0.4</v>
      </c>
      <c r="O117" s="48">
        <v>0.4</v>
      </c>
      <c r="P117" s="48">
        <v>0.4</v>
      </c>
      <c r="Q117" s="48">
        <v>0.4</v>
      </c>
      <c r="R117" s="48">
        <v>0.4</v>
      </c>
      <c r="S117" s="48">
        <v>0.4</v>
      </c>
      <c r="T117" s="48">
        <v>0.4</v>
      </c>
      <c r="U117" s="48">
        <v>0.4</v>
      </c>
      <c r="V117" s="48">
        <v>0.4</v>
      </c>
      <c r="W117" s="48">
        <v>0.4</v>
      </c>
      <c r="X117" s="48">
        <v>0.4</v>
      </c>
      <c r="Y117" s="48">
        <v>0.4</v>
      </c>
      <c r="Z117" s="48">
        <v>0.2</v>
      </c>
      <c r="AA117" s="48">
        <v>0.2</v>
      </c>
      <c r="AB117" s="48">
        <v>0.2</v>
      </c>
      <c r="AC117" s="48">
        <v>7.6</v>
      </c>
      <c r="AD117" s="48">
        <v>53.2</v>
      </c>
      <c r="AE117" s="48">
        <v>2774</v>
      </c>
    </row>
    <row r="118" spans="1:31">
      <c r="A118" s="48" t="s">
        <v>296</v>
      </c>
      <c r="B118" s="48" t="s">
        <v>134</v>
      </c>
      <c r="C118" s="48" t="s">
        <v>130</v>
      </c>
      <c r="D118" s="48" t="s">
        <v>131</v>
      </c>
      <c r="E118" s="48">
        <v>0</v>
      </c>
      <c r="F118" s="48">
        <v>0</v>
      </c>
      <c r="G118" s="48">
        <v>0</v>
      </c>
      <c r="H118" s="48">
        <v>0</v>
      </c>
      <c r="I118" s="48">
        <v>0</v>
      </c>
      <c r="J118" s="48">
        <v>0</v>
      </c>
      <c r="K118" s="48">
        <v>0</v>
      </c>
      <c r="L118" s="48">
        <v>0</v>
      </c>
      <c r="M118" s="48">
        <v>0</v>
      </c>
      <c r="N118" s="48">
        <v>0</v>
      </c>
      <c r="O118" s="48">
        <v>0</v>
      </c>
      <c r="P118" s="48">
        <v>0</v>
      </c>
      <c r="Q118" s="48">
        <v>0</v>
      </c>
      <c r="R118" s="48">
        <v>0</v>
      </c>
      <c r="S118" s="48">
        <v>0</v>
      </c>
      <c r="T118" s="48">
        <v>0</v>
      </c>
      <c r="U118" s="48">
        <v>0</v>
      </c>
      <c r="V118" s="48">
        <v>0</v>
      </c>
      <c r="W118" s="48">
        <v>0</v>
      </c>
      <c r="X118" s="48">
        <v>0</v>
      </c>
      <c r="Y118" s="48">
        <v>0</v>
      </c>
      <c r="Z118" s="48">
        <v>0</v>
      </c>
      <c r="AA118" s="48">
        <v>0</v>
      </c>
      <c r="AB118" s="48">
        <v>0</v>
      </c>
      <c r="AC118" s="48">
        <v>0.67</v>
      </c>
      <c r="AD118" s="48">
        <v>4.67</v>
      </c>
      <c r="AE118" s="48">
        <v>243.33</v>
      </c>
    </row>
    <row r="119" spans="1:31">
      <c r="A119" s="48" t="s">
        <v>297</v>
      </c>
      <c r="B119" s="48" t="s">
        <v>134</v>
      </c>
      <c r="C119" s="48" t="s">
        <v>130</v>
      </c>
      <c r="D119" s="48" t="s">
        <v>131</v>
      </c>
      <c r="E119" s="48">
        <v>0</v>
      </c>
      <c r="F119" s="48">
        <v>0</v>
      </c>
      <c r="G119" s="48">
        <v>0</v>
      </c>
      <c r="H119" s="48">
        <v>0</v>
      </c>
      <c r="I119" s="48">
        <v>0</v>
      </c>
      <c r="J119" s="48">
        <v>0</v>
      </c>
      <c r="K119" s="48">
        <v>0</v>
      </c>
      <c r="L119" s="48">
        <v>0</v>
      </c>
      <c r="M119" s="48">
        <v>0</v>
      </c>
      <c r="N119" s="48">
        <v>0</v>
      </c>
      <c r="O119" s="48">
        <v>0</v>
      </c>
      <c r="P119" s="48">
        <v>0</v>
      </c>
      <c r="Q119" s="48">
        <v>0</v>
      </c>
      <c r="R119" s="48">
        <v>0</v>
      </c>
      <c r="S119" s="48">
        <v>0</v>
      </c>
      <c r="T119" s="48">
        <v>0</v>
      </c>
      <c r="U119" s="48">
        <v>0</v>
      </c>
      <c r="V119" s="48">
        <v>0</v>
      </c>
      <c r="W119" s="48">
        <v>0</v>
      </c>
      <c r="X119" s="48">
        <v>0</v>
      </c>
      <c r="Y119" s="48">
        <v>0</v>
      </c>
      <c r="Z119" s="48">
        <v>0</v>
      </c>
      <c r="AA119" s="48">
        <v>0</v>
      </c>
      <c r="AB119" s="48">
        <v>0</v>
      </c>
      <c r="AC119" s="48">
        <v>1</v>
      </c>
      <c r="AD119" s="48">
        <v>7</v>
      </c>
      <c r="AE119" s="48">
        <v>365</v>
      </c>
    </row>
    <row r="120" spans="1:31">
      <c r="A120" s="48" t="s">
        <v>298</v>
      </c>
      <c r="B120" s="48" t="s">
        <v>138</v>
      </c>
      <c r="C120" s="48" t="s">
        <v>130</v>
      </c>
      <c r="D120" s="48" t="s">
        <v>131</v>
      </c>
      <c r="E120" s="48">
        <v>0</v>
      </c>
      <c r="F120" s="48">
        <v>0</v>
      </c>
      <c r="G120" s="48">
        <v>0</v>
      </c>
      <c r="H120" s="48">
        <v>0</v>
      </c>
      <c r="I120" s="48">
        <v>0</v>
      </c>
      <c r="J120" s="48">
        <v>0</v>
      </c>
      <c r="K120" s="48">
        <v>0</v>
      </c>
      <c r="L120" s="48">
        <v>0</v>
      </c>
      <c r="M120" s="48">
        <v>0</v>
      </c>
      <c r="N120" s="48">
        <v>0</v>
      </c>
      <c r="O120" s="48">
        <v>0</v>
      </c>
      <c r="P120" s="48">
        <v>0</v>
      </c>
      <c r="Q120" s="48">
        <v>0</v>
      </c>
      <c r="R120" s="48">
        <v>50</v>
      </c>
      <c r="S120" s="48">
        <v>35</v>
      </c>
      <c r="T120" s="48">
        <v>0</v>
      </c>
      <c r="U120" s="48">
        <v>0</v>
      </c>
      <c r="V120" s="48">
        <v>0</v>
      </c>
      <c r="W120" s="48">
        <v>0</v>
      </c>
      <c r="X120" s="48">
        <v>0</v>
      </c>
      <c r="Y120" s="48">
        <v>0</v>
      </c>
      <c r="Z120" s="48">
        <v>0</v>
      </c>
      <c r="AA120" s="48">
        <v>0</v>
      </c>
      <c r="AB120" s="48">
        <v>0</v>
      </c>
      <c r="AC120" s="48">
        <v>85</v>
      </c>
      <c r="AD120" s="48">
        <v>595</v>
      </c>
      <c r="AE120" s="48">
        <v>31025</v>
      </c>
    </row>
    <row r="121" spans="1:31">
      <c r="A121" s="48" t="s">
        <v>299</v>
      </c>
      <c r="B121" s="48" t="s">
        <v>129</v>
      </c>
      <c r="C121" s="48" t="s">
        <v>130</v>
      </c>
      <c r="D121" s="48" t="s">
        <v>131</v>
      </c>
      <c r="E121" s="48">
        <v>0.2</v>
      </c>
      <c r="F121" s="48">
        <v>0.2</v>
      </c>
      <c r="G121" s="48">
        <v>0.2</v>
      </c>
      <c r="H121" s="48">
        <v>0.2</v>
      </c>
      <c r="I121" s="48">
        <v>0.2</v>
      </c>
      <c r="J121" s="48">
        <v>0.2</v>
      </c>
      <c r="K121" s="48">
        <v>0.2</v>
      </c>
      <c r="L121" s="48">
        <v>0.6</v>
      </c>
      <c r="M121" s="48">
        <v>0.6</v>
      </c>
      <c r="N121" s="48">
        <v>0.6</v>
      </c>
      <c r="O121" s="48">
        <v>0.6</v>
      </c>
      <c r="P121" s="48">
        <v>0.6</v>
      </c>
      <c r="Q121" s="48">
        <v>0.6</v>
      </c>
      <c r="R121" s="48">
        <v>0.6</v>
      </c>
      <c r="S121" s="48">
        <v>0.6</v>
      </c>
      <c r="T121" s="48">
        <v>0.6</v>
      </c>
      <c r="U121" s="48">
        <v>0.6</v>
      </c>
      <c r="V121" s="48">
        <v>0.6</v>
      </c>
      <c r="W121" s="48">
        <v>0.6</v>
      </c>
      <c r="X121" s="48">
        <v>0.6</v>
      </c>
      <c r="Y121" s="48">
        <v>0.6</v>
      </c>
      <c r="Z121" s="48">
        <v>0.2</v>
      </c>
      <c r="AA121" s="48">
        <v>0.2</v>
      </c>
      <c r="AB121" s="48">
        <v>0.2</v>
      </c>
      <c r="AC121" s="48">
        <v>10.4</v>
      </c>
      <c r="AD121" s="48">
        <v>72.8</v>
      </c>
      <c r="AE121" s="48">
        <v>3796</v>
      </c>
    </row>
    <row r="122" spans="1:31">
      <c r="A122" s="48" t="s">
        <v>300</v>
      </c>
      <c r="B122" s="48" t="s">
        <v>129</v>
      </c>
      <c r="C122" s="48" t="s">
        <v>130</v>
      </c>
      <c r="D122" s="48" t="s">
        <v>131</v>
      </c>
      <c r="E122" s="48">
        <v>0.05</v>
      </c>
      <c r="F122" s="48">
        <v>0.05</v>
      </c>
      <c r="G122" s="48">
        <v>0.05</v>
      </c>
      <c r="H122" s="48">
        <v>0.05</v>
      </c>
      <c r="I122" s="48">
        <v>0.05</v>
      </c>
      <c r="J122" s="48">
        <v>0.05</v>
      </c>
      <c r="K122" s="48">
        <v>0.05</v>
      </c>
      <c r="L122" s="48">
        <v>0.05</v>
      </c>
      <c r="M122" s="48">
        <v>0.05</v>
      </c>
      <c r="N122" s="48">
        <v>0.05</v>
      </c>
      <c r="O122" s="48">
        <v>0.05</v>
      </c>
      <c r="P122" s="48">
        <v>0.05</v>
      </c>
      <c r="Q122" s="48">
        <v>0.05</v>
      </c>
      <c r="R122" s="48">
        <v>0.05</v>
      </c>
      <c r="S122" s="48">
        <v>0.05</v>
      </c>
      <c r="T122" s="48">
        <v>0.05</v>
      </c>
      <c r="U122" s="48">
        <v>0.05</v>
      </c>
      <c r="V122" s="48">
        <v>0.05</v>
      </c>
      <c r="W122" s="48">
        <v>0.05</v>
      </c>
      <c r="X122" s="48">
        <v>0.05</v>
      </c>
      <c r="Y122" s="48">
        <v>0.05</v>
      </c>
      <c r="Z122" s="48">
        <v>0.05</v>
      </c>
      <c r="AA122" s="48">
        <v>0.05</v>
      </c>
      <c r="AB122" s="48">
        <v>0.05</v>
      </c>
      <c r="AC122" s="48">
        <v>1.2</v>
      </c>
      <c r="AD122" s="48">
        <v>8.4</v>
      </c>
      <c r="AE122" s="48">
        <v>438</v>
      </c>
    </row>
    <row r="123" spans="1:31">
      <c r="A123" s="48" t="s">
        <v>301</v>
      </c>
      <c r="B123" s="48" t="s">
        <v>129</v>
      </c>
      <c r="C123" s="48" t="s">
        <v>130</v>
      </c>
      <c r="D123" s="48" t="s">
        <v>131</v>
      </c>
      <c r="E123" s="48">
        <v>0.2</v>
      </c>
      <c r="F123" s="48">
        <v>0.2</v>
      </c>
      <c r="G123" s="48">
        <v>0.2</v>
      </c>
      <c r="H123" s="48">
        <v>0.2</v>
      </c>
      <c r="I123" s="48">
        <v>0.2</v>
      </c>
      <c r="J123" s="48">
        <v>0.2</v>
      </c>
      <c r="K123" s="48">
        <v>0.2</v>
      </c>
      <c r="L123" s="48">
        <v>0.2</v>
      </c>
      <c r="M123" s="48">
        <v>0.2</v>
      </c>
      <c r="N123" s="48">
        <v>0.2</v>
      </c>
      <c r="O123" s="48">
        <v>0.2</v>
      </c>
      <c r="P123" s="48">
        <v>0.2</v>
      </c>
      <c r="Q123" s="48">
        <v>0.2</v>
      </c>
      <c r="R123" s="48">
        <v>0.2</v>
      </c>
      <c r="S123" s="48">
        <v>0.2</v>
      </c>
      <c r="T123" s="48">
        <v>0.2</v>
      </c>
      <c r="U123" s="48">
        <v>0.2</v>
      </c>
      <c r="V123" s="48">
        <v>0.2</v>
      </c>
      <c r="W123" s="48">
        <v>0.2</v>
      </c>
      <c r="X123" s="48">
        <v>0.2</v>
      </c>
      <c r="Y123" s="48">
        <v>0.2</v>
      </c>
      <c r="Z123" s="48">
        <v>0.2</v>
      </c>
      <c r="AA123" s="48">
        <v>0.2</v>
      </c>
      <c r="AB123" s="48">
        <v>0.2</v>
      </c>
      <c r="AC123" s="48">
        <v>4.8</v>
      </c>
      <c r="AD123" s="48">
        <v>33.6</v>
      </c>
      <c r="AE123" s="48">
        <v>1752</v>
      </c>
    </row>
    <row r="124" spans="1:31">
      <c r="A124" s="48" t="s">
        <v>302</v>
      </c>
      <c r="B124" s="48" t="s">
        <v>132</v>
      </c>
      <c r="C124" s="48" t="s">
        <v>130</v>
      </c>
      <c r="D124" s="48" t="s">
        <v>131</v>
      </c>
      <c r="E124" s="48">
        <v>43.3</v>
      </c>
      <c r="F124" s="48">
        <v>43.3</v>
      </c>
      <c r="G124" s="48">
        <v>43.3</v>
      </c>
      <c r="H124" s="48">
        <v>43.3</v>
      </c>
      <c r="I124" s="48">
        <v>43.3</v>
      </c>
      <c r="J124" s="48">
        <v>43.3</v>
      </c>
      <c r="K124" s="48">
        <v>43.3</v>
      </c>
      <c r="L124" s="48">
        <v>43.3</v>
      </c>
      <c r="M124" s="48">
        <v>43.3</v>
      </c>
      <c r="N124" s="48">
        <v>43.3</v>
      </c>
      <c r="O124" s="48">
        <v>43.3</v>
      </c>
      <c r="P124" s="48">
        <v>43.3</v>
      </c>
      <c r="Q124" s="48">
        <v>43.3</v>
      </c>
      <c r="R124" s="48">
        <v>43.3</v>
      </c>
      <c r="S124" s="48">
        <v>43.3</v>
      </c>
      <c r="T124" s="48">
        <v>43.3</v>
      </c>
      <c r="U124" s="48">
        <v>43.3</v>
      </c>
      <c r="V124" s="48">
        <v>43.3</v>
      </c>
      <c r="W124" s="48">
        <v>43.3</v>
      </c>
      <c r="X124" s="48">
        <v>43.3</v>
      </c>
      <c r="Y124" s="48">
        <v>43.3</v>
      </c>
      <c r="Z124" s="48">
        <v>43.3</v>
      </c>
      <c r="AA124" s="48">
        <v>43.3</v>
      </c>
      <c r="AB124" s="48">
        <v>43.3</v>
      </c>
      <c r="AC124" s="48">
        <v>1039.2</v>
      </c>
      <c r="AD124" s="48">
        <v>7274.4</v>
      </c>
      <c r="AE124" s="48">
        <v>379308</v>
      </c>
    </row>
    <row r="125" spans="1:31">
      <c r="A125" s="48" t="s">
        <v>303</v>
      </c>
      <c r="B125" s="48" t="s">
        <v>132</v>
      </c>
      <c r="C125" s="48" t="s">
        <v>130</v>
      </c>
      <c r="D125" s="48" t="s">
        <v>131</v>
      </c>
      <c r="E125" s="48">
        <v>55</v>
      </c>
      <c r="F125" s="48">
        <v>55</v>
      </c>
      <c r="G125" s="48">
        <v>55</v>
      </c>
      <c r="H125" s="48">
        <v>55</v>
      </c>
      <c r="I125" s="48">
        <v>55</v>
      </c>
      <c r="J125" s="48">
        <v>55</v>
      </c>
      <c r="K125" s="48">
        <v>55</v>
      </c>
      <c r="L125" s="48">
        <v>55</v>
      </c>
      <c r="M125" s="48">
        <v>55</v>
      </c>
      <c r="N125" s="48">
        <v>55</v>
      </c>
      <c r="O125" s="48">
        <v>55</v>
      </c>
      <c r="P125" s="48">
        <v>55</v>
      </c>
      <c r="Q125" s="48">
        <v>55</v>
      </c>
      <c r="R125" s="48">
        <v>55</v>
      </c>
      <c r="S125" s="48">
        <v>55</v>
      </c>
      <c r="T125" s="48">
        <v>55</v>
      </c>
      <c r="U125" s="48">
        <v>55</v>
      </c>
      <c r="V125" s="48">
        <v>55</v>
      </c>
      <c r="W125" s="48">
        <v>55</v>
      </c>
      <c r="X125" s="48">
        <v>55</v>
      </c>
      <c r="Y125" s="48">
        <v>55</v>
      </c>
      <c r="Z125" s="48">
        <v>55</v>
      </c>
      <c r="AA125" s="48">
        <v>55</v>
      </c>
      <c r="AB125" s="48">
        <v>55</v>
      </c>
      <c r="AC125" s="48">
        <v>1320</v>
      </c>
      <c r="AD125" s="48">
        <v>9240</v>
      </c>
      <c r="AE125" s="48">
        <v>481800</v>
      </c>
    </row>
    <row r="126" spans="1:31">
      <c r="A126" s="48" t="s">
        <v>304</v>
      </c>
      <c r="B126" s="48" t="s">
        <v>134</v>
      </c>
      <c r="C126" s="48" t="s">
        <v>130</v>
      </c>
      <c r="D126" s="48" t="s">
        <v>131</v>
      </c>
      <c r="E126" s="48">
        <v>0</v>
      </c>
      <c r="F126" s="48">
        <v>0</v>
      </c>
      <c r="G126" s="48">
        <v>0</v>
      </c>
      <c r="H126" s="48">
        <v>0</v>
      </c>
      <c r="I126" s="48">
        <v>0</v>
      </c>
      <c r="J126" s="48">
        <v>0</v>
      </c>
      <c r="K126" s="48">
        <v>0</v>
      </c>
      <c r="L126" s="48">
        <v>0</v>
      </c>
      <c r="M126" s="48">
        <v>0</v>
      </c>
      <c r="N126" s="48">
        <v>0</v>
      </c>
      <c r="O126" s="48">
        <v>0</v>
      </c>
      <c r="P126" s="48">
        <v>0</v>
      </c>
      <c r="Q126" s="48">
        <v>0</v>
      </c>
      <c r="R126" s="48">
        <v>0</v>
      </c>
      <c r="S126" s="48">
        <v>0</v>
      </c>
      <c r="T126" s="48">
        <v>0</v>
      </c>
      <c r="U126" s="48">
        <v>0</v>
      </c>
      <c r="V126" s="48">
        <v>0</v>
      </c>
      <c r="W126" s="48">
        <v>0</v>
      </c>
      <c r="X126" s="48">
        <v>0</v>
      </c>
      <c r="Y126" s="48">
        <v>0</v>
      </c>
      <c r="Z126" s="48">
        <v>0</v>
      </c>
      <c r="AA126" s="48">
        <v>0</v>
      </c>
      <c r="AB126" s="48">
        <v>0</v>
      </c>
      <c r="AC126" s="48">
        <v>0.67</v>
      </c>
      <c r="AD126" s="48">
        <v>4.67</v>
      </c>
      <c r="AE126" s="48">
        <v>243.33</v>
      </c>
    </row>
    <row r="127" spans="1:31">
      <c r="A127" s="48" t="s">
        <v>305</v>
      </c>
      <c r="B127" s="48" t="s">
        <v>134</v>
      </c>
      <c r="C127" s="48" t="s">
        <v>130</v>
      </c>
      <c r="D127" s="48" t="s">
        <v>131</v>
      </c>
      <c r="E127" s="48">
        <v>0</v>
      </c>
      <c r="F127" s="48">
        <v>0</v>
      </c>
      <c r="G127" s="48">
        <v>0</v>
      </c>
      <c r="H127" s="48">
        <v>0</v>
      </c>
      <c r="I127" s="48">
        <v>0</v>
      </c>
      <c r="J127" s="48">
        <v>0</v>
      </c>
      <c r="K127" s="48">
        <v>0</v>
      </c>
      <c r="L127" s="48">
        <v>0</v>
      </c>
      <c r="M127" s="48">
        <v>0</v>
      </c>
      <c r="N127" s="48">
        <v>0</v>
      </c>
      <c r="O127" s="48">
        <v>0</v>
      </c>
      <c r="P127" s="48">
        <v>0</v>
      </c>
      <c r="Q127" s="48">
        <v>0</v>
      </c>
      <c r="R127" s="48">
        <v>0</v>
      </c>
      <c r="S127" s="48">
        <v>0</v>
      </c>
      <c r="T127" s="48">
        <v>0</v>
      </c>
      <c r="U127" s="48">
        <v>0</v>
      </c>
      <c r="V127" s="48">
        <v>0</v>
      </c>
      <c r="W127" s="48">
        <v>0</v>
      </c>
      <c r="X127" s="48">
        <v>0</v>
      </c>
      <c r="Y127" s="48">
        <v>0</v>
      </c>
      <c r="Z127" s="48">
        <v>0</v>
      </c>
      <c r="AA127" s="48">
        <v>0</v>
      </c>
      <c r="AB127" s="48">
        <v>0</v>
      </c>
      <c r="AC127" s="48">
        <v>1</v>
      </c>
      <c r="AD127" s="48">
        <v>7</v>
      </c>
      <c r="AE127" s="48">
        <v>365</v>
      </c>
    </row>
    <row r="128" spans="1:31">
      <c r="A128" s="48" t="s">
        <v>306</v>
      </c>
      <c r="B128" s="48" t="s">
        <v>138</v>
      </c>
      <c r="C128" s="48" t="s">
        <v>130</v>
      </c>
      <c r="D128" s="48" t="s">
        <v>267</v>
      </c>
      <c r="E128" s="48">
        <v>0</v>
      </c>
      <c r="F128" s="48">
        <v>0</v>
      </c>
      <c r="G128" s="48">
        <v>0</v>
      </c>
      <c r="H128" s="48">
        <v>0</v>
      </c>
      <c r="I128" s="48">
        <v>725</v>
      </c>
      <c r="J128" s="48">
        <v>417</v>
      </c>
      <c r="K128" s="48">
        <v>290</v>
      </c>
      <c r="L128" s="48">
        <v>0</v>
      </c>
      <c r="M128" s="48">
        <v>0</v>
      </c>
      <c r="N128" s="48">
        <v>0</v>
      </c>
      <c r="O128" s="48">
        <v>0</v>
      </c>
      <c r="P128" s="48">
        <v>0</v>
      </c>
      <c r="Q128" s="48">
        <v>0</v>
      </c>
      <c r="R128" s="48">
        <v>0</v>
      </c>
      <c r="S128" s="48">
        <v>0</v>
      </c>
      <c r="T128" s="48">
        <v>0</v>
      </c>
      <c r="U128" s="48">
        <v>0</v>
      </c>
      <c r="V128" s="48">
        <v>0</v>
      </c>
      <c r="W128" s="48">
        <v>0</v>
      </c>
      <c r="X128" s="48">
        <v>0</v>
      </c>
      <c r="Y128" s="48">
        <v>0</v>
      </c>
      <c r="Z128" s="48">
        <v>0</v>
      </c>
      <c r="AA128" s="48">
        <v>0</v>
      </c>
      <c r="AB128" s="48">
        <v>0</v>
      </c>
      <c r="AC128" s="48">
        <v>1432</v>
      </c>
      <c r="AD128" s="48">
        <v>1432</v>
      </c>
      <c r="AE128" s="48">
        <v>74668.570000000007</v>
      </c>
    </row>
    <row r="129" spans="1:31">
      <c r="D129" s="48" t="s">
        <v>254</v>
      </c>
      <c r="E129" s="48">
        <v>0</v>
      </c>
      <c r="F129" s="48">
        <v>0</v>
      </c>
      <c r="G129" s="48">
        <v>0</v>
      </c>
      <c r="H129" s="48">
        <v>0</v>
      </c>
      <c r="I129" s="48">
        <v>125</v>
      </c>
      <c r="J129" s="48">
        <v>117</v>
      </c>
      <c r="K129" s="48">
        <v>90</v>
      </c>
      <c r="L129" s="48">
        <v>0</v>
      </c>
      <c r="M129" s="48">
        <v>0</v>
      </c>
      <c r="N129" s="48">
        <v>0</v>
      </c>
      <c r="O129" s="48">
        <v>0</v>
      </c>
      <c r="P129" s="48">
        <v>0</v>
      </c>
      <c r="Q129" s="48">
        <v>0</v>
      </c>
      <c r="R129" s="48">
        <v>0</v>
      </c>
      <c r="S129" s="48">
        <v>0</v>
      </c>
      <c r="T129" s="48">
        <v>0</v>
      </c>
      <c r="U129" s="48">
        <v>0</v>
      </c>
      <c r="V129" s="48">
        <v>0</v>
      </c>
      <c r="W129" s="48">
        <v>0</v>
      </c>
      <c r="X129" s="48">
        <v>125</v>
      </c>
      <c r="Y129" s="48">
        <v>117</v>
      </c>
      <c r="Z129" s="48">
        <v>90</v>
      </c>
      <c r="AA129" s="48">
        <v>0</v>
      </c>
      <c r="AB129" s="48">
        <v>0</v>
      </c>
      <c r="AC129" s="48">
        <v>664</v>
      </c>
    </row>
    <row r="130" spans="1:31">
      <c r="A130" s="48" t="s">
        <v>307</v>
      </c>
      <c r="B130" s="48" t="s">
        <v>129</v>
      </c>
      <c r="C130" s="48" t="s">
        <v>130</v>
      </c>
      <c r="D130" s="48" t="s">
        <v>131</v>
      </c>
      <c r="E130" s="48">
        <v>0.2</v>
      </c>
      <c r="F130" s="48">
        <v>0.2</v>
      </c>
      <c r="G130" s="48">
        <v>0.2</v>
      </c>
      <c r="H130" s="48">
        <v>0.2</v>
      </c>
      <c r="I130" s="48">
        <v>0.2</v>
      </c>
      <c r="J130" s="48">
        <v>0.2</v>
      </c>
      <c r="K130" s="48">
        <v>0.2</v>
      </c>
      <c r="L130" s="48">
        <v>0.4</v>
      </c>
      <c r="M130" s="48">
        <v>0.4</v>
      </c>
      <c r="N130" s="48">
        <v>0.4</v>
      </c>
      <c r="O130" s="48">
        <v>0.4</v>
      </c>
      <c r="P130" s="48">
        <v>0.4</v>
      </c>
      <c r="Q130" s="48">
        <v>0.4</v>
      </c>
      <c r="R130" s="48">
        <v>0.4</v>
      </c>
      <c r="S130" s="48">
        <v>0.4</v>
      </c>
      <c r="T130" s="48">
        <v>0.4</v>
      </c>
      <c r="U130" s="48">
        <v>0.4</v>
      </c>
      <c r="V130" s="48">
        <v>0.4</v>
      </c>
      <c r="W130" s="48">
        <v>0.4</v>
      </c>
      <c r="X130" s="48">
        <v>0.4</v>
      </c>
      <c r="Y130" s="48">
        <v>0.4</v>
      </c>
      <c r="Z130" s="48">
        <v>0.2</v>
      </c>
      <c r="AA130" s="48">
        <v>0.2</v>
      </c>
      <c r="AB130" s="48">
        <v>0.2</v>
      </c>
      <c r="AC130" s="48">
        <v>7.6</v>
      </c>
      <c r="AD130" s="48">
        <v>53.2</v>
      </c>
      <c r="AE130" s="48">
        <v>2774</v>
      </c>
    </row>
    <row r="131" spans="1:31">
      <c r="A131" s="48" t="s">
        <v>686</v>
      </c>
      <c r="B131" s="48" t="s">
        <v>132</v>
      </c>
      <c r="C131" s="48" t="s">
        <v>130</v>
      </c>
      <c r="D131" s="48" t="s">
        <v>131</v>
      </c>
      <c r="E131" s="48">
        <v>60</v>
      </c>
      <c r="F131" s="48">
        <v>60</v>
      </c>
      <c r="G131" s="48">
        <v>60</v>
      </c>
      <c r="H131" s="48">
        <v>60</v>
      </c>
      <c r="I131" s="48">
        <v>60</v>
      </c>
      <c r="J131" s="48">
        <v>60</v>
      </c>
      <c r="K131" s="48">
        <v>60</v>
      </c>
      <c r="L131" s="48">
        <v>60</v>
      </c>
      <c r="M131" s="48">
        <v>60</v>
      </c>
      <c r="N131" s="48">
        <v>60</v>
      </c>
      <c r="O131" s="48">
        <v>60</v>
      </c>
      <c r="P131" s="48">
        <v>60</v>
      </c>
      <c r="Q131" s="48">
        <v>60</v>
      </c>
      <c r="R131" s="48">
        <v>60</v>
      </c>
      <c r="S131" s="48">
        <v>60</v>
      </c>
      <c r="T131" s="48">
        <v>60</v>
      </c>
      <c r="U131" s="48">
        <v>60</v>
      </c>
      <c r="V131" s="48">
        <v>60</v>
      </c>
      <c r="W131" s="48">
        <v>60</v>
      </c>
      <c r="X131" s="48">
        <v>60</v>
      </c>
      <c r="Y131" s="48">
        <v>60</v>
      </c>
      <c r="Z131" s="48">
        <v>60</v>
      </c>
      <c r="AA131" s="48">
        <v>60</v>
      </c>
      <c r="AB131" s="48">
        <v>60</v>
      </c>
      <c r="AC131" s="48">
        <v>1440</v>
      </c>
      <c r="AD131" s="48">
        <v>10080</v>
      </c>
      <c r="AE131" s="48">
        <v>525600</v>
      </c>
    </row>
    <row r="132" spans="1:31">
      <c r="A132" s="48" t="s">
        <v>687</v>
      </c>
      <c r="B132" s="48" t="s">
        <v>132</v>
      </c>
      <c r="C132" s="48" t="s">
        <v>130</v>
      </c>
      <c r="D132" s="48" t="s">
        <v>131</v>
      </c>
      <c r="E132" s="48">
        <v>60</v>
      </c>
      <c r="F132" s="48">
        <v>60</v>
      </c>
      <c r="G132" s="48">
        <v>60</v>
      </c>
      <c r="H132" s="48">
        <v>60</v>
      </c>
      <c r="I132" s="48">
        <v>60</v>
      </c>
      <c r="J132" s="48">
        <v>60</v>
      </c>
      <c r="K132" s="48">
        <v>60</v>
      </c>
      <c r="L132" s="48">
        <v>60</v>
      </c>
      <c r="M132" s="48">
        <v>60</v>
      </c>
      <c r="N132" s="48">
        <v>60</v>
      </c>
      <c r="O132" s="48">
        <v>60</v>
      </c>
      <c r="P132" s="48">
        <v>60</v>
      </c>
      <c r="Q132" s="48">
        <v>60</v>
      </c>
      <c r="R132" s="48">
        <v>60</v>
      </c>
      <c r="S132" s="48">
        <v>60</v>
      </c>
      <c r="T132" s="48">
        <v>60</v>
      </c>
      <c r="U132" s="48">
        <v>60</v>
      </c>
      <c r="V132" s="48">
        <v>60</v>
      </c>
      <c r="W132" s="48">
        <v>60</v>
      </c>
      <c r="X132" s="48">
        <v>60</v>
      </c>
      <c r="Y132" s="48">
        <v>60</v>
      </c>
      <c r="Z132" s="48">
        <v>60</v>
      </c>
      <c r="AA132" s="48">
        <v>60</v>
      </c>
      <c r="AB132" s="48">
        <v>60</v>
      </c>
      <c r="AC132" s="48">
        <v>1440</v>
      </c>
      <c r="AD132" s="48">
        <v>10080</v>
      </c>
      <c r="AE132" s="48">
        <v>525600</v>
      </c>
    </row>
    <row r="133" spans="1:31">
      <c r="A133" s="48" t="s">
        <v>688</v>
      </c>
      <c r="B133" s="48" t="s">
        <v>132</v>
      </c>
      <c r="C133" s="48" t="s">
        <v>130</v>
      </c>
      <c r="D133" s="48" t="s">
        <v>131</v>
      </c>
      <c r="E133" s="48">
        <v>22</v>
      </c>
      <c r="F133" s="48">
        <v>22</v>
      </c>
      <c r="G133" s="48">
        <v>22</v>
      </c>
      <c r="H133" s="48">
        <v>22</v>
      </c>
      <c r="I133" s="48">
        <v>22</v>
      </c>
      <c r="J133" s="48">
        <v>22</v>
      </c>
      <c r="K133" s="48">
        <v>22</v>
      </c>
      <c r="L133" s="48">
        <v>22</v>
      </c>
      <c r="M133" s="48">
        <v>22</v>
      </c>
      <c r="N133" s="48">
        <v>22</v>
      </c>
      <c r="O133" s="48">
        <v>22</v>
      </c>
      <c r="P133" s="48">
        <v>22</v>
      </c>
      <c r="Q133" s="48">
        <v>22</v>
      </c>
      <c r="R133" s="48">
        <v>22</v>
      </c>
      <c r="S133" s="48">
        <v>22</v>
      </c>
      <c r="T133" s="48">
        <v>22</v>
      </c>
      <c r="U133" s="48">
        <v>22</v>
      </c>
      <c r="V133" s="48">
        <v>22</v>
      </c>
      <c r="W133" s="48">
        <v>22</v>
      </c>
      <c r="X133" s="48">
        <v>22</v>
      </c>
      <c r="Y133" s="48">
        <v>22</v>
      </c>
      <c r="Z133" s="48">
        <v>22</v>
      </c>
      <c r="AA133" s="48">
        <v>22</v>
      </c>
      <c r="AB133" s="48">
        <v>22</v>
      </c>
      <c r="AC133" s="48">
        <v>528</v>
      </c>
      <c r="AD133" s="48">
        <v>3696</v>
      </c>
      <c r="AE133" s="48">
        <v>192720</v>
      </c>
    </row>
  </sheetData>
  <phoneticPr fontId="2" type="noConversion"/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4"/>
  <dimension ref="A1:R677"/>
  <sheetViews>
    <sheetView workbookViewId="0">
      <pane xSplit="2" ySplit="2" topLeftCell="J228" activePane="bottomRight" state="frozen"/>
      <selection pane="topRight" activeCell="C1" sqref="C1"/>
      <selection pane="bottomLeft" activeCell="A2" sqref="A2"/>
      <selection pane="bottomRight" activeCell="B252" sqref="B252"/>
    </sheetView>
  </sheetViews>
  <sheetFormatPr defaultRowHeight="10.5"/>
  <cols>
    <col min="1" max="1" width="2.5" style="54" customWidth="1"/>
    <col min="2" max="2" width="30.1640625" style="34" customWidth="1"/>
    <col min="3" max="18" width="17" style="7" customWidth="1"/>
    <col min="19" max="16384" width="9.33203125" style="7"/>
  </cols>
  <sheetData>
    <row r="1" spans="1:18" ht="20.25">
      <c r="A1" s="33" t="s">
        <v>169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</row>
    <row r="2" spans="1:18" s="34" customFormat="1" ht="11.25">
      <c r="A2" s="86"/>
      <c r="B2" s="86"/>
      <c r="C2" s="23" t="s">
        <v>109</v>
      </c>
      <c r="D2" s="23" t="s">
        <v>110</v>
      </c>
      <c r="E2" s="23" t="s">
        <v>111</v>
      </c>
      <c r="F2" s="23" t="s">
        <v>112</v>
      </c>
      <c r="G2" s="23" t="s">
        <v>113</v>
      </c>
      <c r="H2" s="23" t="s">
        <v>114</v>
      </c>
      <c r="I2" s="23" t="s">
        <v>115</v>
      </c>
      <c r="J2" s="23" t="s">
        <v>116</v>
      </c>
      <c r="K2" s="23" t="s">
        <v>117</v>
      </c>
      <c r="L2" s="23" t="s">
        <v>118</v>
      </c>
      <c r="M2" s="79" t="s">
        <v>393</v>
      </c>
      <c r="N2" s="23" t="s">
        <v>119</v>
      </c>
      <c r="O2" s="23" t="s">
        <v>120</v>
      </c>
      <c r="P2" s="23" t="s">
        <v>121</v>
      </c>
      <c r="Q2" s="23" t="s">
        <v>122</v>
      </c>
      <c r="R2" s="23" t="s">
        <v>123</v>
      </c>
    </row>
    <row r="3" spans="1:18" ht="11.25">
      <c r="A3" s="57" t="s">
        <v>14</v>
      </c>
      <c r="B3" s="58"/>
    </row>
    <row r="4" spans="1:18" ht="11.25">
      <c r="A4" s="59"/>
      <c r="B4" s="60" t="s">
        <v>16</v>
      </c>
      <c r="C4" s="1" t="s">
        <v>17</v>
      </c>
      <c r="D4" s="1" t="s">
        <v>18</v>
      </c>
      <c r="E4" s="1" t="s">
        <v>19</v>
      </c>
      <c r="F4" s="1" t="s">
        <v>20</v>
      </c>
      <c r="G4" s="1" t="s">
        <v>21</v>
      </c>
      <c r="H4" s="1" t="s">
        <v>21</v>
      </c>
      <c r="I4" s="1" t="s">
        <v>22</v>
      </c>
      <c r="J4" s="1" t="s">
        <v>23</v>
      </c>
      <c r="K4" s="1" t="s">
        <v>24</v>
      </c>
      <c r="L4" s="1" t="s">
        <v>25</v>
      </c>
      <c r="M4" s="1" t="s">
        <v>26</v>
      </c>
      <c r="N4" s="1" t="s">
        <v>27</v>
      </c>
      <c r="O4" s="1" t="s">
        <v>28</v>
      </c>
      <c r="P4" s="1" t="s">
        <v>29</v>
      </c>
      <c r="Q4" s="1" t="s">
        <v>30</v>
      </c>
      <c r="R4" s="1" t="s">
        <v>31</v>
      </c>
    </row>
    <row r="5" spans="1:18" ht="11.25">
      <c r="A5" s="59"/>
      <c r="B5" s="60" t="s">
        <v>32</v>
      </c>
      <c r="C5" s="1" t="s">
        <v>33</v>
      </c>
      <c r="D5" s="1" t="s">
        <v>33</v>
      </c>
      <c r="E5" s="1" t="s">
        <v>33</v>
      </c>
      <c r="F5" s="1" t="s">
        <v>33</v>
      </c>
      <c r="G5" s="1" t="s">
        <v>33</v>
      </c>
      <c r="H5" s="1" t="s">
        <v>33</v>
      </c>
      <c r="I5" s="1" t="s">
        <v>33</v>
      </c>
      <c r="J5" s="1" t="s">
        <v>33</v>
      </c>
      <c r="K5" s="1" t="s">
        <v>33</v>
      </c>
      <c r="L5" s="1" t="s">
        <v>33</v>
      </c>
      <c r="M5" s="1" t="s">
        <v>33</v>
      </c>
      <c r="N5" s="1" t="s">
        <v>33</v>
      </c>
      <c r="O5" s="1" t="s">
        <v>33</v>
      </c>
      <c r="P5" s="1" t="s">
        <v>33</v>
      </c>
      <c r="Q5" s="1" t="s">
        <v>33</v>
      </c>
      <c r="R5" s="1" t="s">
        <v>33</v>
      </c>
    </row>
    <row r="6" spans="1:18" ht="11.25">
      <c r="A6" s="59"/>
      <c r="B6" s="60" t="s">
        <v>35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</row>
    <row r="7" spans="1:18" ht="11.25">
      <c r="A7" s="57" t="s">
        <v>46</v>
      </c>
      <c r="B7" s="58"/>
    </row>
    <row r="8" spans="1:18" ht="11.25">
      <c r="A8" s="59"/>
      <c r="B8" s="57" t="s">
        <v>47</v>
      </c>
    </row>
    <row r="9" spans="1:18" ht="11.25">
      <c r="A9" s="59"/>
      <c r="B9" s="60" t="s">
        <v>48</v>
      </c>
      <c r="C9" s="75" t="str">
        <f>BuildingSummary!$C21</f>
        <v>Mass wall</v>
      </c>
      <c r="D9" s="75" t="str">
        <f>BuildingSummary!$C21</f>
        <v>Mass wall</v>
      </c>
      <c r="E9" s="75" t="str">
        <f>BuildingSummary!$C21</f>
        <v>Mass wall</v>
      </c>
      <c r="F9" s="75" t="str">
        <f>BuildingSummary!$C21</f>
        <v>Mass wall</v>
      </c>
      <c r="G9" s="75" t="str">
        <f>BuildingSummary!$C21</f>
        <v>Mass wall</v>
      </c>
      <c r="H9" s="75" t="str">
        <f>BuildingSummary!$C21</f>
        <v>Mass wall</v>
      </c>
      <c r="I9" s="75" t="str">
        <f>BuildingSummary!$C21</f>
        <v>Mass wall</v>
      </c>
      <c r="J9" s="75" t="str">
        <f>BuildingSummary!$C21</f>
        <v>Mass wall</v>
      </c>
      <c r="K9" s="75" t="str">
        <f>BuildingSummary!$C21</f>
        <v>Mass wall</v>
      </c>
      <c r="L9" s="75" t="str">
        <f>BuildingSummary!$C21</f>
        <v>Mass wall</v>
      </c>
      <c r="M9" s="75" t="str">
        <f>BuildingSummary!$C21</f>
        <v>Mass wall</v>
      </c>
      <c r="N9" s="75" t="str">
        <f>BuildingSummary!$C21</f>
        <v>Mass wall</v>
      </c>
      <c r="O9" s="75" t="str">
        <f>BuildingSummary!$C21</f>
        <v>Mass wall</v>
      </c>
      <c r="P9" s="75" t="str">
        <f>BuildingSummary!$C21</f>
        <v>Mass wall</v>
      </c>
      <c r="Q9" s="75" t="str">
        <f>BuildingSummary!$C21</f>
        <v>Mass wall</v>
      </c>
      <c r="R9" s="75" t="str">
        <f>BuildingSummary!$C21</f>
        <v>Mass wall</v>
      </c>
    </row>
    <row r="10" spans="1:18" ht="11.25">
      <c r="A10" s="59"/>
      <c r="B10" s="60" t="s">
        <v>237</v>
      </c>
      <c r="C10" s="4">
        <f>1/Miami!$D$42</f>
        <v>0.38314176245210729</v>
      </c>
      <c r="D10" s="4">
        <f>1/Houston!$D$42</f>
        <v>0.38314176245210729</v>
      </c>
      <c r="E10" s="4">
        <f>1/Phoenix!$D$42</f>
        <v>0.38314176245210729</v>
      </c>
      <c r="F10" s="4">
        <f>1/Atlanta!$D$42</f>
        <v>1.1682242990654206</v>
      </c>
      <c r="G10" s="4">
        <f>1/LosAngeles!$D$42</f>
        <v>1.1682242990654206</v>
      </c>
      <c r="H10" s="4">
        <f>1/LasVegas!$D$42</f>
        <v>1.1682242990654206</v>
      </c>
      <c r="I10" s="4">
        <f>1/SanFrancisco!$D$42</f>
        <v>1.1682242990654206</v>
      </c>
      <c r="J10" s="4">
        <f>1/Baltimore!$D$42</f>
        <v>1.1682242990654206</v>
      </c>
      <c r="K10" s="4">
        <f>1/Albuquerque!$D$42</f>
        <v>1.1682242990654206</v>
      </c>
      <c r="L10" s="4">
        <f>1/Seattle!$D$42</f>
        <v>1.1682242990654206</v>
      </c>
      <c r="M10" s="4">
        <f>1/Chicago!$D$42</f>
        <v>1.4326647564469914</v>
      </c>
      <c r="N10" s="4">
        <f>1/Boulder!$D$42</f>
        <v>1.4326647564469914</v>
      </c>
      <c r="O10" s="4">
        <f>1/Minneapolis!$D$42</f>
        <v>1.6920473773265652</v>
      </c>
      <c r="P10" s="4">
        <f>1/Helena!$D$42</f>
        <v>1.6920473773265652</v>
      </c>
      <c r="Q10" s="4">
        <f>1/Duluth!$D$42</f>
        <v>1.953125</v>
      </c>
      <c r="R10" s="4">
        <f>1/Fairbanks!$D$42</f>
        <v>2.2026431718061672</v>
      </c>
    </row>
    <row r="11" spans="1:18" ht="11.25">
      <c r="A11" s="59"/>
      <c r="B11" s="57" t="s">
        <v>50</v>
      </c>
    </row>
    <row r="12" spans="1:18" ht="11.25">
      <c r="A12" s="59"/>
      <c r="B12" s="61" t="s">
        <v>48</v>
      </c>
      <c r="C12" s="75" t="s">
        <v>394</v>
      </c>
      <c r="D12" s="75" t="s">
        <v>394</v>
      </c>
      <c r="E12" s="75" t="s">
        <v>394</v>
      </c>
      <c r="F12" s="75" t="s">
        <v>394</v>
      </c>
      <c r="G12" s="75" t="s">
        <v>394</v>
      </c>
      <c r="H12" s="75" t="s">
        <v>394</v>
      </c>
      <c r="I12" s="75" t="s">
        <v>394</v>
      </c>
      <c r="J12" s="75" t="s">
        <v>394</v>
      </c>
      <c r="K12" s="75" t="s">
        <v>394</v>
      </c>
      <c r="L12" s="75" t="s">
        <v>394</v>
      </c>
      <c r="M12" s="75" t="s">
        <v>394</v>
      </c>
      <c r="N12" s="75" t="s">
        <v>394</v>
      </c>
      <c r="O12" s="75" t="s">
        <v>394</v>
      </c>
      <c r="P12" s="75" t="s">
        <v>394</v>
      </c>
      <c r="Q12" s="75" t="s">
        <v>394</v>
      </c>
      <c r="R12" s="75" t="s">
        <v>394</v>
      </c>
    </row>
    <row r="13" spans="1:18" ht="11.25">
      <c r="A13" s="59"/>
      <c r="B13" s="60" t="s">
        <v>237</v>
      </c>
      <c r="C13" s="4">
        <f>1/Miami!$D$45</f>
        <v>2.801120448179272</v>
      </c>
      <c r="D13" s="4">
        <f>1/Houston!$D$45</f>
        <v>2.801120448179272</v>
      </c>
      <c r="E13" s="4">
        <f>1/Phoenix!$D$45</f>
        <v>2.801120448179272</v>
      </c>
      <c r="F13" s="4">
        <f>1/Atlanta!$D$45</f>
        <v>2.801120448179272</v>
      </c>
      <c r="G13" s="4">
        <f>1/LosAngeles!$D$45</f>
        <v>2.801120448179272</v>
      </c>
      <c r="H13" s="4">
        <f>1/LasVegas!$D$45</f>
        <v>2.801120448179272</v>
      </c>
      <c r="I13" s="4">
        <f>1/SanFrancisco!$D$45</f>
        <v>2.801120448179272</v>
      </c>
      <c r="J13" s="4">
        <f>1/Baltimore!$D$45</f>
        <v>2.801120448179272</v>
      </c>
      <c r="K13" s="4">
        <f>1/Albuquerque!$D$45</f>
        <v>2.801120448179272</v>
      </c>
      <c r="L13" s="4">
        <f>1/Seattle!$D$45</f>
        <v>2.801120448179272</v>
      </c>
      <c r="M13" s="4">
        <f>1/Chicago!$D$45</f>
        <v>2.801120448179272</v>
      </c>
      <c r="N13" s="4">
        <f>1/Boulder!$D$45</f>
        <v>2.801120448179272</v>
      </c>
      <c r="O13" s="4">
        <f>1/Minneapolis!$D$45</f>
        <v>2.801120448179272</v>
      </c>
      <c r="P13" s="4">
        <f>1/Helena!$D$45</f>
        <v>2.801120448179272</v>
      </c>
      <c r="Q13" s="4">
        <f>1/Duluth!$D$45</f>
        <v>2.801120448179272</v>
      </c>
      <c r="R13" s="4">
        <f>1/Fairbanks!$D$45</f>
        <v>3.6630036630036629</v>
      </c>
    </row>
    <row r="14" spans="1:18" ht="11.25">
      <c r="A14" s="59"/>
      <c r="B14" s="57" t="s">
        <v>52</v>
      </c>
    </row>
    <row r="15" spans="1:18" ht="11.25">
      <c r="A15" s="59"/>
      <c r="B15" s="60" t="s">
        <v>238</v>
      </c>
      <c r="C15" s="1">
        <f>Miami!$E$66</f>
        <v>6.49</v>
      </c>
      <c r="D15" s="1">
        <f>Houston!$E$66</f>
        <v>6.49</v>
      </c>
      <c r="E15" s="1">
        <f>Phoenix!$E$66</f>
        <v>6.49</v>
      </c>
      <c r="F15" s="1">
        <f>Atlanta!$E$66</f>
        <v>3.18</v>
      </c>
      <c r="G15" s="1">
        <f>LosAngeles!$E$66</f>
        <v>3.18</v>
      </c>
      <c r="H15" s="1">
        <f>LasVegas!$E$66</f>
        <v>3.18</v>
      </c>
      <c r="I15" s="1">
        <f>SanFrancisco!$E$66</f>
        <v>6.49</v>
      </c>
      <c r="J15" s="1">
        <f>Baltimore!$E$66</f>
        <v>3.18</v>
      </c>
      <c r="K15" s="1">
        <f>Albuquerque!$E$66</f>
        <v>3.18</v>
      </c>
      <c r="L15" s="1">
        <f>Seattle!$E$66</f>
        <v>3.18</v>
      </c>
      <c r="M15" s="1">
        <f>Chicago!$E$66</f>
        <v>3.18</v>
      </c>
      <c r="N15" s="1">
        <f>Boulder!$E$66</f>
        <v>3.18</v>
      </c>
      <c r="O15" s="1">
        <f>Minneapolis!$E$66</f>
        <v>3.18</v>
      </c>
      <c r="P15" s="1">
        <f>Helena!$E$66</f>
        <v>3.18</v>
      </c>
      <c r="Q15" s="1">
        <f>Duluth!$E$66</f>
        <v>3.18</v>
      </c>
      <c r="R15" s="1">
        <f>Fairbanks!$E$66</f>
        <v>2.58</v>
      </c>
    </row>
    <row r="16" spans="1:18" ht="11.25">
      <c r="A16" s="59"/>
      <c r="B16" s="60" t="s">
        <v>53</v>
      </c>
      <c r="C16" s="1">
        <f>Miami!$F$66</f>
        <v>0.25</v>
      </c>
      <c r="D16" s="1">
        <f>Houston!$F$66</f>
        <v>0.25</v>
      </c>
      <c r="E16" s="1">
        <f>Phoenix!$F$66</f>
        <v>0.25</v>
      </c>
      <c r="F16" s="1">
        <f>Atlanta!$F$66</f>
        <v>0.26200000000000001</v>
      </c>
      <c r="G16" s="1">
        <f>LosAngeles!$F$66</f>
        <v>0.26200000000000001</v>
      </c>
      <c r="H16" s="1">
        <f>LasVegas!$F$66</f>
        <v>0.26200000000000001</v>
      </c>
      <c r="I16" s="1">
        <f>SanFrancisco!$F$66</f>
        <v>0.34</v>
      </c>
      <c r="J16" s="1">
        <f>Baltimore!$F$66</f>
        <v>0.40200000000000002</v>
      </c>
      <c r="K16" s="1">
        <f>Albuquerque!$F$66</f>
        <v>0.40200000000000002</v>
      </c>
      <c r="L16" s="1">
        <f>Seattle!$F$66</f>
        <v>0.40200000000000002</v>
      </c>
      <c r="M16" s="1">
        <f>Chicago!$F$66</f>
        <v>0.40200000000000002</v>
      </c>
      <c r="N16" s="1">
        <f>Boulder!$F$66</f>
        <v>0.40200000000000002</v>
      </c>
      <c r="O16" s="1">
        <f>Minneapolis!$F$66</f>
        <v>0.40200000000000002</v>
      </c>
      <c r="P16" s="1">
        <f>Helena!$F$66</f>
        <v>0.40200000000000002</v>
      </c>
      <c r="Q16" s="1">
        <f>Duluth!$F$66</f>
        <v>0.501</v>
      </c>
      <c r="R16" s="1">
        <f>Fairbanks!$F$66</f>
        <v>0.504</v>
      </c>
    </row>
    <row r="17" spans="1:18" ht="11.25">
      <c r="A17" s="59"/>
      <c r="B17" s="60" t="s">
        <v>54</v>
      </c>
      <c r="C17" s="1">
        <f>Miami!$G$66</f>
        <v>0.25</v>
      </c>
      <c r="D17" s="1">
        <f>Houston!$G$66</f>
        <v>0.25</v>
      </c>
      <c r="E17" s="1">
        <f>Phoenix!$G$66</f>
        <v>0.25</v>
      </c>
      <c r="F17" s="1">
        <f>Atlanta!$G$66</f>
        <v>0.318</v>
      </c>
      <c r="G17" s="1">
        <f>LosAngeles!$G$66</f>
        <v>0.318</v>
      </c>
      <c r="H17" s="1">
        <f>LasVegas!$G$66</f>
        <v>0.318</v>
      </c>
      <c r="I17" s="1">
        <f>SanFrancisco!$G$66</f>
        <v>0.34</v>
      </c>
      <c r="J17" s="1">
        <f>Baltimore!$G$66</f>
        <v>0.495</v>
      </c>
      <c r="K17" s="1">
        <f>Albuquerque!$G$66</f>
        <v>0.495</v>
      </c>
      <c r="L17" s="1">
        <f>Seattle!$G$66</f>
        <v>0.495</v>
      </c>
      <c r="M17" s="1">
        <f>Chicago!$G$66</f>
        <v>0.495</v>
      </c>
      <c r="N17" s="1">
        <f>Boulder!$G$66</f>
        <v>0.495</v>
      </c>
      <c r="O17" s="1">
        <f>Minneapolis!$G$66</f>
        <v>0.495</v>
      </c>
      <c r="P17" s="1">
        <f>Helena!$G$66</f>
        <v>0.495</v>
      </c>
      <c r="Q17" s="1">
        <f>Duluth!$G$66</f>
        <v>0.49</v>
      </c>
      <c r="R17" s="1">
        <f>Fairbanks!$G$66</f>
        <v>0.49</v>
      </c>
    </row>
    <row r="18" spans="1:18" ht="11.25">
      <c r="A18" s="59"/>
      <c r="B18" s="57" t="s">
        <v>55</v>
      </c>
    </row>
    <row r="19" spans="1:18" ht="11.25">
      <c r="A19" s="59"/>
      <c r="B19" s="60" t="s">
        <v>238</v>
      </c>
      <c r="C19" s="1" t="s">
        <v>236</v>
      </c>
      <c r="D19" s="1" t="s">
        <v>236</v>
      </c>
      <c r="E19" s="1" t="s">
        <v>236</v>
      </c>
      <c r="F19" s="1" t="s">
        <v>236</v>
      </c>
      <c r="G19" s="1" t="s">
        <v>236</v>
      </c>
      <c r="H19" s="1" t="s">
        <v>236</v>
      </c>
      <c r="I19" s="1" t="s">
        <v>236</v>
      </c>
      <c r="J19" s="1" t="s">
        <v>236</v>
      </c>
      <c r="K19" s="1" t="s">
        <v>236</v>
      </c>
      <c r="L19" s="1" t="s">
        <v>236</v>
      </c>
      <c r="M19" s="1" t="s">
        <v>236</v>
      </c>
      <c r="N19" s="1" t="s">
        <v>236</v>
      </c>
      <c r="O19" s="1" t="s">
        <v>236</v>
      </c>
      <c r="P19" s="1" t="s">
        <v>236</v>
      </c>
      <c r="Q19" s="1" t="s">
        <v>236</v>
      </c>
      <c r="R19" s="1" t="s">
        <v>236</v>
      </c>
    </row>
    <row r="20" spans="1:18" ht="11.25">
      <c r="A20" s="59"/>
      <c r="B20" s="60" t="s">
        <v>53</v>
      </c>
      <c r="C20" s="1" t="s">
        <v>236</v>
      </c>
      <c r="D20" s="1" t="s">
        <v>236</v>
      </c>
      <c r="E20" s="1" t="s">
        <v>236</v>
      </c>
      <c r="F20" s="1" t="s">
        <v>236</v>
      </c>
      <c r="G20" s="1" t="s">
        <v>236</v>
      </c>
      <c r="H20" s="1" t="s">
        <v>236</v>
      </c>
      <c r="I20" s="1" t="s">
        <v>236</v>
      </c>
      <c r="J20" s="1" t="s">
        <v>236</v>
      </c>
      <c r="K20" s="1" t="s">
        <v>236</v>
      </c>
      <c r="L20" s="1" t="s">
        <v>236</v>
      </c>
      <c r="M20" s="1" t="s">
        <v>236</v>
      </c>
      <c r="N20" s="1" t="s">
        <v>236</v>
      </c>
      <c r="O20" s="1" t="s">
        <v>236</v>
      </c>
      <c r="P20" s="1" t="s">
        <v>236</v>
      </c>
      <c r="Q20" s="1" t="s">
        <v>236</v>
      </c>
      <c r="R20" s="1" t="s">
        <v>236</v>
      </c>
    </row>
    <row r="21" spans="1:18" ht="11.25">
      <c r="A21" s="59"/>
      <c r="B21" s="60" t="s">
        <v>54</v>
      </c>
      <c r="C21" s="1" t="s">
        <v>236</v>
      </c>
      <c r="D21" s="1" t="s">
        <v>236</v>
      </c>
      <c r="E21" s="1" t="s">
        <v>236</v>
      </c>
      <c r="F21" s="1" t="s">
        <v>236</v>
      </c>
      <c r="G21" s="1" t="s">
        <v>236</v>
      </c>
      <c r="H21" s="1" t="s">
        <v>236</v>
      </c>
      <c r="I21" s="1" t="s">
        <v>236</v>
      </c>
      <c r="J21" s="1" t="s">
        <v>236</v>
      </c>
      <c r="K21" s="1" t="s">
        <v>236</v>
      </c>
      <c r="L21" s="1" t="s">
        <v>236</v>
      </c>
      <c r="M21" s="1" t="s">
        <v>236</v>
      </c>
      <c r="N21" s="1" t="s">
        <v>236</v>
      </c>
      <c r="O21" s="1" t="s">
        <v>236</v>
      </c>
      <c r="P21" s="1" t="s">
        <v>236</v>
      </c>
      <c r="Q21" s="1" t="s">
        <v>236</v>
      </c>
      <c r="R21" s="1" t="s">
        <v>236</v>
      </c>
    </row>
    <row r="22" spans="1:18" ht="11.25">
      <c r="A22" s="59"/>
      <c r="B22" s="57" t="s">
        <v>56</v>
      </c>
    </row>
    <row r="23" spans="1:18" ht="11.25">
      <c r="A23" s="59"/>
      <c r="B23" s="60" t="s">
        <v>57</v>
      </c>
      <c r="C23" s="75" t="str">
        <f>BuildingSummary!$C37</f>
        <v>Mass Floor</v>
      </c>
      <c r="D23" s="75" t="str">
        <f>BuildingSummary!$C37</f>
        <v>Mass Floor</v>
      </c>
      <c r="E23" s="75" t="str">
        <f>BuildingSummary!$C37</f>
        <v>Mass Floor</v>
      </c>
      <c r="F23" s="75" t="str">
        <f>BuildingSummary!$C37</f>
        <v>Mass Floor</v>
      </c>
      <c r="G23" s="75" t="str">
        <f>BuildingSummary!$C37</f>
        <v>Mass Floor</v>
      </c>
      <c r="H23" s="75" t="str">
        <f>BuildingSummary!$C37</f>
        <v>Mass Floor</v>
      </c>
      <c r="I23" s="75" t="str">
        <f>BuildingSummary!$C37</f>
        <v>Mass Floor</v>
      </c>
      <c r="J23" s="75" t="str">
        <f>BuildingSummary!$C37</f>
        <v>Mass Floor</v>
      </c>
      <c r="K23" s="75" t="str">
        <f>BuildingSummary!$C37</f>
        <v>Mass Floor</v>
      </c>
      <c r="L23" s="75" t="str">
        <f>BuildingSummary!$C37</f>
        <v>Mass Floor</v>
      </c>
      <c r="M23" s="75" t="str">
        <f>BuildingSummary!$C37</f>
        <v>Mass Floor</v>
      </c>
      <c r="N23" s="75" t="str">
        <f>BuildingSummary!$C37</f>
        <v>Mass Floor</v>
      </c>
      <c r="O23" s="75" t="str">
        <f>BuildingSummary!$C37</f>
        <v>Mass Floor</v>
      </c>
      <c r="P23" s="75" t="str">
        <f>BuildingSummary!$C37</f>
        <v>Mass Floor</v>
      </c>
      <c r="Q23" s="75" t="str">
        <f>BuildingSummary!$C37</f>
        <v>Mass Floor</v>
      </c>
      <c r="R23" s="75" t="str">
        <f>BuildingSummary!$C37</f>
        <v>Mass Floor</v>
      </c>
    </row>
    <row r="24" spans="1:18" ht="11.25">
      <c r="A24" s="59"/>
      <c r="B24" s="61" t="s">
        <v>59</v>
      </c>
      <c r="C24" s="75" t="str">
        <f>BuildingSummary!$C38</f>
        <v>4 in slab-on-grade</v>
      </c>
      <c r="D24" s="75" t="str">
        <f>BuildingSummary!$C38</f>
        <v>4 in slab-on-grade</v>
      </c>
      <c r="E24" s="75" t="str">
        <f>BuildingSummary!$C38</f>
        <v>4 in slab-on-grade</v>
      </c>
      <c r="F24" s="75" t="str">
        <f>BuildingSummary!$C38</f>
        <v>4 in slab-on-grade</v>
      </c>
      <c r="G24" s="75" t="str">
        <f>BuildingSummary!$C38</f>
        <v>4 in slab-on-grade</v>
      </c>
      <c r="H24" s="75" t="str">
        <f>BuildingSummary!$C38</f>
        <v>4 in slab-on-grade</v>
      </c>
      <c r="I24" s="75" t="str">
        <f>BuildingSummary!$C38</f>
        <v>4 in slab-on-grade</v>
      </c>
      <c r="J24" s="75" t="str">
        <f>BuildingSummary!$C38</f>
        <v>4 in slab-on-grade</v>
      </c>
      <c r="K24" s="75" t="str">
        <f>BuildingSummary!$C38</f>
        <v>4 in slab-on-grade</v>
      </c>
      <c r="L24" s="75" t="str">
        <f>BuildingSummary!$C38</f>
        <v>4 in slab-on-grade</v>
      </c>
      <c r="M24" s="75" t="str">
        <f>BuildingSummary!$C38</f>
        <v>4 in slab-on-grade</v>
      </c>
      <c r="N24" s="75" t="str">
        <f>BuildingSummary!$C38</f>
        <v>4 in slab-on-grade</v>
      </c>
      <c r="O24" s="75" t="str">
        <f>BuildingSummary!$C38</f>
        <v>4 in slab-on-grade</v>
      </c>
      <c r="P24" s="75" t="str">
        <f>BuildingSummary!$C38</f>
        <v>4 in slab-on-grade</v>
      </c>
      <c r="Q24" s="75" t="str">
        <f>BuildingSummary!$C38</f>
        <v>4 in slab-on-grade</v>
      </c>
      <c r="R24" s="75" t="str">
        <f>BuildingSummary!$C38</f>
        <v>4 in slab-on-grade</v>
      </c>
    </row>
    <row r="25" spans="1:18" ht="11.25">
      <c r="A25" s="59"/>
      <c r="B25" s="60" t="s">
        <v>237</v>
      </c>
      <c r="C25" s="4">
        <f>1/Miami!$D$44</f>
        <v>0.32051282051282048</v>
      </c>
      <c r="D25" s="4">
        <f>1/Houston!$D$44</f>
        <v>0.32051282051282048</v>
      </c>
      <c r="E25" s="4">
        <f>1/Phoenix!$D$44</f>
        <v>0.32051282051282048</v>
      </c>
      <c r="F25" s="4">
        <f>1/Atlanta!$D$44</f>
        <v>0.32051282051282048</v>
      </c>
      <c r="G25" s="4">
        <f>1/LosAngeles!$D$44</f>
        <v>0.32051282051282048</v>
      </c>
      <c r="H25" s="4">
        <f>1/LasVegas!$D$44</f>
        <v>0.32051282051282048</v>
      </c>
      <c r="I25" s="4">
        <f>1/SanFrancisco!$D$44</f>
        <v>0.32051282051282048</v>
      </c>
      <c r="J25" s="4">
        <f>1/Baltimore!$D$44</f>
        <v>0.32051282051282048</v>
      </c>
      <c r="K25" s="4">
        <f>1/Albuquerque!$D$44</f>
        <v>0.32051282051282048</v>
      </c>
      <c r="L25" s="4">
        <f>1/Seattle!$D$44</f>
        <v>0.32051282051282048</v>
      </c>
      <c r="M25" s="4">
        <f>1/Chicago!$D$44</f>
        <v>0.32051282051282048</v>
      </c>
      <c r="N25" s="4">
        <f>1/Boulder!$D$44</f>
        <v>0.32051282051282048</v>
      </c>
      <c r="O25" s="4">
        <f>1/Minneapolis!$D$44</f>
        <v>0.32051282051282048</v>
      </c>
      <c r="P25" s="4">
        <f>1/Helena!$D$44</f>
        <v>0.32051282051282048</v>
      </c>
      <c r="Q25" s="4">
        <f>1/Duluth!$D$44</f>
        <v>0.32051282051282048</v>
      </c>
      <c r="R25" s="4">
        <f>1/Fairbanks!$D$44</f>
        <v>0.32051282051282048</v>
      </c>
    </row>
    <row r="26" spans="1:18" ht="11.25">
      <c r="A26" s="57" t="s">
        <v>66</v>
      </c>
      <c r="B26" s="58"/>
    </row>
    <row r="27" spans="1:18" ht="11.25">
      <c r="A27" s="59"/>
      <c r="B27" s="57" t="s">
        <v>71</v>
      </c>
    </row>
    <row r="28" spans="1:18" ht="11.25">
      <c r="A28" s="59"/>
      <c r="B28" s="60" t="s">
        <v>239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</row>
    <row r="29" spans="1:18" ht="11.25">
      <c r="A29" s="59"/>
      <c r="B29" s="60" t="str">
        <f>Miami!A75</f>
        <v>PSZ-AC:1_COOLC DXCOIL</v>
      </c>
      <c r="C29" s="4">
        <f>10^(-3)*Miami!$C75</f>
        <v>11.30545</v>
      </c>
      <c r="D29" s="4">
        <f>10^(-3)*Houston!$C75</f>
        <v>10.872400000000001</v>
      </c>
      <c r="E29" s="4">
        <f>10^(-3)*Phoenix!$C75</f>
        <v>11.935700000000001</v>
      </c>
      <c r="F29" s="4">
        <f>10^(-3)*Atlanta!$C75</f>
        <v>9.2542099999999987</v>
      </c>
      <c r="G29" s="4">
        <f>10^(-3)*LosAngeles!$C75</f>
        <v>5.8690600000000002</v>
      </c>
      <c r="H29" s="4">
        <f>10^(-3)*LasVegas!$C75</f>
        <v>7.9082499999999998</v>
      </c>
      <c r="I29" s="4">
        <f>10^(-3)*SanFrancisco!$C75</f>
        <v>6.2998100000000008</v>
      </c>
      <c r="J29" s="4">
        <f>10^(-3)*Baltimore!$C75</f>
        <v>10.45133</v>
      </c>
      <c r="K29" s="4">
        <f>10^(-3)*Albuquerque!$C75</f>
        <v>9.5483600000000006</v>
      </c>
      <c r="L29" s="4">
        <f>10^(-3)*Seattle!$C75</f>
        <v>7.4223400000000002</v>
      </c>
      <c r="M29" s="4">
        <f>10^(-3)*Chicago!$C75</f>
        <v>12.82915</v>
      </c>
      <c r="N29" s="4">
        <f>10^(-3)*Boulder!$C75</f>
        <v>11.020049999999999</v>
      </c>
      <c r="O29" s="4">
        <f>10^(-3)*Minneapolis!$C75</f>
        <v>13.17497</v>
      </c>
      <c r="P29" s="4">
        <f>10^(-3)*Helena!$C75</f>
        <v>11.929780000000001</v>
      </c>
      <c r="Q29" s="4">
        <f>10^(-3)*Duluth!$C75</f>
        <v>11.195639999999999</v>
      </c>
      <c r="R29" s="4">
        <f>10^(-3)*Fairbanks!$C75</f>
        <v>12.869730000000001</v>
      </c>
    </row>
    <row r="30" spans="1:18" ht="11.25">
      <c r="A30" s="59"/>
      <c r="B30" s="60" t="str">
        <f>Miami!A76</f>
        <v>PSZ-AC:2_COOLC DXCOIL</v>
      </c>
      <c r="C30" s="4">
        <f>10^(-3)*Miami!$C76</f>
        <v>66.202179999999998</v>
      </c>
      <c r="D30" s="4">
        <f>10^(-3)*Houston!$C76</f>
        <v>69.501090000000005</v>
      </c>
      <c r="E30" s="4">
        <f>10^(-3)*Phoenix!$C76</f>
        <v>52.967010000000002</v>
      </c>
      <c r="F30" s="4">
        <f>10^(-3)*Atlanta!$C76</f>
        <v>65.664609999999996</v>
      </c>
      <c r="G30" s="4">
        <f>10^(-3)*LosAngeles!$C76</f>
        <v>28.594860000000001</v>
      </c>
      <c r="H30" s="4">
        <f>10^(-3)*LasVegas!$C76</f>
        <v>42.194370000000006</v>
      </c>
      <c r="I30" s="4">
        <f>10^(-3)*SanFrancisco!$C76</f>
        <v>35.263489999999997</v>
      </c>
      <c r="J30" s="4">
        <f>10^(-3)*Baltimore!$C76</f>
        <v>70.035600000000002</v>
      </c>
      <c r="K30" s="4">
        <f>10^(-3)*Albuquerque!$C76</f>
        <v>51.462519999999998</v>
      </c>
      <c r="L30" s="4">
        <f>10^(-3)*Seattle!$C76</f>
        <v>46.092640000000003</v>
      </c>
      <c r="M30" s="4">
        <f>10^(-3)*Chicago!$C76</f>
        <v>81.645139999999998</v>
      </c>
      <c r="N30" s="4">
        <f>10^(-3)*Boulder!$C76</f>
        <v>59.308370000000004</v>
      </c>
      <c r="O30" s="4">
        <f>10^(-3)*Minneapolis!$C76</f>
        <v>88.2804</v>
      </c>
      <c r="P30" s="4">
        <f>10^(-3)*Helena!$C76</f>
        <v>64.974419999999995</v>
      </c>
      <c r="Q30" s="4">
        <f>10^(-3)*Duluth!$C76</f>
        <v>92.028419999999997</v>
      </c>
      <c r="R30" s="4">
        <f>10^(-3)*Fairbanks!$C76</f>
        <v>70.564520000000002</v>
      </c>
    </row>
    <row r="31" spans="1:18" ht="11.25">
      <c r="A31" s="59"/>
      <c r="B31" s="60" t="str">
        <f>Miami!A77</f>
        <v>PSZ-AC:3_COOLC DXCOIL</v>
      </c>
      <c r="C31" s="4">
        <f>10^(-3)*Miami!$C77</f>
        <v>47.766800000000003</v>
      </c>
      <c r="D31" s="4">
        <f>10^(-3)*Houston!$C77</f>
        <v>45.655540000000002</v>
      </c>
      <c r="E31" s="4">
        <f>10^(-3)*Phoenix!$C77</f>
        <v>45.260599999999997</v>
      </c>
      <c r="F31" s="4">
        <f>10^(-3)*Atlanta!$C77</f>
        <v>43.283260000000006</v>
      </c>
      <c r="G31" s="4">
        <f>10^(-3)*LosAngeles!$C77</f>
        <v>39.704560000000001</v>
      </c>
      <c r="H31" s="4">
        <f>10^(-3)*LasVegas!$C77</f>
        <v>42.168880000000001</v>
      </c>
      <c r="I31" s="4">
        <f>10^(-3)*SanFrancisco!$C77</f>
        <v>27.568900000000003</v>
      </c>
      <c r="J31" s="4">
        <f>10^(-3)*Baltimore!$C77</f>
        <v>42.051839999999999</v>
      </c>
      <c r="K31" s="4">
        <f>10^(-3)*Albuquerque!$C77</f>
        <v>43.439720000000001</v>
      </c>
      <c r="L31" s="4">
        <f>10^(-3)*Seattle!$C77</f>
        <v>28.969819999999999</v>
      </c>
      <c r="M31" s="4">
        <f>10^(-3)*Chicago!$C77</f>
        <v>40.272580000000005</v>
      </c>
      <c r="N31" s="4">
        <f>10^(-3)*Boulder!$C77</f>
        <v>35.912040000000005</v>
      </c>
      <c r="O31" s="4">
        <f>10^(-3)*Minneapolis!$C77</f>
        <v>39.047160000000005</v>
      </c>
      <c r="P31" s="4">
        <f>10^(-3)*Helena!$C77</f>
        <v>33.259270000000001</v>
      </c>
      <c r="Q31" s="4">
        <f>10^(-3)*Duluth!$C77</f>
        <v>29.959160000000001</v>
      </c>
      <c r="R31" s="4">
        <f>10^(-3)*Fairbanks!$C77</f>
        <v>28.42896</v>
      </c>
    </row>
    <row r="32" spans="1:18" ht="11.25">
      <c r="A32" s="59"/>
      <c r="B32" s="60" t="str">
        <f>Miami!A78</f>
        <v>PSZ-AC:4_COOLC DXCOIL</v>
      </c>
      <c r="C32" s="4">
        <f>10^(-3)*Miami!$C78</f>
        <v>136.47125</v>
      </c>
      <c r="D32" s="4">
        <f>10^(-3)*Houston!$C78</f>
        <v>206.34243000000001</v>
      </c>
      <c r="E32" s="4">
        <f>10^(-3)*Phoenix!$C78</f>
        <v>149.12671</v>
      </c>
      <c r="F32" s="4">
        <f>10^(-3)*Atlanta!$C78</f>
        <v>218.81932999999998</v>
      </c>
      <c r="G32" s="4">
        <f>10^(-3)*LosAngeles!$C78</f>
        <v>117.89727000000001</v>
      </c>
      <c r="H32" s="4">
        <f>10^(-3)*LasVegas!$C78</f>
        <v>219.22305</v>
      </c>
      <c r="I32" s="4">
        <f>10^(-3)*SanFrancisco!$C78</f>
        <v>130.25904</v>
      </c>
      <c r="J32" s="4">
        <f>10^(-3)*Baltimore!$C78</f>
        <v>227.22581</v>
      </c>
      <c r="K32" s="4">
        <f>10^(-3)*Albuquerque!$C78</f>
        <v>172.98154000000002</v>
      </c>
      <c r="L32" s="4">
        <f>10^(-3)*Seattle!$C78</f>
        <v>170.06754000000001</v>
      </c>
      <c r="M32" s="4">
        <f>10^(-3)*Chicago!$C78</f>
        <v>257.85509000000002</v>
      </c>
      <c r="N32" s="4">
        <f>10^(-3)*Boulder!$C78</f>
        <v>192.64829</v>
      </c>
      <c r="O32" s="4">
        <f>10^(-3)*Minneapolis!$C78</f>
        <v>274.89340999999996</v>
      </c>
      <c r="P32" s="4">
        <f>10^(-3)*Helena!$C78</f>
        <v>205.56661</v>
      </c>
      <c r="Q32" s="4">
        <f>10^(-3)*Duluth!$C78</f>
        <v>291.37932000000001</v>
      </c>
      <c r="R32" s="4">
        <f>10^(-3)*Fairbanks!$C78</f>
        <v>214.07129</v>
      </c>
    </row>
    <row r="33" spans="1:18" ht="11.25">
      <c r="A33" s="59"/>
      <c r="B33" s="60" t="str">
        <f>Miami!A79</f>
        <v>PSZ-AC:5_COOLC DXCOIL</v>
      </c>
      <c r="C33" s="4">
        <f>10^(-3)*Miami!$C79</f>
        <v>71.349530000000001</v>
      </c>
      <c r="D33" s="4">
        <f>10^(-3)*Houston!$C79</f>
        <v>72.812380000000005</v>
      </c>
      <c r="E33" s="4">
        <f>10^(-3)*Phoenix!$C79</f>
        <v>54.140150000000006</v>
      </c>
      <c r="F33" s="4">
        <f>10^(-3)*Atlanta!$C79</f>
        <v>70.149990000000003</v>
      </c>
      <c r="G33" s="4">
        <f>10^(-3)*LosAngeles!$C79</f>
        <v>33.20317</v>
      </c>
      <c r="H33" s="4">
        <f>10^(-3)*LasVegas!$C79</f>
        <v>45.852940000000004</v>
      </c>
      <c r="I33" s="4">
        <f>10^(-3)*SanFrancisco!$C79</f>
        <v>39.099690000000002</v>
      </c>
      <c r="J33" s="4">
        <f>10^(-3)*Baltimore!$C79</f>
        <v>74.29513</v>
      </c>
      <c r="K33" s="4">
        <f>10^(-3)*Albuquerque!$C79</f>
        <v>55.017330000000001</v>
      </c>
      <c r="L33" s="4">
        <f>10^(-3)*Seattle!$C79</f>
        <v>44.346470000000004</v>
      </c>
      <c r="M33" s="4">
        <f>10^(-3)*Chicago!$C79</f>
        <v>85.093009999999992</v>
      </c>
      <c r="N33" s="4">
        <f>10^(-3)*Boulder!$C79</f>
        <v>61.96528</v>
      </c>
      <c r="O33" s="4">
        <f>10^(-3)*Minneapolis!$C79</f>
        <v>91.603639999999999</v>
      </c>
      <c r="P33" s="4">
        <f>10^(-3)*Helena!$C79</f>
        <v>67.601259999999996</v>
      </c>
      <c r="Q33" s="4">
        <f>10^(-3)*Duluth!$C79</f>
        <v>82.241130000000013</v>
      </c>
      <c r="R33" s="4">
        <f>10^(-3)*Fairbanks!$C79</f>
        <v>72.803449999999998</v>
      </c>
    </row>
    <row r="34" spans="1:18" ht="11.25">
      <c r="A34" s="59"/>
      <c r="B34" s="60" t="str">
        <f>Miami!A80</f>
        <v>PSZ-AC:6_COOLC DXCOIL</v>
      </c>
      <c r="C34" s="4">
        <f>10^(-3)*Miami!$C80</f>
        <v>42.072370000000006</v>
      </c>
      <c r="D34" s="4">
        <f>10^(-3)*Houston!$C80</f>
        <v>41.82038</v>
      </c>
      <c r="E34" s="4">
        <f>10^(-3)*Phoenix!$C80</f>
        <v>44.916180000000004</v>
      </c>
      <c r="F34" s="4">
        <f>10^(-3)*Atlanta!$C80</f>
        <v>41.222500000000004</v>
      </c>
      <c r="G34" s="4">
        <f>10^(-3)*LosAngeles!$C80</f>
        <v>38.634230000000002</v>
      </c>
      <c r="H34" s="4">
        <f>10^(-3)*LasVegas!$C80</f>
        <v>41.505809999999997</v>
      </c>
      <c r="I34" s="4">
        <f>10^(-3)*SanFrancisco!$C80</f>
        <v>27.055950000000003</v>
      </c>
      <c r="J34" s="4">
        <f>10^(-3)*Baltimore!$C80</f>
        <v>39.606650000000002</v>
      </c>
      <c r="K34" s="4">
        <f>10^(-3)*Albuquerque!$C80</f>
        <v>42.408860000000004</v>
      </c>
      <c r="L34" s="4">
        <f>10^(-3)*Seattle!$C80</f>
        <v>28.746390000000002</v>
      </c>
      <c r="M34" s="4">
        <f>10^(-3)*Chicago!$C80</f>
        <v>38.08719</v>
      </c>
      <c r="N34" s="4">
        <f>10^(-3)*Boulder!$C80</f>
        <v>35.333649999999999</v>
      </c>
      <c r="O34" s="4">
        <f>10^(-3)*Minneapolis!$C80</f>
        <v>38.142220000000002</v>
      </c>
      <c r="P34" s="4">
        <f>10^(-3)*Helena!$C80</f>
        <v>32.919800000000002</v>
      </c>
      <c r="Q34" s="4">
        <f>10^(-3)*Duluth!$C80</f>
        <v>29.25366</v>
      </c>
      <c r="R34" s="4">
        <f>10^(-3)*Fairbanks!$C80</f>
        <v>27.834350000000001</v>
      </c>
    </row>
    <row r="35" spans="1:18" ht="11.25">
      <c r="A35" s="59"/>
      <c r="B35" s="60" t="s">
        <v>240</v>
      </c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</row>
    <row r="36" spans="1:18" ht="11.25">
      <c r="A36" s="59"/>
      <c r="B36" s="60" t="str">
        <f>Miami!A83</f>
        <v>PSZ-AC:1_HEATC</v>
      </c>
      <c r="C36" s="4">
        <f>10^(-3)*Miami!$C83</f>
        <v>4.1432600000000006</v>
      </c>
      <c r="D36" s="4">
        <f>10^(-3)*Houston!$C83</f>
        <v>4.2429799999999993</v>
      </c>
      <c r="E36" s="4">
        <f>10^(-3)*Phoenix!$C83</f>
        <v>4.9814799999999995</v>
      </c>
      <c r="F36" s="4">
        <f>10^(-3)*Atlanta!$C83</f>
        <v>3.4200400000000002</v>
      </c>
      <c r="G36" s="4">
        <f>10^(-3)*LosAngeles!$C83</f>
        <v>2.5775900000000003</v>
      </c>
      <c r="H36" s="4">
        <f>10^(-3)*LasVegas!$C83</f>
        <v>3.2291599999999998</v>
      </c>
      <c r="I36" s="4">
        <f>10^(-3)*SanFrancisco!$C83</f>
        <v>2.7947500000000001</v>
      </c>
      <c r="J36" s="4">
        <f>10^(-3)*Baltimore!$C83</f>
        <v>3.8221700000000003</v>
      </c>
      <c r="K36" s="4">
        <f>10^(-3)*Albuquerque!$C83</f>
        <v>3.4708200000000002</v>
      </c>
      <c r="L36" s="4">
        <f>10^(-3)*Seattle!$C83</f>
        <v>3.2575700000000003</v>
      </c>
      <c r="M36" s="4">
        <f>10^(-3)*Chicago!$C83</f>
        <v>4.4277500000000005</v>
      </c>
      <c r="N36" s="4">
        <f>10^(-3)*Boulder!$C83</f>
        <v>4.0254200000000004</v>
      </c>
      <c r="O36" s="4">
        <f>10^(-3)*Minneapolis!$C83</f>
        <v>4.7145000000000001</v>
      </c>
      <c r="P36" s="4">
        <f>10^(-3)*Helena!$C83</f>
        <v>4.6075400000000002</v>
      </c>
      <c r="Q36" s="4">
        <f>10^(-3)*Duluth!$C83</f>
        <v>4.7864200000000006</v>
      </c>
      <c r="R36" s="4">
        <f>10^(-3)*Fairbanks!$C83</f>
        <v>5.7064500000000002</v>
      </c>
    </row>
    <row r="37" spans="1:18" ht="11.25">
      <c r="A37" s="59"/>
      <c r="B37" s="60" t="str">
        <f>Miami!A84</f>
        <v>PSZ-AC:2_HEATC</v>
      </c>
      <c r="C37" s="4">
        <f>10^(-3)*Miami!$C84</f>
        <v>30.964570000000002</v>
      </c>
      <c r="D37" s="4">
        <f>10^(-3)*Houston!$C84</f>
        <v>42.914430000000003</v>
      </c>
      <c r="E37" s="4">
        <f>10^(-3)*Phoenix!$C84</f>
        <v>40.838949999999997</v>
      </c>
      <c r="F37" s="4">
        <f>10^(-3)*Atlanta!$C84</f>
        <v>43.738190000000003</v>
      </c>
      <c r="G37" s="4">
        <f>10^(-3)*LosAngeles!$C84</f>
        <v>20.866950000000003</v>
      </c>
      <c r="H37" s="4">
        <f>10^(-3)*LasVegas!$C84</f>
        <v>35.646360000000001</v>
      </c>
      <c r="I37" s="4">
        <f>10^(-3)*SanFrancisco!$C84</f>
        <v>28.443860000000001</v>
      </c>
      <c r="J37" s="4">
        <f>10^(-3)*Baltimore!$C84</f>
        <v>51.929410000000004</v>
      </c>
      <c r="K37" s="4">
        <f>10^(-3)*Albuquerque!$C84</f>
        <v>45.481699999999996</v>
      </c>
      <c r="L37" s="4">
        <f>10^(-3)*Seattle!$C84</f>
        <v>39.669720000000005</v>
      </c>
      <c r="M37" s="4">
        <f>10^(-3)*Chicago!$C84</f>
        <v>68.112750000000005</v>
      </c>
      <c r="N37" s="4">
        <f>10^(-3)*Boulder!$C84</f>
        <v>57.028680000000001</v>
      </c>
      <c r="O37" s="4">
        <f>10^(-3)*Minneapolis!$C84</f>
        <v>75.314009999999996</v>
      </c>
      <c r="P37" s="4">
        <f>10^(-3)*Helena!$C84</f>
        <v>70.829030000000003</v>
      </c>
      <c r="Q37" s="4">
        <f>10^(-3)*Duluth!$C84</f>
        <v>77.961190000000002</v>
      </c>
      <c r="R37" s="4">
        <f>10^(-3)*Fairbanks!$C84</f>
        <v>99.586259999999996</v>
      </c>
    </row>
    <row r="38" spans="1:18" ht="11.25">
      <c r="A38" s="59"/>
      <c r="B38" s="60" t="str">
        <f>Miami!A85</f>
        <v>PSZ-AC:3_HEATC</v>
      </c>
      <c r="C38" s="4">
        <f>10^(-3)*Miami!$C85</f>
        <v>23.494830000000004</v>
      </c>
      <c r="D38" s="4">
        <f>10^(-3)*Houston!$C85</f>
        <v>27.753130000000002</v>
      </c>
      <c r="E38" s="4">
        <f>10^(-3)*Phoenix!$C85</f>
        <v>25.481720000000003</v>
      </c>
      <c r="F38" s="4">
        <f>10^(-3)*Atlanta!$C85</f>
        <v>28.467680000000001</v>
      </c>
      <c r="G38" s="4">
        <f>10^(-3)*LosAngeles!$C85</f>
        <v>22.560080000000003</v>
      </c>
      <c r="H38" s="4">
        <f>10^(-3)*LasVegas!$C85</f>
        <v>25.023020000000002</v>
      </c>
      <c r="I38" s="4">
        <f>10^(-3)*SanFrancisco!$C85</f>
        <v>18.852070000000001</v>
      </c>
      <c r="J38" s="4">
        <f>10^(-3)*Baltimore!$C85</f>
        <v>30.04766</v>
      </c>
      <c r="K38" s="4">
        <f>10^(-3)*Albuquerque!$C85</f>
        <v>25.135470000000002</v>
      </c>
      <c r="L38" s="4">
        <f>10^(-3)*Seattle!$C85</f>
        <v>22.26229</v>
      </c>
      <c r="M38" s="4">
        <f>10^(-3)*Chicago!$C85</f>
        <v>32.67174</v>
      </c>
      <c r="N38" s="4">
        <f>10^(-3)*Boulder!$C85</f>
        <v>25.675070000000002</v>
      </c>
      <c r="O38" s="4">
        <f>10^(-3)*Minneapolis!$C85</f>
        <v>34.569919999999996</v>
      </c>
      <c r="P38" s="4">
        <f>10^(-3)*Helena!$C85</f>
        <v>29.188569999999999</v>
      </c>
      <c r="Q38" s="4">
        <f>10^(-3)*Duluth!$C85</f>
        <v>31.307590000000001</v>
      </c>
      <c r="R38" s="4">
        <f>10^(-3)*Fairbanks!$C85</f>
        <v>37.207370000000004</v>
      </c>
    </row>
    <row r="39" spans="1:18" ht="11.25">
      <c r="A39" s="59"/>
      <c r="B39" s="60" t="str">
        <f>Miami!A86</f>
        <v>PSZ-AC:4_HEATC</v>
      </c>
      <c r="C39" s="4">
        <f>10^(-3)*Miami!$C86</f>
        <v>63.831319999999998</v>
      </c>
      <c r="D39" s="4">
        <f>10^(-3)*Houston!$C86</f>
        <v>127.40903999999999</v>
      </c>
      <c r="E39" s="4">
        <f>10^(-3)*Phoenix!$C86</f>
        <v>105.92881</v>
      </c>
      <c r="F39" s="4">
        <f>10^(-3)*Atlanta!$C86</f>
        <v>145.75220000000002</v>
      </c>
      <c r="G39" s="4">
        <f>10^(-3)*LosAngeles!$C86</f>
        <v>86.034929999999989</v>
      </c>
      <c r="H39" s="4">
        <f>10^(-3)*LasVegas!$C86</f>
        <v>123.45813000000001</v>
      </c>
      <c r="I39" s="4">
        <f>10^(-3)*SanFrancisco!$C86</f>
        <v>105.06815</v>
      </c>
      <c r="J39" s="4">
        <f>10^(-3)*Baltimore!$C86</f>
        <v>168.48148</v>
      </c>
      <c r="K39" s="4">
        <f>10^(-3)*Albuquerque!$C86</f>
        <v>152.87814000000003</v>
      </c>
      <c r="L39" s="4">
        <f>10^(-3)*Seattle!$C86</f>
        <v>134.08366000000001</v>
      </c>
      <c r="M39" s="4">
        <f>10^(-3)*Chicago!$C86</f>
        <v>223.35196999999999</v>
      </c>
      <c r="N39" s="4">
        <f>10^(-3)*Boulder!$C86</f>
        <v>203.08663000000001</v>
      </c>
      <c r="O39" s="4">
        <f>10^(-3)*Minneapolis!$C86</f>
        <v>257.32736999999997</v>
      </c>
      <c r="P39" s="4">
        <f>10^(-3)*Helena!$C86</f>
        <v>251.08825000000002</v>
      </c>
      <c r="Q39" s="4">
        <f>10^(-3)*Duluth!$C86</f>
        <v>277.32400999999999</v>
      </c>
      <c r="R39" s="4">
        <f>10^(-3)*Fairbanks!$C86</f>
        <v>351.58753000000002</v>
      </c>
    </row>
    <row r="40" spans="1:18" ht="11.25">
      <c r="A40" s="59"/>
      <c r="B40" s="60" t="str">
        <f>Miami!A87</f>
        <v>PSZ-AC:5_HEATC</v>
      </c>
      <c r="C40" s="4">
        <f>10^(-3)*Miami!$C87</f>
        <v>33.372120000000002</v>
      </c>
      <c r="D40" s="4">
        <f>10^(-3)*Houston!$C87</f>
        <v>44.959029999999998</v>
      </c>
      <c r="E40" s="4">
        <f>10^(-3)*Phoenix!$C87</f>
        <v>42.310089999999995</v>
      </c>
      <c r="F40" s="4">
        <f>10^(-3)*Atlanta!$C87</f>
        <v>46.725830000000002</v>
      </c>
      <c r="G40" s="4">
        <f>10^(-3)*LosAngeles!$C87</f>
        <v>24.229839999999999</v>
      </c>
      <c r="H40" s="4">
        <f>10^(-3)*LasVegas!$C87</f>
        <v>38.737169999999999</v>
      </c>
      <c r="I40" s="4">
        <f>10^(-3)*SanFrancisco!$C87</f>
        <v>31.538169999999997</v>
      </c>
      <c r="J40" s="4">
        <f>10^(-3)*Baltimore!$C87</f>
        <v>55.087730000000008</v>
      </c>
      <c r="K40" s="4">
        <f>10^(-3)*Albuquerque!$C87</f>
        <v>48.623379999999997</v>
      </c>
      <c r="L40" s="4">
        <f>10^(-3)*Seattle!$C87</f>
        <v>42.658099999999997</v>
      </c>
      <c r="M40" s="4">
        <f>10^(-3)*Chicago!$C87</f>
        <v>73.706869999999995</v>
      </c>
      <c r="N40" s="4">
        <f>10^(-3)*Boulder!$C87</f>
        <v>63.194420000000001</v>
      </c>
      <c r="O40" s="4">
        <f>10^(-3)*Minneapolis!$C87</f>
        <v>83.583420000000004</v>
      </c>
      <c r="P40" s="4">
        <f>10^(-3)*Helena!$C87</f>
        <v>78.547179999999997</v>
      </c>
      <c r="Q40" s="4">
        <f>10^(-3)*Duluth!$C87</f>
        <v>86.637770000000003</v>
      </c>
      <c r="R40" s="4">
        <f>10^(-3)*Fairbanks!$C87</f>
        <v>110.60886000000001</v>
      </c>
    </row>
    <row r="41" spans="1:18" ht="11.25">
      <c r="A41" s="59"/>
      <c r="B41" s="60" t="str">
        <f>Miami!A88</f>
        <v>PSZ-AC:6_HEATC</v>
      </c>
      <c r="C41" s="4">
        <f>10^(-3)*Miami!$C88</f>
        <v>19.99316</v>
      </c>
      <c r="D41" s="4">
        <f>10^(-3)*Houston!$C88</f>
        <v>22.078900000000001</v>
      </c>
      <c r="E41" s="4">
        <f>10^(-3)*Phoenix!$C88</f>
        <v>21.652160000000002</v>
      </c>
      <c r="F41" s="4">
        <f>10^(-3)*Atlanta!$C88</f>
        <v>21.998529999999999</v>
      </c>
      <c r="G41" s="4">
        <f>10^(-3)*LosAngeles!$C88</f>
        <v>19.096049999999998</v>
      </c>
      <c r="H41" s="4">
        <f>10^(-3)*LasVegas!$C88</f>
        <v>20.289290000000001</v>
      </c>
      <c r="I41" s="4">
        <f>10^(-3)*SanFrancisco!$C88</f>
        <v>14.84592</v>
      </c>
      <c r="J41" s="4">
        <f>10^(-3)*Baltimore!$C88</f>
        <v>22.724490000000003</v>
      </c>
      <c r="K41" s="4">
        <f>10^(-3)*Albuquerque!$C88</f>
        <v>19.465540000000001</v>
      </c>
      <c r="L41" s="4">
        <f>10^(-3)*Seattle!$C88</f>
        <v>16.794090000000001</v>
      </c>
      <c r="M41" s="4">
        <f>10^(-3)*Chicago!$C88</f>
        <v>23.439250000000001</v>
      </c>
      <c r="N41" s="4">
        <f>10^(-3)*Boulder!$C88</f>
        <v>18.413130000000002</v>
      </c>
      <c r="O41" s="4">
        <f>10^(-3)*Minneapolis!$C88</f>
        <v>24.278970000000001</v>
      </c>
      <c r="P41" s="4">
        <f>10^(-3)*Helena!$C88</f>
        <v>19.994820000000001</v>
      </c>
      <c r="Q41" s="4">
        <f>10^(-3)*Duluth!$C88</f>
        <v>20.733220000000003</v>
      </c>
      <c r="R41" s="4">
        <f>10^(-3)*Fairbanks!$C88</f>
        <v>23.406700000000001</v>
      </c>
    </row>
    <row r="42" spans="1:18" ht="11.25">
      <c r="A42" s="59"/>
      <c r="B42" s="57" t="s">
        <v>72</v>
      </c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</row>
    <row r="43" spans="1:18" ht="11.25">
      <c r="A43" s="59"/>
      <c r="B43" s="60" t="s">
        <v>73</v>
      </c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</row>
    <row r="44" spans="1:18" ht="11.25">
      <c r="A44" s="59"/>
      <c r="B44" s="60" t="str">
        <f>Miami!A75</f>
        <v>PSZ-AC:1_COOLC DXCOIL</v>
      </c>
      <c r="C44" s="4">
        <f>Miami!$G75</f>
        <v>3.87</v>
      </c>
      <c r="D44" s="4">
        <f>Houston!$G75</f>
        <v>3.93</v>
      </c>
      <c r="E44" s="4">
        <f>Phoenix!$G75</f>
        <v>4.03</v>
      </c>
      <c r="F44" s="4">
        <f>Atlanta!$G75</f>
        <v>3.88</v>
      </c>
      <c r="G44" s="4">
        <f>LosAngeles!$G75</f>
        <v>4.04</v>
      </c>
      <c r="H44" s="4">
        <f>LasVegas!$G75</f>
        <v>4.0599999999999996</v>
      </c>
      <c r="I44" s="4">
        <f>SanFrancisco!$G75</f>
        <v>4.05</v>
      </c>
      <c r="J44" s="4">
        <f>Baltimore!$G75</f>
        <v>3.84</v>
      </c>
      <c r="K44" s="4">
        <f>Albuquerque!$G75</f>
        <v>4.0599999999999996</v>
      </c>
      <c r="L44" s="4">
        <f>Seattle!$G75</f>
        <v>4.0599999999999996</v>
      </c>
      <c r="M44" s="4">
        <f>Chicago!$G75</f>
        <v>3.79</v>
      </c>
      <c r="N44" s="4">
        <f>Boulder!$G75</f>
        <v>4.0599999999999996</v>
      </c>
      <c r="O44" s="4">
        <f>Minneapolis!$G75</f>
        <v>3.83</v>
      </c>
      <c r="P44" s="4">
        <f>Helena!$G75</f>
        <v>4.03</v>
      </c>
      <c r="Q44" s="4">
        <f>Duluth!$G75</f>
        <v>4.0599999999999996</v>
      </c>
      <c r="R44" s="4">
        <f>Fairbanks!$G75</f>
        <v>4.04</v>
      </c>
    </row>
    <row r="45" spans="1:18" ht="11.25">
      <c r="A45" s="59"/>
      <c r="B45" s="60" t="str">
        <f>Miami!A76</f>
        <v>PSZ-AC:2_COOLC DXCOIL</v>
      </c>
      <c r="C45" s="4">
        <f>Miami!$G76</f>
        <v>3.19</v>
      </c>
      <c r="D45" s="4">
        <f>Houston!$G76</f>
        <v>3.19</v>
      </c>
      <c r="E45" s="4">
        <f>Phoenix!$G76</f>
        <v>3.47</v>
      </c>
      <c r="F45" s="4">
        <f>Atlanta!$G76</f>
        <v>3.19</v>
      </c>
      <c r="G45" s="4">
        <f>LosAngeles!$G76</f>
        <v>3.75</v>
      </c>
      <c r="H45" s="4">
        <f>LasVegas!$G76</f>
        <v>3.47</v>
      </c>
      <c r="I45" s="4">
        <f>SanFrancisco!$G76</f>
        <v>3.74</v>
      </c>
      <c r="J45" s="4">
        <f>Baltimore!$G76</f>
        <v>3.19</v>
      </c>
      <c r="K45" s="4">
        <f>Albuquerque!$G76</f>
        <v>3.47</v>
      </c>
      <c r="L45" s="4">
        <f>Seattle!$G76</f>
        <v>3.37</v>
      </c>
      <c r="M45" s="4">
        <f>Chicago!$G76</f>
        <v>3.12</v>
      </c>
      <c r="N45" s="4">
        <f>Boulder!$G76</f>
        <v>4.37</v>
      </c>
      <c r="O45" s="4">
        <f>Minneapolis!$G76</f>
        <v>3.53</v>
      </c>
      <c r="P45" s="4">
        <f>Helena!$G76</f>
        <v>4.37</v>
      </c>
      <c r="Q45" s="4">
        <f>Duluth!$G76</f>
        <v>3.53</v>
      </c>
      <c r="R45" s="4">
        <f>Fairbanks!$G76</f>
        <v>4.18</v>
      </c>
    </row>
    <row r="46" spans="1:18" ht="11.25">
      <c r="A46" s="59"/>
      <c r="B46" s="60" t="str">
        <f>Miami!A77</f>
        <v>PSZ-AC:3_COOLC DXCOIL</v>
      </c>
      <c r="C46" s="4">
        <f>Miami!$G77</f>
        <v>3.38</v>
      </c>
      <c r="D46" s="4">
        <f>Houston!$G77</f>
        <v>3.42</v>
      </c>
      <c r="E46" s="4">
        <f>Phoenix!$G77</f>
        <v>3.47</v>
      </c>
      <c r="F46" s="4">
        <f>Atlanta!$G77</f>
        <v>3.45</v>
      </c>
      <c r="G46" s="4">
        <f>LosAngeles!$G77</f>
        <v>3.47</v>
      </c>
      <c r="H46" s="4">
        <f>LasVegas!$G77</f>
        <v>3.47</v>
      </c>
      <c r="I46" s="4">
        <f>SanFrancisco!$G77</f>
        <v>3.75</v>
      </c>
      <c r="J46" s="4">
        <f>Baltimore!$G77</f>
        <v>3.44</v>
      </c>
      <c r="K46" s="4">
        <f>Albuquerque!$G77</f>
        <v>3.47</v>
      </c>
      <c r="L46" s="4">
        <f>Seattle!$G77</f>
        <v>3.74</v>
      </c>
      <c r="M46" s="4">
        <f>Chicago!$G77</f>
        <v>3.44</v>
      </c>
      <c r="N46" s="4">
        <f>Boulder!$G77</f>
        <v>3.74</v>
      </c>
      <c r="O46" s="4">
        <f>Minneapolis!$G77</f>
        <v>3.74</v>
      </c>
      <c r="P46" s="4">
        <f>Helena!$G77</f>
        <v>3.74</v>
      </c>
      <c r="Q46" s="4">
        <f>Duluth!$G77</f>
        <v>3.74</v>
      </c>
      <c r="R46" s="4">
        <f>Fairbanks!$G77</f>
        <v>3.75</v>
      </c>
    </row>
    <row r="47" spans="1:18" ht="11.25">
      <c r="A47" s="59"/>
      <c r="B47" s="60" t="str">
        <f>Miami!A78</f>
        <v>PSZ-AC:4_COOLC DXCOIL</v>
      </c>
      <c r="C47" s="4">
        <f>Miami!$G78</f>
        <v>3.51</v>
      </c>
      <c r="D47" s="4">
        <f>Houston!$G78</f>
        <v>3.49</v>
      </c>
      <c r="E47" s="4">
        <f>Phoenix!$G78</f>
        <v>3.94</v>
      </c>
      <c r="F47" s="4">
        <f>Atlanta!$G78</f>
        <v>3.49</v>
      </c>
      <c r="G47" s="4">
        <f>LosAngeles!$G78</f>
        <v>4.18</v>
      </c>
      <c r="H47" s="4">
        <f>LasVegas!$G78</f>
        <v>3.49</v>
      </c>
      <c r="I47" s="4">
        <f>SanFrancisco!$G78</f>
        <v>4.1399999999999997</v>
      </c>
      <c r="J47" s="4">
        <f>Baltimore!$G78</f>
        <v>3.35</v>
      </c>
      <c r="K47" s="4">
        <f>Albuquerque!$G78</f>
        <v>3.95</v>
      </c>
      <c r="L47" s="4">
        <f>Seattle!$G78</f>
        <v>3.76</v>
      </c>
      <c r="M47" s="4">
        <f>Chicago!$G78</f>
        <v>3.27</v>
      </c>
      <c r="N47" s="4">
        <f>Boulder!$G78</f>
        <v>3.95</v>
      </c>
      <c r="O47" s="4">
        <f>Minneapolis!$G78</f>
        <v>3.27</v>
      </c>
      <c r="P47" s="4">
        <f>Helena!$G78</f>
        <v>3.95</v>
      </c>
      <c r="Q47" s="4">
        <f>Duluth!$G78</f>
        <v>3.27</v>
      </c>
      <c r="R47" s="4">
        <f>Fairbanks!$G78</f>
        <v>3.94</v>
      </c>
    </row>
    <row r="48" spans="1:18" ht="11.25">
      <c r="A48" s="59"/>
      <c r="B48" s="60" t="str">
        <f>Miami!A79</f>
        <v>PSZ-AC:5_COOLC DXCOIL</v>
      </c>
      <c r="C48" s="4">
        <f>Miami!$G79</f>
        <v>3.12</v>
      </c>
      <c r="D48" s="4">
        <f>Houston!$G79</f>
        <v>3.12</v>
      </c>
      <c r="E48" s="4">
        <f>Phoenix!$G79</f>
        <v>3.47</v>
      </c>
      <c r="F48" s="4">
        <f>Atlanta!$G79</f>
        <v>3.19</v>
      </c>
      <c r="G48" s="4">
        <f>LosAngeles!$G79</f>
        <v>3.75</v>
      </c>
      <c r="H48" s="4">
        <f>LasVegas!$G79</f>
        <v>3.47</v>
      </c>
      <c r="I48" s="4">
        <f>SanFrancisco!$G79</f>
        <v>3.74</v>
      </c>
      <c r="J48" s="4">
        <f>Baltimore!$G79</f>
        <v>3.12</v>
      </c>
      <c r="K48" s="4">
        <f>Albuquerque!$G79</f>
        <v>3.47</v>
      </c>
      <c r="L48" s="4">
        <f>Seattle!$G79</f>
        <v>3.47</v>
      </c>
      <c r="M48" s="4">
        <f>Chicago!$G79</f>
        <v>3.12</v>
      </c>
      <c r="N48" s="4">
        <f>Boulder!$G79</f>
        <v>4.3600000000000003</v>
      </c>
      <c r="O48" s="4">
        <f>Minneapolis!$G79</f>
        <v>3.53</v>
      </c>
      <c r="P48" s="4">
        <f>Helena!$G79</f>
        <v>4.32</v>
      </c>
      <c r="Q48" s="4">
        <f>Duluth!$G79</f>
        <v>3.72</v>
      </c>
      <c r="R48" s="4">
        <f>Fairbanks!$G79</f>
        <v>4.18</v>
      </c>
    </row>
    <row r="49" spans="1:18" ht="11.25">
      <c r="A49" s="59"/>
      <c r="B49" s="60" t="str">
        <f>Miami!A80</f>
        <v>PSZ-AC:6_COOLC DXCOIL</v>
      </c>
      <c r="C49" s="4">
        <f>Miami!$G80</f>
        <v>3.45</v>
      </c>
      <c r="D49" s="4">
        <f>Houston!$G80</f>
        <v>3.47</v>
      </c>
      <c r="E49" s="4">
        <f>Phoenix!$G80</f>
        <v>3.47</v>
      </c>
      <c r="F49" s="4">
        <f>Atlanta!$G80</f>
        <v>3.47</v>
      </c>
      <c r="G49" s="4">
        <f>LosAngeles!$G80</f>
        <v>3.74</v>
      </c>
      <c r="H49" s="4">
        <f>LasVegas!$G80</f>
        <v>3.47</v>
      </c>
      <c r="I49" s="4">
        <f>SanFrancisco!$G80</f>
        <v>3.74</v>
      </c>
      <c r="J49" s="4">
        <f>Baltimore!$G80</f>
        <v>3.47</v>
      </c>
      <c r="K49" s="4">
        <f>Albuquerque!$G80</f>
        <v>3.47</v>
      </c>
      <c r="L49" s="4">
        <f>Seattle!$G80</f>
        <v>3.75</v>
      </c>
      <c r="M49" s="4">
        <f>Chicago!$G80</f>
        <v>3.74</v>
      </c>
      <c r="N49" s="4">
        <f>Boulder!$G80</f>
        <v>3.74</v>
      </c>
      <c r="O49" s="4">
        <f>Minneapolis!$G80</f>
        <v>3.74</v>
      </c>
      <c r="P49" s="4">
        <f>Helena!$G80</f>
        <v>3.74</v>
      </c>
      <c r="Q49" s="4">
        <f>Duluth!$G80</f>
        <v>3.75</v>
      </c>
      <c r="R49" s="4">
        <f>Fairbanks!$G80</f>
        <v>3.74</v>
      </c>
    </row>
    <row r="50" spans="1:18" ht="11.25">
      <c r="A50" s="59"/>
      <c r="B50" s="60" t="s">
        <v>74</v>
      </c>
      <c r="C50" s="76"/>
      <c r="D50" s="76"/>
      <c r="E50" s="76"/>
      <c r="F50" s="76"/>
      <c r="G50" s="76"/>
      <c r="H50" s="76"/>
      <c r="I50" s="76"/>
      <c r="J50" s="76"/>
      <c r="K50" s="76"/>
      <c r="L50" s="76"/>
      <c r="M50" s="76"/>
      <c r="N50" s="76"/>
      <c r="O50" s="76"/>
      <c r="P50" s="76"/>
      <c r="Q50" s="76"/>
      <c r="R50" s="76"/>
    </row>
    <row r="51" spans="1:18" ht="11.25">
      <c r="A51" s="59"/>
      <c r="B51" s="60" t="str">
        <f>Miami!A83</f>
        <v>PSZ-AC:1_HEATC</v>
      </c>
      <c r="C51" s="80">
        <f>Miami!$D83</f>
        <v>0.8</v>
      </c>
      <c r="D51" s="80">
        <f>Houston!$D83</f>
        <v>0.8</v>
      </c>
      <c r="E51" s="80">
        <f>Phoenix!$D83</f>
        <v>0.8</v>
      </c>
      <c r="F51" s="80">
        <f>Atlanta!$D83</f>
        <v>0.8</v>
      </c>
      <c r="G51" s="80">
        <f>LosAngeles!$D83</f>
        <v>0.8</v>
      </c>
      <c r="H51" s="80">
        <f>LasVegas!$D83</f>
        <v>0.8</v>
      </c>
      <c r="I51" s="80">
        <f>SanFrancisco!$D83</f>
        <v>0.8</v>
      </c>
      <c r="J51" s="80">
        <f>Baltimore!$D83</f>
        <v>0.8</v>
      </c>
      <c r="K51" s="80">
        <f>Albuquerque!$D83</f>
        <v>0.8</v>
      </c>
      <c r="L51" s="80">
        <f>Seattle!$D83</f>
        <v>0.8</v>
      </c>
      <c r="M51" s="80">
        <f>Chicago!$D83</f>
        <v>0.8</v>
      </c>
      <c r="N51" s="80">
        <f>Boulder!$D83</f>
        <v>0.8</v>
      </c>
      <c r="O51" s="80">
        <f>Minneapolis!$D83</f>
        <v>0.8</v>
      </c>
      <c r="P51" s="80">
        <f>Helena!$D83</f>
        <v>0.8</v>
      </c>
      <c r="Q51" s="80">
        <f>Duluth!$D83</f>
        <v>0.8</v>
      </c>
      <c r="R51" s="80">
        <f>Fairbanks!$D83</f>
        <v>0.8</v>
      </c>
    </row>
    <row r="52" spans="1:18" ht="11.25">
      <c r="A52" s="59"/>
      <c r="B52" s="60" t="str">
        <f>Miami!A84</f>
        <v>PSZ-AC:2_HEATC</v>
      </c>
      <c r="C52" s="80">
        <f>Miami!$D84</f>
        <v>0.8</v>
      </c>
      <c r="D52" s="80">
        <f>Houston!$D84</f>
        <v>0.8</v>
      </c>
      <c r="E52" s="80">
        <f>Phoenix!$D84</f>
        <v>0.8</v>
      </c>
      <c r="F52" s="80">
        <f>Atlanta!$D84</f>
        <v>0.8</v>
      </c>
      <c r="G52" s="80">
        <f>LosAngeles!$D84</f>
        <v>0.8</v>
      </c>
      <c r="H52" s="80">
        <f>LasVegas!$D84</f>
        <v>0.8</v>
      </c>
      <c r="I52" s="80">
        <f>SanFrancisco!$D84</f>
        <v>0.8</v>
      </c>
      <c r="J52" s="80">
        <f>Baltimore!$D84</f>
        <v>0.8</v>
      </c>
      <c r="K52" s="80">
        <f>Albuquerque!$D84</f>
        <v>0.8</v>
      </c>
      <c r="L52" s="80">
        <f>Seattle!$D84</f>
        <v>0.8</v>
      </c>
      <c r="M52" s="80">
        <f>Chicago!$D84</f>
        <v>0.78</v>
      </c>
      <c r="N52" s="80">
        <f>Boulder!$D84</f>
        <v>0.8</v>
      </c>
      <c r="O52" s="80">
        <f>Minneapolis!$D84</f>
        <v>0.78</v>
      </c>
      <c r="P52" s="80">
        <f>Helena!$D84</f>
        <v>0.78</v>
      </c>
      <c r="Q52" s="80">
        <f>Duluth!$D84</f>
        <v>0.78</v>
      </c>
      <c r="R52" s="80">
        <f>Fairbanks!$D84</f>
        <v>0.78</v>
      </c>
    </row>
    <row r="53" spans="1:18" ht="11.25">
      <c r="A53" s="59"/>
      <c r="B53" s="60" t="str">
        <f>Miami!A85</f>
        <v>PSZ-AC:3_HEATC</v>
      </c>
      <c r="C53" s="80">
        <f>Miami!$D85</f>
        <v>0.8</v>
      </c>
      <c r="D53" s="80">
        <f>Houston!$D85</f>
        <v>0.8</v>
      </c>
      <c r="E53" s="80">
        <f>Phoenix!$D85</f>
        <v>0.8</v>
      </c>
      <c r="F53" s="80">
        <f>Atlanta!$D85</f>
        <v>0.8</v>
      </c>
      <c r="G53" s="80">
        <f>LosAngeles!$D85</f>
        <v>0.8</v>
      </c>
      <c r="H53" s="80">
        <f>LasVegas!$D85</f>
        <v>0.8</v>
      </c>
      <c r="I53" s="80">
        <f>SanFrancisco!$D85</f>
        <v>0.8</v>
      </c>
      <c r="J53" s="80">
        <f>Baltimore!$D85</f>
        <v>0.8</v>
      </c>
      <c r="K53" s="80">
        <f>Albuquerque!$D85</f>
        <v>0.8</v>
      </c>
      <c r="L53" s="80">
        <f>Seattle!$D85</f>
        <v>0.8</v>
      </c>
      <c r="M53" s="80">
        <f>Chicago!$D85</f>
        <v>0.8</v>
      </c>
      <c r="N53" s="80">
        <f>Boulder!$D85</f>
        <v>0.8</v>
      </c>
      <c r="O53" s="80">
        <f>Minneapolis!$D85</f>
        <v>0.8</v>
      </c>
      <c r="P53" s="80">
        <f>Helena!$D85</f>
        <v>0.8</v>
      </c>
      <c r="Q53" s="80">
        <f>Duluth!$D85</f>
        <v>0.8</v>
      </c>
      <c r="R53" s="80">
        <f>Fairbanks!$D85</f>
        <v>0.8</v>
      </c>
    </row>
    <row r="54" spans="1:18" ht="11.25">
      <c r="A54" s="59"/>
      <c r="B54" s="60" t="str">
        <f>Miami!A86</f>
        <v>PSZ-AC:4_HEATC</v>
      </c>
      <c r="C54" s="80">
        <f>Miami!$D86</f>
        <v>0.8</v>
      </c>
      <c r="D54" s="80">
        <f>Houston!$D86</f>
        <v>0.78</v>
      </c>
      <c r="E54" s="80">
        <f>Phoenix!$D86</f>
        <v>0.78</v>
      </c>
      <c r="F54" s="80">
        <f>Atlanta!$D86</f>
        <v>0.78</v>
      </c>
      <c r="G54" s="80">
        <f>LosAngeles!$D86</f>
        <v>0.78</v>
      </c>
      <c r="H54" s="80">
        <f>LasVegas!$D86</f>
        <v>0.78</v>
      </c>
      <c r="I54" s="80">
        <f>SanFrancisco!$D86</f>
        <v>0.78</v>
      </c>
      <c r="J54" s="80">
        <f>Baltimore!$D86</f>
        <v>0.78</v>
      </c>
      <c r="K54" s="80">
        <f>Albuquerque!$D86</f>
        <v>0.78</v>
      </c>
      <c r="L54" s="80">
        <f>Seattle!$D86</f>
        <v>0.78</v>
      </c>
      <c r="M54" s="80">
        <f>Chicago!$D86</f>
        <v>0.78</v>
      </c>
      <c r="N54" s="80">
        <f>Boulder!$D86</f>
        <v>0.78</v>
      </c>
      <c r="O54" s="80">
        <f>Minneapolis!$D86</f>
        <v>0.78</v>
      </c>
      <c r="P54" s="80">
        <f>Helena!$D86</f>
        <v>0.78</v>
      </c>
      <c r="Q54" s="80">
        <f>Duluth!$D86</f>
        <v>0.78</v>
      </c>
      <c r="R54" s="80">
        <f>Fairbanks!$D86</f>
        <v>0.78</v>
      </c>
    </row>
    <row r="55" spans="1:18" ht="11.25">
      <c r="A55" s="59"/>
      <c r="B55" s="60" t="str">
        <f>Miami!A87</f>
        <v>PSZ-AC:5_HEATC</v>
      </c>
      <c r="C55" s="80">
        <f>Miami!$D87</f>
        <v>0.8</v>
      </c>
      <c r="D55" s="80">
        <f>Houston!$D87</f>
        <v>0.8</v>
      </c>
      <c r="E55" s="80">
        <f>Phoenix!$D87</f>
        <v>0.8</v>
      </c>
      <c r="F55" s="80">
        <f>Atlanta!$D87</f>
        <v>0.8</v>
      </c>
      <c r="G55" s="80">
        <f>LosAngeles!$D87</f>
        <v>0.8</v>
      </c>
      <c r="H55" s="80">
        <f>LasVegas!$D87</f>
        <v>0.8</v>
      </c>
      <c r="I55" s="80">
        <f>SanFrancisco!$D87</f>
        <v>0.8</v>
      </c>
      <c r="J55" s="80">
        <f>Baltimore!$D87</f>
        <v>0.8</v>
      </c>
      <c r="K55" s="80">
        <f>Albuquerque!$D87</f>
        <v>0.8</v>
      </c>
      <c r="L55" s="80">
        <f>Seattle!$D87</f>
        <v>0.8</v>
      </c>
      <c r="M55" s="80">
        <f>Chicago!$D87</f>
        <v>0.78</v>
      </c>
      <c r="N55" s="80">
        <f>Boulder!$D87</f>
        <v>0.8</v>
      </c>
      <c r="O55" s="80">
        <f>Minneapolis!$D87</f>
        <v>0.78</v>
      </c>
      <c r="P55" s="80">
        <f>Helena!$D87</f>
        <v>0.78</v>
      </c>
      <c r="Q55" s="80">
        <f>Duluth!$D87</f>
        <v>0.78</v>
      </c>
      <c r="R55" s="80">
        <f>Fairbanks!$D87</f>
        <v>0.78</v>
      </c>
    </row>
    <row r="56" spans="1:18" ht="11.25">
      <c r="A56" s="59"/>
      <c r="B56" s="60" t="str">
        <f>Miami!A88</f>
        <v>PSZ-AC:6_HEATC</v>
      </c>
      <c r="C56" s="80">
        <f>Miami!$D88</f>
        <v>0.8</v>
      </c>
      <c r="D56" s="80">
        <f>Houston!$D88</f>
        <v>0.8</v>
      </c>
      <c r="E56" s="80">
        <f>Phoenix!$D88</f>
        <v>0.8</v>
      </c>
      <c r="F56" s="80">
        <f>Atlanta!$D88</f>
        <v>0.8</v>
      </c>
      <c r="G56" s="80">
        <f>LosAngeles!$D88</f>
        <v>0.8</v>
      </c>
      <c r="H56" s="80">
        <f>LasVegas!$D88</f>
        <v>0.8</v>
      </c>
      <c r="I56" s="80">
        <f>SanFrancisco!$D88</f>
        <v>0.8</v>
      </c>
      <c r="J56" s="80">
        <f>Baltimore!$D88</f>
        <v>0.8</v>
      </c>
      <c r="K56" s="80">
        <f>Albuquerque!$D88</f>
        <v>0.8</v>
      </c>
      <c r="L56" s="80">
        <f>Seattle!$D88</f>
        <v>0.8</v>
      </c>
      <c r="M56" s="80">
        <f>Chicago!$D88</f>
        <v>0.8</v>
      </c>
      <c r="N56" s="80">
        <f>Boulder!$D88</f>
        <v>0.8</v>
      </c>
      <c r="O56" s="80">
        <f>Minneapolis!$D88</f>
        <v>0.8</v>
      </c>
      <c r="P56" s="80">
        <f>Helena!$D88</f>
        <v>0.8</v>
      </c>
      <c r="Q56" s="80">
        <f>Duluth!$D88</f>
        <v>0.8</v>
      </c>
      <c r="R56" s="80">
        <f>Fairbanks!$D88</f>
        <v>0.8</v>
      </c>
    </row>
    <row r="57" spans="1:18" ht="11.25">
      <c r="A57" s="59"/>
      <c r="B57" s="84" t="s">
        <v>666</v>
      </c>
      <c r="C57" s="1"/>
      <c r="D57" s="1"/>
      <c r="E57" s="77"/>
      <c r="F57" s="77"/>
      <c r="G57" s="77"/>
      <c r="H57" s="77"/>
      <c r="I57" s="77"/>
      <c r="J57" s="77"/>
      <c r="K57" s="77"/>
      <c r="L57" s="77"/>
      <c r="M57" s="77"/>
      <c r="N57" s="77"/>
      <c r="O57" s="77"/>
      <c r="P57" s="77"/>
      <c r="Q57" s="77"/>
      <c r="R57" s="77"/>
    </row>
    <row r="58" spans="1:18" ht="11.25">
      <c r="A58" s="62"/>
      <c r="B58" s="60" t="str">
        <f>Miami!A92</f>
        <v>PSZ-AC:1_FAN</v>
      </c>
      <c r="C58" s="77" t="s">
        <v>667</v>
      </c>
      <c r="D58" s="1" t="s">
        <v>667</v>
      </c>
      <c r="E58" s="77" t="s">
        <v>667</v>
      </c>
      <c r="F58" s="77" t="s">
        <v>667</v>
      </c>
      <c r="G58" s="77" t="s">
        <v>667</v>
      </c>
      <c r="H58" s="77" t="s">
        <v>667</v>
      </c>
      <c r="I58" s="77" t="s">
        <v>667</v>
      </c>
      <c r="J58" s="77" t="s">
        <v>667</v>
      </c>
      <c r="K58" s="77" t="s">
        <v>667</v>
      </c>
      <c r="L58" s="77" t="s">
        <v>667</v>
      </c>
      <c r="M58" s="77" t="s">
        <v>667</v>
      </c>
      <c r="N58" s="77" t="s">
        <v>667</v>
      </c>
      <c r="O58" s="77" t="s">
        <v>667</v>
      </c>
      <c r="P58" s="77" t="s">
        <v>667</v>
      </c>
      <c r="Q58" s="77" t="s">
        <v>667</v>
      </c>
      <c r="R58" s="77" t="s">
        <v>667</v>
      </c>
    </row>
    <row r="59" spans="1:18" ht="11.25">
      <c r="A59" s="62"/>
      <c r="B59" s="60" t="str">
        <f>Miami!A93</f>
        <v>PSZ-AC:2_FAN</v>
      </c>
      <c r="C59" s="77" t="s">
        <v>667</v>
      </c>
      <c r="D59" s="1" t="s">
        <v>667</v>
      </c>
      <c r="E59" s="77" t="s">
        <v>668</v>
      </c>
      <c r="F59" s="77" t="s">
        <v>667</v>
      </c>
      <c r="G59" s="77" t="s">
        <v>668</v>
      </c>
      <c r="H59" s="77" t="s">
        <v>668</v>
      </c>
      <c r="I59" s="77" t="s">
        <v>668</v>
      </c>
      <c r="J59" s="77" t="s">
        <v>667</v>
      </c>
      <c r="K59" s="77" t="s">
        <v>668</v>
      </c>
      <c r="L59" s="77" t="s">
        <v>668</v>
      </c>
      <c r="M59" s="77" t="s">
        <v>668</v>
      </c>
      <c r="N59" s="77" t="s">
        <v>668</v>
      </c>
      <c r="O59" s="77" t="s">
        <v>668</v>
      </c>
      <c r="P59" s="77" t="s">
        <v>668</v>
      </c>
      <c r="Q59" s="77" t="s">
        <v>668</v>
      </c>
      <c r="R59" s="77" t="s">
        <v>668</v>
      </c>
    </row>
    <row r="60" spans="1:18" ht="11.25">
      <c r="A60" s="62"/>
      <c r="B60" s="60" t="str">
        <f>Miami!A94</f>
        <v>PSZ-AC:3_FAN</v>
      </c>
      <c r="C60" s="77" t="s">
        <v>667</v>
      </c>
      <c r="D60" s="1" t="s">
        <v>667</v>
      </c>
      <c r="E60" s="77" t="s">
        <v>668</v>
      </c>
      <c r="F60" s="77" t="s">
        <v>667</v>
      </c>
      <c r="G60" s="77" t="s">
        <v>668</v>
      </c>
      <c r="H60" s="77" t="s">
        <v>668</v>
      </c>
      <c r="I60" s="77" t="s">
        <v>668</v>
      </c>
      <c r="J60" s="77" t="s">
        <v>667</v>
      </c>
      <c r="K60" s="77" t="s">
        <v>668</v>
      </c>
      <c r="L60" s="77" t="s">
        <v>668</v>
      </c>
      <c r="M60" s="77" t="s">
        <v>668</v>
      </c>
      <c r="N60" s="77" t="s">
        <v>668</v>
      </c>
      <c r="O60" s="77" t="s">
        <v>667</v>
      </c>
      <c r="P60" s="77" t="s">
        <v>668</v>
      </c>
      <c r="Q60" s="77" t="s">
        <v>667</v>
      </c>
      <c r="R60" s="77" t="s">
        <v>667</v>
      </c>
    </row>
    <row r="61" spans="1:18" ht="11.25">
      <c r="A61" s="62"/>
      <c r="B61" s="60" t="str">
        <f>Miami!A95</f>
        <v>PSZ-AC:4_FAN</v>
      </c>
      <c r="C61" s="77" t="s">
        <v>667</v>
      </c>
      <c r="D61" s="1" t="s">
        <v>667</v>
      </c>
      <c r="E61" s="77" t="s">
        <v>668</v>
      </c>
      <c r="F61" s="77" t="s">
        <v>667</v>
      </c>
      <c r="G61" s="77" t="s">
        <v>668</v>
      </c>
      <c r="H61" s="77" t="s">
        <v>668</v>
      </c>
      <c r="I61" s="77" t="s">
        <v>668</v>
      </c>
      <c r="J61" s="77" t="s">
        <v>667</v>
      </c>
      <c r="K61" s="77" t="s">
        <v>668</v>
      </c>
      <c r="L61" s="77" t="s">
        <v>668</v>
      </c>
      <c r="M61" s="77" t="s">
        <v>668</v>
      </c>
      <c r="N61" s="77" t="s">
        <v>668</v>
      </c>
      <c r="O61" s="77" t="s">
        <v>668</v>
      </c>
      <c r="P61" s="77" t="s">
        <v>668</v>
      </c>
      <c r="Q61" s="77" t="s">
        <v>668</v>
      </c>
      <c r="R61" s="77" t="s">
        <v>668</v>
      </c>
    </row>
    <row r="62" spans="1:18" ht="11.25">
      <c r="A62" s="62"/>
      <c r="B62" s="60" t="str">
        <f>Miami!A96</f>
        <v>PSZ-AC:5_FAN</v>
      </c>
      <c r="C62" s="77" t="s">
        <v>667</v>
      </c>
      <c r="D62" s="1" t="s">
        <v>667</v>
      </c>
      <c r="E62" s="77" t="s">
        <v>668</v>
      </c>
      <c r="F62" s="77" t="s">
        <v>667</v>
      </c>
      <c r="G62" s="77" t="s">
        <v>668</v>
      </c>
      <c r="H62" s="77" t="s">
        <v>668</v>
      </c>
      <c r="I62" s="77" t="s">
        <v>668</v>
      </c>
      <c r="J62" s="77" t="s">
        <v>667</v>
      </c>
      <c r="K62" s="77" t="s">
        <v>668</v>
      </c>
      <c r="L62" s="77" t="s">
        <v>668</v>
      </c>
      <c r="M62" s="77" t="s">
        <v>668</v>
      </c>
      <c r="N62" s="77" t="s">
        <v>668</v>
      </c>
      <c r="O62" s="77" t="s">
        <v>668</v>
      </c>
      <c r="P62" s="77" t="s">
        <v>668</v>
      </c>
      <c r="Q62" s="77" t="s">
        <v>668</v>
      </c>
      <c r="R62" s="77" t="s">
        <v>668</v>
      </c>
    </row>
    <row r="63" spans="1:18" ht="11.25">
      <c r="A63" s="62"/>
      <c r="B63" s="60" t="str">
        <f>Miami!A97</f>
        <v>PSZ-AC:6_FAN</v>
      </c>
      <c r="C63" s="77" t="s">
        <v>667</v>
      </c>
      <c r="D63" s="1" t="s">
        <v>667</v>
      </c>
      <c r="E63" s="77" t="s">
        <v>668</v>
      </c>
      <c r="F63" s="77" t="s">
        <v>667</v>
      </c>
      <c r="G63" s="77" t="s">
        <v>668</v>
      </c>
      <c r="H63" s="77" t="s">
        <v>668</v>
      </c>
      <c r="I63" s="77" t="s">
        <v>668</v>
      </c>
      <c r="J63" s="77" t="s">
        <v>667</v>
      </c>
      <c r="K63" s="77" t="s">
        <v>668</v>
      </c>
      <c r="L63" s="77" t="s">
        <v>668</v>
      </c>
      <c r="M63" s="77" t="s">
        <v>667</v>
      </c>
      <c r="N63" s="77" t="s">
        <v>668</v>
      </c>
      <c r="O63" s="77" t="s">
        <v>667</v>
      </c>
      <c r="P63" s="77" t="s">
        <v>668</v>
      </c>
      <c r="Q63" s="77" t="s">
        <v>667</v>
      </c>
      <c r="R63" s="77" t="s">
        <v>667</v>
      </c>
    </row>
    <row r="64" spans="1:18" ht="11.25">
      <c r="A64" s="59"/>
      <c r="B64" s="57" t="s">
        <v>241</v>
      </c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</row>
    <row r="65" spans="1:18" ht="11.25">
      <c r="A65" s="59"/>
      <c r="B65" s="60" t="str">
        <f>Miami!A91</f>
        <v>BAKERY EXHAUST FAN</v>
      </c>
      <c r="C65" s="4">
        <f>Miami!$E91</f>
        <v>1.18</v>
      </c>
      <c r="D65" s="4">
        <f>Houston!$E91</f>
        <v>1.18</v>
      </c>
      <c r="E65" s="4">
        <f>Phoenix!$E91</f>
        <v>1.18</v>
      </c>
      <c r="F65" s="4">
        <f>Atlanta!$E91</f>
        <v>1.18</v>
      </c>
      <c r="G65" s="4">
        <f>LosAngeles!$E91</f>
        <v>1.18</v>
      </c>
      <c r="H65" s="4">
        <f>LasVegas!$E91</f>
        <v>1.18</v>
      </c>
      <c r="I65" s="4">
        <f>SanFrancisco!$E91</f>
        <v>1.18</v>
      </c>
      <c r="J65" s="4">
        <f>Baltimore!$E91</f>
        <v>1.18</v>
      </c>
      <c r="K65" s="4">
        <f>Albuquerque!$E91</f>
        <v>1.18</v>
      </c>
      <c r="L65" s="4">
        <f>Seattle!$E91</f>
        <v>1.18</v>
      </c>
      <c r="M65" s="4">
        <f>Chicago!$E91</f>
        <v>1.18</v>
      </c>
      <c r="N65" s="4">
        <f>Boulder!$E91</f>
        <v>1.18</v>
      </c>
      <c r="O65" s="4">
        <f>Minneapolis!$E91</f>
        <v>1.18</v>
      </c>
      <c r="P65" s="4">
        <f>Helena!$E91</f>
        <v>1.18</v>
      </c>
      <c r="Q65" s="4">
        <f>Duluth!$E91</f>
        <v>1.18</v>
      </c>
      <c r="R65" s="4">
        <f>Fairbanks!$E91</f>
        <v>1.18</v>
      </c>
    </row>
    <row r="66" spans="1:18" ht="11.25">
      <c r="A66" s="59"/>
      <c r="B66" s="60" t="str">
        <f>Miami!A92</f>
        <v>PSZ-AC:1_FAN</v>
      </c>
      <c r="C66" s="4">
        <f>Miami!$E92</f>
        <v>0.57999999999999996</v>
      </c>
      <c r="D66" s="4">
        <f>Houston!$E92</f>
        <v>0.59</v>
      </c>
      <c r="E66" s="4">
        <f>Phoenix!$E92</f>
        <v>0.72</v>
      </c>
      <c r="F66" s="4">
        <f>Atlanta!$E92</f>
        <v>0.48</v>
      </c>
      <c r="G66" s="4">
        <f>LosAngeles!$E92</f>
        <v>0.35</v>
      </c>
      <c r="H66" s="4">
        <f>LasVegas!$E92</f>
        <v>0.48</v>
      </c>
      <c r="I66" s="4">
        <f>SanFrancisco!$E92</f>
        <v>0.38</v>
      </c>
      <c r="J66" s="4">
        <f>Baltimore!$E92</f>
        <v>0.52</v>
      </c>
      <c r="K66" s="4">
        <f>Albuquerque!$E92</f>
        <v>0.57999999999999996</v>
      </c>
      <c r="L66" s="4">
        <f>Seattle!$E92</f>
        <v>0.45</v>
      </c>
      <c r="M66" s="4">
        <f>Chicago!$E92</f>
        <v>0.61</v>
      </c>
      <c r="N66" s="4">
        <f>Boulder!$E92</f>
        <v>0.67</v>
      </c>
      <c r="O66" s="4">
        <f>Minneapolis!$E92</f>
        <v>0.65</v>
      </c>
      <c r="P66" s="4">
        <f>Helena!$E92</f>
        <v>0.72</v>
      </c>
      <c r="Q66" s="4">
        <f>Duluth!$E92</f>
        <v>0.68</v>
      </c>
      <c r="R66" s="4">
        <f>Fairbanks!$E92</f>
        <v>0.78</v>
      </c>
    </row>
    <row r="67" spans="1:18" ht="11.25">
      <c r="A67" s="59"/>
      <c r="B67" s="60" t="str">
        <f>Miami!A93</f>
        <v>PSZ-AC:2_FAN</v>
      </c>
      <c r="C67" s="4">
        <f>Miami!$E93</f>
        <v>2.67</v>
      </c>
      <c r="D67" s="4">
        <f>Houston!$E93</f>
        <v>2.8</v>
      </c>
      <c r="E67" s="4">
        <f>Phoenix!$E93</f>
        <v>3.2</v>
      </c>
      <c r="F67" s="4">
        <f>Atlanta!$E93</f>
        <v>2.64</v>
      </c>
      <c r="G67" s="4">
        <f>LosAngeles!$E93</f>
        <v>1.73</v>
      </c>
      <c r="H67" s="4">
        <f>LasVegas!$E93</f>
        <v>2.5499999999999998</v>
      </c>
      <c r="I67" s="4">
        <f>SanFrancisco!$E93</f>
        <v>2.13</v>
      </c>
      <c r="J67" s="4">
        <f>Baltimore!$E93</f>
        <v>2.82</v>
      </c>
      <c r="K67" s="4">
        <f>Albuquerque!$E93</f>
        <v>3.11</v>
      </c>
      <c r="L67" s="4">
        <f>Seattle!$E93</f>
        <v>2.4900000000000002</v>
      </c>
      <c r="M67" s="4">
        <f>Chicago!$E93</f>
        <v>3.29</v>
      </c>
      <c r="N67" s="4">
        <f>Boulder!$E93</f>
        <v>3.58</v>
      </c>
      <c r="O67" s="4">
        <f>Minneapolis!$E93</f>
        <v>3.56</v>
      </c>
      <c r="P67" s="4">
        <f>Helena!$E93</f>
        <v>3.93</v>
      </c>
      <c r="Q67" s="4">
        <f>Duluth!$E93</f>
        <v>3.71</v>
      </c>
      <c r="R67" s="4">
        <f>Fairbanks!$E93</f>
        <v>4.26</v>
      </c>
    </row>
    <row r="68" spans="1:18" ht="11.25">
      <c r="A68" s="59"/>
      <c r="B68" s="60" t="str">
        <f>Miami!A94</f>
        <v>PSZ-AC:3_FAN</v>
      </c>
      <c r="C68" s="4">
        <f>Miami!$E94</f>
        <v>2.6</v>
      </c>
      <c r="D68" s="4">
        <f>Houston!$E94</f>
        <v>2.62</v>
      </c>
      <c r="E68" s="4">
        <f>Phoenix!$E94</f>
        <v>2.73</v>
      </c>
      <c r="F68" s="4">
        <f>Atlanta!$E94</f>
        <v>2.57</v>
      </c>
      <c r="G68" s="4">
        <f>LosAngeles!$E94</f>
        <v>2.4</v>
      </c>
      <c r="H68" s="4">
        <f>LasVegas!$E94</f>
        <v>2.5499999999999998</v>
      </c>
      <c r="I68" s="4">
        <f>SanFrancisco!$E94</f>
        <v>1.67</v>
      </c>
      <c r="J68" s="4">
        <f>Baltimore!$E94</f>
        <v>2.46</v>
      </c>
      <c r="K68" s="4">
        <f>Albuquerque!$E94</f>
        <v>2.62</v>
      </c>
      <c r="L68" s="4">
        <f>Seattle!$E94</f>
        <v>1.75</v>
      </c>
      <c r="M68" s="4">
        <f>Chicago!$E94</f>
        <v>2.36</v>
      </c>
      <c r="N68" s="4">
        <f>Boulder!$E94</f>
        <v>2.17</v>
      </c>
      <c r="O68" s="4">
        <f>Minneapolis!$E94</f>
        <v>2.36</v>
      </c>
      <c r="P68" s="4">
        <f>Helena!$E94</f>
        <v>2.0099999999999998</v>
      </c>
      <c r="Q68" s="4">
        <f>Duluth!$E94</f>
        <v>1.81</v>
      </c>
      <c r="R68" s="4">
        <f>Fairbanks!$E94</f>
        <v>1.72</v>
      </c>
    </row>
    <row r="69" spans="1:18" ht="11.25">
      <c r="A69" s="59"/>
      <c r="B69" s="60" t="str">
        <f>Miami!A95</f>
        <v>PSZ-AC:4_FAN</v>
      </c>
      <c r="C69" s="4">
        <f>Miami!$E95</f>
        <v>5.5</v>
      </c>
      <c r="D69" s="4">
        <f>Houston!$E95</f>
        <v>8.31</v>
      </c>
      <c r="E69" s="4">
        <f>Phoenix!$E95</f>
        <v>8.19</v>
      </c>
      <c r="F69" s="4">
        <f>Atlanta!$E95</f>
        <v>8.81</v>
      </c>
      <c r="G69" s="4">
        <f>LosAngeles!$E95</f>
        <v>7.12</v>
      </c>
      <c r="H69" s="4">
        <f>LasVegas!$E95</f>
        <v>8.83</v>
      </c>
      <c r="I69" s="4">
        <f>SanFrancisco!$E95</f>
        <v>7.87</v>
      </c>
      <c r="J69" s="4">
        <f>Baltimore!$E95</f>
        <v>9.15</v>
      </c>
      <c r="K69" s="4">
        <f>Albuquerque!$E95</f>
        <v>10.45</v>
      </c>
      <c r="L69" s="4">
        <f>Seattle!$E95</f>
        <v>8.42</v>
      </c>
      <c r="M69" s="4">
        <f>Chicago!$E95</f>
        <v>10.38</v>
      </c>
      <c r="N69" s="4">
        <f>Boulder!$E95</f>
        <v>11.64</v>
      </c>
      <c r="O69" s="4">
        <f>Minneapolis!$E95</f>
        <v>11.07</v>
      </c>
      <c r="P69" s="4">
        <f>Helena!$E95</f>
        <v>12.42</v>
      </c>
      <c r="Q69" s="4">
        <f>Duluth!$E95</f>
        <v>11.73</v>
      </c>
      <c r="R69" s="4">
        <f>Fairbanks!$E95</f>
        <v>12.93</v>
      </c>
    </row>
    <row r="70" spans="1:18" ht="11.25">
      <c r="A70" s="59"/>
      <c r="B70" s="60" t="str">
        <f>Miami!A96</f>
        <v>PSZ-AC:5_FAN</v>
      </c>
      <c r="C70" s="4">
        <f>Miami!$E96</f>
        <v>2.87</v>
      </c>
      <c r="D70" s="4">
        <f>Houston!$E96</f>
        <v>2.93</v>
      </c>
      <c r="E70" s="4">
        <f>Phoenix!$E96</f>
        <v>3.27</v>
      </c>
      <c r="F70" s="4">
        <f>Atlanta!$E96</f>
        <v>2.82</v>
      </c>
      <c r="G70" s="4">
        <f>LosAngeles!$E96</f>
        <v>2.0099999999999998</v>
      </c>
      <c r="H70" s="4">
        <f>LasVegas!$E96</f>
        <v>2.77</v>
      </c>
      <c r="I70" s="4">
        <f>SanFrancisco!$E96</f>
        <v>2.36</v>
      </c>
      <c r="J70" s="4">
        <f>Baltimore!$E96</f>
        <v>2.99</v>
      </c>
      <c r="K70" s="4">
        <f>Albuquerque!$E96</f>
        <v>3.32</v>
      </c>
      <c r="L70" s="4">
        <f>Seattle!$E96</f>
        <v>2.68</v>
      </c>
      <c r="M70" s="4">
        <f>Chicago!$E96</f>
        <v>3.43</v>
      </c>
      <c r="N70" s="4">
        <f>Boulder!$E96</f>
        <v>3.74</v>
      </c>
      <c r="O70" s="4">
        <f>Minneapolis!$E96</f>
        <v>3.69</v>
      </c>
      <c r="P70" s="4">
        <f>Helena!$E96</f>
        <v>4.08</v>
      </c>
      <c r="Q70" s="4">
        <f>Duluth!$E96</f>
        <v>3.86</v>
      </c>
      <c r="R70" s="4">
        <f>Fairbanks!$E96</f>
        <v>4.4000000000000004</v>
      </c>
    </row>
    <row r="71" spans="1:18" ht="11.25">
      <c r="A71" s="59"/>
      <c r="B71" s="60" t="str">
        <f>Miami!A97</f>
        <v>PSZ-AC:6_FAN</v>
      </c>
      <c r="C71" s="4">
        <f>Miami!$E97</f>
        <v>2.5</v>
      </c>
      <c r="D71" s="4">
        <f>Houston!$E97</f>
        <v>2.5299999999999998</v>
      </c>
      <c r="E71" s="4">
        <f>Phoenix!$E97</f>
        <v>2.71</v>
      </c>
      <c r="F71" s="4">
        <f>Atlanta!$E97</f>
        <v>2.4900000000000002</v>
      </c>
      <c r="G71" s="4">
        <f>LosAngeles!$E97</f>
        <v>2.33</v>
      </c>
      <c r="H71" s="4">
        <f>LasVegas!$E97</f>
        <v>2.5099999999999998</v>
      </c>
      <c r="I71" s="4">
        <f>SanFrancisco!$E97</f>
        <v>1.63</v>
      </c>
      <c r="J71" s="4">
        <f>Baltimore!$E97</f>
        <v>2.39</v>
      </c>
      <c r="K71" s="4">
        <f>Albuquerque!$E97</f>
        <v>2.56</v>
      </c>
      <c r="L71" s="4">
        <f>Seattle!$E97</f>
        <v>1.74</v>
      </c>
      <c r="M71" s="4">
        <f>Chicago!$E97</f>
        <v>2.2999999999999998</v>
      </c>
      <c r="N71" s="4">
        <f>Boulder!$E97</f>
        <v>2.13</v>
      </c>
      <c r="O71" s="4">
        <f>Minneapolis!$E97</f>
        <v>2.2999999999999998</v>
      </c>
      <c r="P71" s="4">
        <f>Helena!$E97</f>
        <v>1.99</v>
      </c>
      <c r="Q71" s="4">
        <f>Duluth!$E97</f>
        <v>1.77</v>
      </c>
      <c r="R71" s="4">
        <f>Fairbanks!$E97</f>
        <v>1.68</v>
      </c>
    </row>
    <row r="72" spans="1:18" ht="11.25">
      <c r="A72" s="57" t="s">
        <v>84</v>
      </c>
      <c r="B72" s="58"/>
    </row>
    <row r="73" spans="1:18" ht="11.25">
      <c r="A73" s="59"/>
      <c r="B73" s="57" t="s">
        <v>85</v>
      </c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</row>
    <row r="74" spans="1:18" ht="11.25">
      <c r="A74" s="59"/>
      <c r="B74" s="60" t="s">
        <v>242</v>
      </c>
      <c r="C74" s="74">
        <f>Miami!$B$142/(Miami!$B$28*10^6/3600)</f>
        <v>7.9738055920409334E-2</v>
      </c>
      <c r="D74" s="74">
        <f>Houston!$B$142/(Houston!$B$28*10^6/3600)</f>
        <v>0.10859242723825632</v>
      </c>
      <c r="E74" s="74">
        <f>Phoenix!$B$142/(Phoenix!$B$28*10^6/3600)</f>
        <v>7.700894038226129E-2</v>
      </c>
      <c r="F74" s="74">
        <f>Atlanta!$B$142/(Atlanta!$B$28*10^6/3600)</f>
        <v>9.8986893733719036E-2</v>
      </c>
      <c r="G74" s="74">
        <f>LosAngeles!$B$142/(LosAngeles!$B$28*10^6/3600)</f>
        <v>0.122763028282247</v>
      </c>
      <c r="H74" s="74">
        <f>LasVegas!$B$142/(LasVegas!$B$28*10^6/3600)</f>
        <v>9.5213145491645293E-2</v>
      </c>
      <c r="I74" s="74">
        <f>SanFrancisco!$B$142/(SanFrancisco!$B$28*10^6/3600)</f>
        <v>0.14451587519846026</v>
      </c>
      <c r="J74" s="74">
        <f>Baltimore!$B$142/(Baltimore!$B$28*10^6/3600)</f>
        <v>7.0085687624132448E-2</v>
      </c>
      <c r="K74" s="74">
        <f>Albuquerque!$B$142/(Albuquerque!$B$28*10^6/3600)</f>
        <v>3.7051141040629051E-2</v>
      </c>
      <c r="L74" s="74">
        <f>Seattle!$B$142/(Seattle!$B$28*10^6/3600)</f>
        <v>7.1205297721200808E-2</v>
      </c>
      <c r="M74" s="74">
        <f>Chicago!$B$142/(Chicago!$B$28*10^6/3600)</f>
        <v>9.6077038868840656E-2</v>
      </c>
      <c r="N74" s="74">
        <f>Boulder!$B$142/(Boulder!$B$28*10^6/3600)</f>
        <v>3.7050659007499605E-2</v>
      </c>
      <c r="O74" s="74">
        <f>Minneapolis!$B$142/(Minneapolis!$B$28*10^6/3600)</f>
        <v>5.4097140787520467E-2</v>
      </c>
      <c r="P74" s="74">
        <f>Helena!$B$142/(Helena!$B$28*10^6/3600)</f>
        <v>7.0358793364796432E-2</v>
      </c>
      <c r="Q74" s="74">
        <f>Duluth!$B$142/(Duluth!$B$28*10^6/3600)</f>
        <v>5.3954856078896017E-2</v>
      </c>
      <c r="R74" s="74">
        <f>Fairbanks!$B$142/(Fairbanks!$B$28*10^6/3600)</f>
        <v>8.9075563757628734E-2</v>
      </c>
    </row>
    <row r="75" spans="1:18" ht="11.25">
      <c r="A75" s="59"/>
      <c r="B75" s="60" t="s">
        <v>243</v>
      </c>
      <c r="C75" s="4">
        <f>Miami!$B$143</f>
        <v>38.200000000000003</v>
      </c>
      <c r="D75" s="4">
        <f>Houston!$B$143</f>
        <v>49.23</v>
      </c>
      <c r="E75" s="4">
        <f>Phoenix!$B$143</f>
        <v>32.56</v>
      </c>
      <c r="F75" s="4">
        <f>Atlanta!$B$143</f>
        <v>40.67</v>
      </c>
      <c r="G75" s="4">
        <f>LosAngeles!$B$143</f>
        <v>48.19</v>
      </c>
      <c r="H75" s="4">
        <f>LasVegas!$B$143</f>
        <v>36.92</v>
      </c>
      <c r="I75" s="4">
        <f>SanFrancisco!$B$143</f>
        <v>53.28</v>
      </c>
      <c r="J75" s="4">
        <f>Baltimore!$B$143</f>
        <v>27.6</v>
      </c>
      <c r="K75" s="4">
        <f>Albuquerque!$B$143</f>
        <v>13.83</v>
      </c>
      <c r="L75" s="4">
        <f>Seattle!$B$143</f>
        <v>25.75</v>
      </c>
      <c r="M75" s="4">
        <f>Chicago!$B$143</f>
        <v>36.76</v>
      </c>
      <c r="N75" s="4">
        <f>Boulder!$B$143</f>
        <v>13.88</v>
      </c>
      <c r="O75" s="4">
        <f>Minneapolis!$B$143</f>
        <v>21.14</v>
      </c>
      <c r="P75" s="4">
        <f>Helena!$B$143</f>
        <v>26.09</v>
      </c>
      <c r="Q75" s="4">
        <f>Duluth!$B$143</f>
        <v>20.12</v>
      </c>
      <c r="R75" s="4">
        <f>Fairbanks!$B$143</f>
        <v>32.9</v>
      </c>
    </row>
    <row r="76" spans="1:18" ht="11.25">
      <c r="A76" s="59"/>
      <c r="B76" s="57" t="s">
        <v>86</v>
      </c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</row>
    <row r="77" spans="1:18" ht="11.25">
      <c r="A77" s="59"/>
      <c r="B77" s="60" t="s">
        <v>244</v>
      </c>
      <c r="C77" s="74">
        <f>Miami!$C$142/(Miami!$C$28*10^3)</f>
        <v>1.1447481386268282E-2</v>
      </c>
      <c r="D77" s="74">
        <f>Houston!$C$142/(Houston!$C$28*10^3)</f>
        <v>8.0851058949460968E-3</v>
      </c>
      <c r="E77" s="74">
        <f>Phoenix!$C$142/(Phoenix!$C$28*10^3)</f>
        <v>8.3044741160789269E-3</v>
      </c>
      <c r="F77" s="74">
        <f>Atlanta!$C$142/(Atlanta!$C$28*10^3)</f>
        <v>9.8404093329424111E-3</v>
      </c>
      <c r="G77" s="74">
        <f>LosAngeles!$C$142/(LosAngeles!$C$28*10^3)</f>
        <v>8.513042870619476E-3</v>
      </c>
      <c r="H77" s="74">
        <f>LasVegas!$C$142/(LasVegas!$C$28*10^3)</f>
        <v>7.7955444289175089E-3</v>
      </c>
      <c r="I77" s="74">
        <f>SanFrancisco!$C$142/(SanFrancisco!$C$28*10^3)</f>
        <v>8.4681190637852857E-3</v>
      </c>
      <c r="J77" s="74">
        <f>Baltimore!$C$142/(Baltimore!$C$28*10^3)</f>
        <v>9.7458147597820708E-3</v>
      </c>
      <c r="K77" s="74">
        <f>Albuquerque!$C$142/(Albuquerque!$C$28*10^3)</f>
        <v>6.9654943317843908E-3</v>
      </c>
      <c r="L77" s="74">
        <f>Seattle!$C$142/(Seattle!$C$28*10^3)</f>
        <v>8.3595055415998133E-3</v>
      </c>
      <c r="M77" s="74">
        <f>Chicago!$C$142/(Chicago!$C$28*10^3)</f>
        <v>8.4422246999736189E-3</v>
      </c>
      <c r="N77" s="74">
        <f>Boulder!$C$142/(Boulder!$C$28*10^3)</f>
        <v>6.9907790936019317E-3</v>
      </c>
      <c r="O77" s="74">
        <f>Minneapolis!$C$142/(Minneapolis!$C$28*10^3)</f>
        <v>7.8630552915866861E-3</v>
      </c>
      <c r="P77" s="74">
        <f>Helena!$C$142/(Helena!$C$28*10^3)</f>
        <v>8.2976396256780119E-3</v>
      </c>
      <c r="Q77" s="74">
        <f>Duluth!$C$142/(Duluth!$C$28*10^3)</f>
        <v>7.8771646187496009E-3</v>
      </c>
      <c r="R77" s="74">
        <f>Fairbanks!$C$142/(Fairbanks!$C$28*10^3)</f>
        <v>4.1480923010384693E-3</v>
      </c>
    </row>
    <row r="78" spans="1:18" ht="11.25">
      <c r="A78" s="59"/>
      <c r="B78" s="60" t="s">
        <v>243</v>
      </c>
      <c r="C78" s="4">
        <f>Miami!$C$143</f>
        <v>1.1299999999999999</v>
      </c>
      <c r="D78" s="4">
        <f>Houston!$C$143</f>
        <v>2.5299999999999998</v>
      </c>
      <c r="E78" s="4">
        <f>Phoenix!$C$143</f>
        <v>2.58</v>
      </c>
      <c r="F78" s="4">
        <f>Atlanta!$C$143</f>
        <v>4.9800000000000004</v>
      </c>
      <c r="G78" s="4">
        <f>LosAngeles!$C$143</f>
        <v>2.91</v>
      </c>
      <c r="H78" s="4">
        <f>LasVegas!$C$143</f>
        <v>3.46</v>
      </c>
      <c r="I78" s="4">
        <f>SanFrancisco!$C$143</f>
        <v>5.19</v>
      </c>
      <c r="J78" s="4">
        <f>Baltimore!$C$143</f>
        <v>7.3</v>
      </c>
      <c r="K78" s="4">
        <f>Albuquerque!$C$143</f>
        <v>4.3600000000000003</v>
      </c>
      <c r="L78" s="4">
        <f>Seattle!$C$143</f>
        <v>6.74</v>
      </c>
      <c r="M78" s="4">
        <f>Chicago!$C$143</f>
        <v>8.11</v>
      </c>
      <c r="N78" s="4">
        <f>Boulder!$C$143</f>
        <v>5.5</v>
      </c>
      <c r="O78" s="4">
        <f>Minneapolis!$C$143</f>
        <v>8.93</v>
      </c>
      <c r="P78" s="4">
        <f>Helena!$C$143</f>
        <v>8.66</v>
      </c>
      <c r="Q78" s="4">
        <f>Duluth!$C$143</f>
        <v>10.93</v>
      </c>
      <c r="R78" s="4">
        <f>Fairbanks!$C$143</f>
        <v>8.44</v>
      </c>
    </row>
    <row r="79" spans="1:18" ht="11.25">
      <c r="A79" s="59"/>
      <c r="B79" s="57" t="s">
        <v>87</v>
      </c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</row>
    <row r="80" spans="1:18" ht="11.25">
      <c r="A80" s="59"/>
      <c r="B80" s="60" t="s">
        <v>245</v>
      </c>
      <c r="C80" s="4">
        <f>Miami!$E$143</f>
        <v>39.33</v>
      </c>
      <c r="D80" s="4">
        <f>Houston!$E$143</f>
        <v>51.75</v>
      </c>
      <c r="E80" s="4">
        <f>Phoenix!$E$143</f>
        <v>35.14</v>
      </c>
      <c r="F80" s="4">
        <f>Atlanta!$E$143</f>
        <v>45.65</v>
      </c>
      <c r="G80" s="4">
        <f>LosAngeles!$E$143</f>
        <v>51.11</v>
      </c>
      <c r="H80" s="4">
        <f>LasVegas!$E$143</f>
        <v>40.380000000000003</v>
      </c>
      <c r="I80" s="4">
        <f>SanFrancisco!$E$143</f>
        <v>58.47</v>
      </c>
      <c r="J80" s="4">
        <f>Baltimore!$E$143</f>
        <v>34.89</v>
      </c>
      <c r="K80" s="4">
        <f>Albuquerque!$E$143</f>
        <v>18.2</v>
      </c>
      <c r="L80" s="4">
        <f>Seattle!$E$143</f>
        <v>32.49</v>
      </c>
      <c r="M80" s="4">
        <f>Chicago!$E$143</f>
        <v>44.87</v>
      </c>
      <c r="N80" s="4">
        <f>Boulder!$E$143</f>
        <v>19.38</v>
      </c>
      <c r="O80" s="4">
        <f>Minneapolis!$E$143</f>
        <v>30.06</v>
      </c>
      <c r="P80" s="4">
        <f>Helena!$E$143</f>
        <v>34.75</v>
      </c>
      <c r="Q80" s="4">
        <f>Duluth!$E$143</f>
        <v>31.05</v>
      </c>
      <c r="R80" s="4">
        <f>Fairbanks!$E$143</f>
        <v>41.35</v>
      </c>
    </row>
    <row r="81" spans="1:18" ht="11.25">
      <c r="A81" s="57" t="s">
        <v>88</v>
      </c>
      <c r="B81" s="58"/>
    </row>
    <row r="82" spans="1:18" ht="11.25">
      <c r="A82" s="59"/>
      <c r="B82" s="57" t="s">
        <v>89</v>
      </c>
    </row>
    <row r="83" spans="1:18" ht="11.25">
      <c r="A83" s="59"/>
      <c r="B83" s="60" t="s">
        <v>81</v>
      </c>
      <c r="C83" s="63">
        <f>Miami!$B$13*10^6/3600</f>
        <v>0</v>
      </c>
      <c r="D83" s="63">
        <f>Houston!$B$13*10^6/3600</f>
        <v>0</v>
      </c>
      <c r="E83" s="63">
        <f>Phoenix!$B$13*10^6/3600</f>
        <v>0</v>
      </c>
      <c r="F83" s="63">
        <f>Atlanta!$B$13*10^6/3600</f>
        <v>0</v>
      </c>
      <c r="G83" s="63">
        <f>LosAngeles!$B$13*10^6/3600</f>
        <v>0</v>
      </c>
      <c r="H83" s="63">
        <f>LasVegas!$B$13*10^6/3600</f>
        <v>0</v>
      </c>
      <c r="I83" s="63">
        <f>SanFrancisco!$B$13*10^6/3600</f>
        <v>0</v>
      </c>
      <c r="J83" s="63">
        <f>Baltimore!$B$13*10^6/3600</f>
        <v>0</v>
      </c>
      <c r="K83" s="63">
        <f>Albuquerque!$B$13*10^6/3600</f>
        <v>0</v>
      </c>
      <c r="L83" s="63">
        <f>Seattle!$B$13*10^6/3600</f>
        <v>0</v>
      </c>
      <c r="M83" s="63">
        <f>Chicago!$B$13*10^6/3600</f>
        <v>0</v>
      </c>
      <c r="N83" s="63">
        <f>Boulder!$B$13*10^6/3600</f>
        <v>0</v>
      </c>
      <c r="O83" s="63">
        <f>Minneapolis!$B$13*10^6/3600</f>
        <v>0</v>
      </c>
      <c r="P83" s="63">
        <f>Helena!$B$13*10^6/3600</f>
        <v>0</v>
      </c>
      <c r="Q83" s="63">
        <f>Duluth!$B$13*10^6/3600</f>
        <v>0</v>
      </c>
      <c r="R83" s="63">
        <f>Fairbanks!$B$13*10^6/3600</f>
        <v>0</v>
      </c>
    </row>
    <row r="84" spans="1:18" ht="11.25">
      <c r="A84" s="59"/>
      <c r="B84" s="60" t="s">
        <v>82</v>
      </c>
      <c r="C84" s="63">
        <f>Miami!$B$14*10^6/3600</f>
        <v>162113.88888888888</v>
      </c>
      <c r="D84" s="63">
        <f>Houston!$B$14*10^6/3600</f>
        <v>125694.44444444444</v>
      </c>
      <c r="E84" s="63">
        <f>Phoenix!$B$14*10^6/3600</f>
        <v>122658.33333333333</v>
      </c>
      <c r="F84" s="63">
        <f>Atlanta!$B$14*10^6/3600</f>
        <v>61922.222222222219</v>
      </c>
      <c r="G84" s="63">
        <f>LosAngeles!$B$14*10^6/3600</f>
        <v>13380.555555555555</v>
      </c>
      <c r="H84" s="63">
        <f>LasVegas!$B$14*10^6/3600</f>
        <v>72613.888888888891</v>
      </c>
      <c r="I84" s="63">
        <f>SanFrancisco!$B$14*10^6/3600</f>
        <v>4011.1111111111113</v>
      </c>
      <c r="J84" s="63">
        <f>Baltimore!$B$14*10^6/3600</f>
        <v>49122.222222222219</v>
      </c>
      <c r="K84" s="63">
        <f>Albuquerque!$B$14*10^6/3600</f>
        <v>31861.111111111109</v>
      </c>
      <c r="L84" s="63">
        <f>Seattle!$B$14*10^6/3600</f>
        <v>5636.1111111111113</v>
      </c>
      <c r="M84" s="63">
        <f>Chicago!$B$14*10^6/3600</f>
        <v>30077.777777777777</v>
      </c>
      <c r="N84" s="63">
        <f>Boulder!$B$14*10^6/3600</f>
        <v>18933.333333333332</v>
      </c>
      <c r="O84" s="63">
        <f>Minneapolis!$B$14*10^6/3600</f>
        <v>29947.222222222223</v>
      </c>
      <c r="P84" s="63">
        <f>Helena!$B$14*10^6/3600</f>
        <v>11508.333333333334</v>
      </c>
      <c r="Q84" s="63">
        <f>Duluth!$B$14*10^6/3600</f>
        <v>10911.111111111111</v>
      </c>
      <c r="R84" s="63">
        <f>Fairbanks!$B$14*10^6/3600</f>
        <v>4727.7777777777774</v>
      </c>
    </row>
    <row r="85" spans="1:18" ht="11.25">
      <c r="A85" s="59"/>
      <c r="B85" s="60" t="s">
        <v>90</v>
      </c>
      <c r="C85" s="63">
        <f>Miami!$B$15*10^6/3600</f>
        <v>259377.77777777778</v>
      </c>
      <c r="D85" s="63">
        <f>Houston!$B$15*10^6/3600</f>
        <v>259377.77777777778</v>
      </c>
      <c r="E85" s="63">
        <f>Phoenix!$B$15*10^6/3600</f>
        <v>259377.77777777778</v>
      </c>
      <c r="F85" s="63">
        <f>Atlanta!$B$15*10^6/3600</f>
        <v>259377.77777777778</v>
      </c>
      <c r="G85" s="63">
        <f>LosAngeles!$B$15*10^6/3600</f>
        <v>259377.77777777778</v>
      </c>
      <c r="H85" s="63">
        <f>LasVegas!$B$15*10^6/3600</f>
        <v>259377.77777777778</v>
      </c>
      <c r="I85" s="63">
        <f>SanFrancisco!$B$15*10^6/3600</f>
        <v>259377.77777777778</v>
      </c>
      <c r="J85" s="63">
        <f>Baltimore!$B$15*10^6/3600</f>
        <v>259377.77777777778</v>
      </c>
      <c r="K85" s="63">
        <f>Albuquerque!$B$15*10^6/3600</f>
        <v>259377.77777777778</v>
      </c>
      <c r="L85" s="63">
        <f>Seattle!$B$15*10^6/3600</f>
        <v>259377.77777777778</v>
      </c>
      <c r="M85" s="63">
        <f>Chicago!$B$15*10^6/3600</f>
        <v>259377.77777777778</v>
      </c>
      <c r="N85" s="63">
        <f>Boulder!$B$15*10^6/3600</f>
        <v>259377.77777777778</v>
      </c>
      <c r="O85" s="63">
        <f>Minneapolis!$B$15*10^6/3600</f>
        <v>259377.77777777778</v>
      </c>
      <c r="P85" s="63">
        <f>Helena!$B$15*10^6/3600</f>
        <v>259377.77777777778</v>
      </c>
      <c r="Q85" s="63">
        <f>Duluth!$B$15*10^6/3600</f>
        <v>259377.77777777778</v>
      </c>
      <c r="R85" s="63">
        <f>Fairbanks!$B$15*10^6/3600</f>
        <v>259377.77777777778</v>
      </c>
    </row>
    <row r="86" spans="1:18" ht="11.25">
      <c r="A86" s="59"/>
      <c r="B86" s="60" t="s">
        <v>91</v>
      </c>
      <c r="C86" s="63">
        <f>Miami!$B$16*10^6/3600</f>
        <v>18927.777777777777</v>
      </c>
      <c r="D86" s="63">
        <f>Houston!$B$16*10^6/3600</f>
        <v>18919.444444444445</v>
      </c>
      <c r="E86" s="63">
        <f>Phoenix!$B$16*10^6/3600</f>
        <v>18916.666666666668</v>
      </c>
      <c r="F86" s="63">
        <f>Atlanta!$B$16*10^6/3600</f>
        <v>18913.888888888891</v>
      </c>
      <c r="G86" s="63">
        <f>LosAngeles!$B$16*10^6/3600</f>
        <v>18900</v>
      </c>
      <c r="H86" s="63">
        <f>LasVegas!$B$16*10^6/3600</f>
        <v>18894.444444444445</v>
      </c>
      <c r="I86" s="63">
        <f>SanFrancisco!$B$16*10^6/3600</f>
        <v>18905.555555555555</v>
      </c>
      <c r="J86" s="63">
        <f>Baltimore!$B$16*10^6/3600</f>
        <v>18894.444444444445</v>
      </c>
      <c r="K86" s="63">
        <f>Albuquerque!$B$16*10^6/3600</f>
        <v>18900</v>
      </c>
      <c r="L86" s="63">
        <f>Seattle!$B$16*10^6/3600</f>
        <v>18863.888888888891</v>
      </c>
      <c r="M86" s="63">
        <f>Chicago!$B$16*10^6/3600</f>
        <v>18897.222222222223</v>
      </c>
      <c r="N86" s="63">
        <f>Boulder!$B$16*10^6/3600</f>
        <v>18886.111111111109</v>
      </c>
      <c r="O86" s="63">
        <f>Minneapolis!$B$16*10^6/3600</f>
        <v>18883.333333333332</v>
      </c>
      <c r="P86" s="63">
        <f>Helena!$B$16*10^6/3600</f>
        <v>18880.555555555555</v>
      </c>
      <c r="Q86" s="63">
        <f>Duluth!$B$16*10^6/3600</f>
        <v>18869.444444444445</v>
      </c>
      <c r="R86" s="63">
        <f>Fairbanks!$B$16*10^6/3600</f>
        <v>18752.777777777777</v>
      </c>
    </row>
    <row r="87" spans="1:18" ht="11.25">
      <c r="A87" s="59"/>
      <c r="B87" s="60" t="s">
        <v>92</v>
      </c>
      <c r="C87" s="63">
        <f>Miami!$B$17*10^6/3600</f>
        <v>188483.33333333334</v>
      </c>
      <c r="D87" s="63">
        <f>Houston!$B$17*10^6/3600</f>
        <v>188483.33333333334</v>
      </c>
      <c r="E87" s="63">
        <f>Phoenix!$B$17*10^6/3600</f>
        <v>188483.33333333334</v>
      </c>
      <c r="F87" s="63">
        <f>Atlanta!$B$17*10^6/3600</f>
        <v>188483.33333333334</v>
      </c>
      <c r="G87" s="63">
        <f>LosAngeles!$B$17*10^6/3600</f>
        <v>188483.33333333334</v>
      </c>
      <c r="H87" s="63">
        <f>LasVegas!$B$17*10^6/3600</f>
        <v>188483.33333333334</v>
      </c>
      <c r="I87" s="63">
        <f>SanFrancisco!$B$17*10^6/3600</f>
        <v>188483.33333333334</v>
      </c>
      <c r="J87" s="63">
        <f>Baltimore!$B$17*10^6/3600</f>
        <v>188483.33333333334</v>
      </c>
      <c r="K87" s="63">
        <f>Albuquerque!$B$17*10^6/3600</f>
        <v>188483.33333333334</v>
      </c>
      <c r="L87" s="63">
        <f>Seattle!$B$17*10^6/3600</f>
        <v>188483.33333333334</v>
      </c>
      <c r="M87" s="63">
        <f>Chicago!$B$17*10^6/3600</f>
        <v>188483.33333333334</v>
      </c>
      <c r="N87" s="63">
        <f>Boulder!$B$17*10^6/3600</f>
        <v>188483.33333333334</v>
      </c>
      <c r="O87" s="63">
        <f>Minneapolis!$B$17*10^6/3600</f>
        <v>188483.33333333334</v>
      </c>
      <c r="P87" s="63">
        <f>Helena!$B$17*10^6/3600</f>
        <v>188483.33333333334</v>
      </c>
      <c r="Q87" s="63">
        <f>Duluth!$B$17*10^6/3600</f>
        <v>188483.33333333334</v>
      </c>
      <c r="R87" s="63">
        <f>Fairbanks!$B$17*10^6/3600</f>
        <v>188483.33333333334</v>
      </c>
    </row>
    <row r="88" spans="1:18" ht="11.25">
      <c r="A88" s="59"/>
      <c r="B88" s="60" t="s">
        <v>93</v>
      </c>
      <c r="C88" s="63">
        <f>Miami!$B$18*10^6/3600</f>
        <v>0</v>
      </c>
      <c r="D88" s="63">
        <f>Houston!$B$18*10^6/3600</f>
        <v>0</v>
      </c>
      <c r="E88" s="63">
        <f>Phoenix!$B$18*10^6/3600</f>
        <v>0</v>
      </c>
      <c r="F88" s="63">
        <f>Atlanta!$B$18*10^6/3600</f>
        <v>0</v>
      </c>
      <c r="G88" s="63">
        <f>LosAngeles!$B$18*10^6/3600</f>
        <v>0</v>
      </c>
      <c r="H88" s="63">
        <f>LasVegas!$B$18*10^6/3600</f>
        <v>0</v>
      </c>
      <c r="I88" s="63">
        <f>SanFrancisco!$B$18*10^6/3600</f>
        <v>0</v>
      </c>
      <c r="J88" s="63">
        <f>Baltimore!$B$18*10^6/3600</f>
        <v>0</v>
      </c>
      <c r="K88" s="63">
        <f>Albuquerque!$B$18*10^6/3600</f>
        <v>0</v>
      </c>
      <c r="L88" s="63">
        <f>Seattle!$B$18*10^6/3600</f>
        <v>0</v>
      </c>
      <c r="M88" s="63">
        <f>Chicago!$B$18*10^6/3600</f>
        <v>0</v>
      </c>
      <c r="N88" s="63">
        <f>Boulder!$B$18*10^6/3600</f>
        <v>0</v>
      </c>
      <c r="O88" s="63">
        <f>Minneapolis!$B$18*10^6/3600</f>
        <v>0</v>
      </c>
      <c r="P88" s="63">
        <f>Helena!$B$18*10^6/3600</f>
        <v>0</v>
      </c>
      <c r="Q88" s="63">
        <f>Duluth!$B$18*10^6/3600</f>
        <v>0</v>
      </c>
      <c r="R88" s="63">
        <f>Fairbanks!$B$18*10^6/3600</f>
        <v>0</v>
      </c>
    </row>
    <row r="89" spans="1:18" ht="11.25">
      <c r="A89" s="59"/>
      <c r="B89" s="60" t="s">
        <v>94</v>
      </c>
      <c r="C89" s="63">
        <f>Miami!$B$19*10^6/3600</f>
        <v>134525</v>
      </c>
      <c r="D89" s="63">
        <f>Houston!$B$19*10^6/3600</f>
        <v>166033.33333333334</v>
      </c>
      <c r="E89" s="63">
        <f>Phoenix!$B$19*10^6/3600</f>
        <v>172177.77777777778</v>
      </c>
      <c r="F89" s="63">
        <f>Atlanta!$B$19*10^6/3600</f>
        <v>169219.44444444444</v>
      </c>
      <c r="G89" s="63">
        <f>LosAngeles!$B$19*10^6/3600</f>
        <v>136961.11111111112</v>
      </c>
      <c r="H89" s="63">
        <f>LasVegas!$B$19*10^6/3600</f>
        <v>168677.77777777778</v>
      </c>
      <c r="I89" s="63">
        <f>SanFrancisco!$B$19*10^6/3600</f>
        <v>139777.77777777778</v>
      </c>
      <c r="J89" s="63">
        <f>Baltimore!$B$19*10^6/3600</f>
        <v>176763.88888888888</v>
      </c>
      <c r="K89" s="63">
        <f>Albuquerque!$B$19*10^6/3600</f>
        <v>187980.55555555556</v>
      </c>
      <c r="L89" s="63">
        <f>Seattle!$B$19*10^6/3600</f>
        <v>152358.33333333334</v>
      </c>
      <c r="M89" s="63">
        <f>Chicago!$B$19*10^6/3600</f>
        <v>189930.55555555556</v>
      </c>
      <c r="N89" s="63">
        <f>Boulder!$B$19*10^6/3600</f>
        <v>240452.77777777778</v>
      </c>
      <c r="O89" s="63">
        <f>Minneapolis!$B$19*10^6/3600</f>
        <v>242472.22222222222</v>
      </c>
      <c r="P89" s="63">
        <f>Helena!$B$19*10^6/3600</f>
        <v>258233.33333333334</v>
      </c>
      <c r="Q89" s="63">
        <f>Duluth!$B$19*10^6/3600</f>
        <v>251105.55555555556</v>
      </c>
      <c r="R89" s="63">
        <f>Fairbanks!$B$19*10^6/3600</f>
        <v>288444.4444444445</v>
      </c>
    </row>
    <row r="90" spans="1:18" ht="11.25">
      <c r="A90" s="59"/>
      <c r="B90" s="60" t="s">
        <v>95</v>
      </c>
      <c r="C90" s="63">
        <f>Miami!$B$20*10^6/3600</f>
        <v>0</v>
      </c>
      <c r="D90" s="63">
        <f>Houston!$B$20*10^6/3600</f>
        <v>0</v>
      </c>
      <c r="E90" s="63">
        <f>Phoenix!$B$20*10^6/3600</f>
        <v>0</v>
      </c>
      <c r="F90" s="63">
        <f>Atlanta!$B$20*10^6/3600</f>
        <v>0</v>
      </c>
      <c r="G90" s="63">
        <f>LosAngeles!$B$20*10^6/3600</f>
        <v>0</v>
      </c>
      <c r="H90" s="63">
        <f>LasVegas!$B$20*10^6/3600</f>
        <v>0</v>
      </c>
      <c r="I90" s="63">
        <f>SanFrancisco!$B$20*10^6/3600</f>
        <v>0</v>
      </c>
      <c r="J90" s="63">
        <f>Baltimore!$B$20*10^6/3600</f>
        <v>0</v>
      </c>
      <c r="K90" s="63">
        <f>Albuquerque!$B$20*10^6/3600</f>
        <v>0</v>
      </c>
      <c r="L90" s="63">
        <f>Seattle!$B$20*10^6/3600</f>
        <v>0</v>
      </c>
      <c r="M90" s="63">
        <f>Chicago!$B$20*10^6/3600</f>
        <v>0</v>
      </c>
      <c r="N90" s="63">
        <f>Boulder!$B$20*10^6/3600</f>
        <v>0</v>
      </c>
      <c r="O90" s="63">
        <f>Minneapolis!$B$20*10^6/3600</f>
        <v>0</v>
      </c>
      <c r="P90" s="63">
        <f>Helena!$B$20*10^6/3600</f>
        <v>0</v>
      </c>
      <c r="Q90" s="63">
        <f>Duluth!$B$20*10^6/3600</f>
        <v>0</v>
      </c>
      <c r="R90" s="63">
        <f>Fairbanks!$B$20*10^6/3600</f>
        <v>0</v>
      </c>
    </row>
    <row r="91" spans="1:18" ht="11.25">
      <c r="A91" s="59"/>
      <c r="B91" s="60" t="s">
        <v>96</v>
      </c>
      <c r="C91" s="63">
        <f>Miami!$B$21*10^6/3600</f>
        <v>0</v>
      </c>
      <c r="D91" s="63">
        <f>Houston!$B$21*10^6/3600</f>
        <v>0</v>
      </c>
      <c r="E91" s="63">
        <f>Phoenix!$B$21*10^6/3600</f>
        <v>0</v>
      </c>
      <c r="F91" s="63">
        <f>Atlanta!$B$21*10^6/3600</f>
        <v>0</v>
      </c>
      <c r="G91" s="63">
        <f>LosAngeles!$B$21*10^6/3600</f>
        <v>0</v>
      </c>
      <c r="H91" s="63">
        <f>LasVegas!$B$21*10^6/3600</f>
        <v>0</v>
      </c>
      <c r="I91" s="63">
        <f>SanFrancisco!$B$21*10^6/3600</f>
        <v>0</v>
      </c>
      <c r="J91" s="63">
        <f>Baltimore!$B$21*10^6/3600</f>
        <v>0</v>
      </c>
      <c r="K91" s="63">
        <f>Albuquerque!$B$21*10^6/3600</f>
        <v>0</v>
      </c>
      <c r="L91" s="63">
        <f>Seattle!$B$21*10^6/3600</f>
        <v>0</v>
      </c>
      <c r="M91" s="63">
        <f>Chicago!$B$21*10^6/3600</f>
        <v>0</v>
      </c>
      <c r="N91" s="63">
        <f>Boulder!$B$21*10^6/3600</f>
        <v>0</v>
      </c>
      <c r="O91" s="63">
        <f>Minneapolis!$B$21*10^6/3600</f>
        <v>0</v>
      </c>
      <c r="P91" s="63">
        <f>Helena!$B$21*10^6/3600</f>
        <v>0</v>
      </c>
      <c r="Q91" s="63">
        <f>Duluth!$B$21*10^6/3600</f>
        <v>0</v>
      </c>
      <c r="R91" s="63">
        <f>Fairbanks!$B$21*10^6/3600</f>
        <v>0</v>
      </c>
    </row>
    <row r="92" spans="1:18" ht="11.25">
      <c r="A92" s="59"/>
      <c r="B92" s="60" t="s">
        <v>97</v>
      </c>
      <c r="C92" s="63">
        <f>Miami!$B$22*10^6/3600</f>
        <v>0</v>
      </c>
      <c r="D92" s="63">
        <f>Houston!$B$22*10^6/3600</f>
        <v>0</v>
      </c>
      <c r="E92" s="63">
        <f>Phoenix!$B$22*10^6/3600</f>
        <v>0</v>
      </c>
      <c r="F92" s="63">
        <f>Atlanta!$B$22*10^6/3600</f>
        <v>0</v>
      </c>
      <c r="G92" s="63">
        <f>LosAngeles!$B$22*10^6/3600</f>
        <v>0</v>
      </c>
      <c r="H92" s="63">
        <f>LasVegas!$B$22*10^6/3600</f>
        <v>0</v>
      </c>
      <c r="I92" s="63">
        <f>SanFrancisco!$B$22*10^6/3600</f>
        <v>0</v>
      </c>
      <c r="J92" s="63">
        <f>Baltimore!$B$22*10^6/3600</f>
        <v>0</v>
      </c>
      <c r="K92" s="63">
        <f>Albuquerque!$B$22*10^6/3600</f>
        <v>0</v>
      </c>
      <c r="L92" s="63">
        <f>Seattle!$B$22*10^6/3600</f>
        <v>0</v>
      </c>
      <c r="M92" s="63">
        <f>Chicago!$B$22*10^6/3600</f>
        <v>0</v>
      </c>
      <c r="N92" s="63">
        <f>Boulder!$B$22*10^6/3600</f>
        <v>0</v>
      </c>
      <c r="O92" s="63">
        <f>Minneapolis!$B$22*10^6/3600</f>
        <v>0</v>
      </c>
      <c r="P92" s="63">
        <f>Helena!$B$22*10^6/3600</f>
        <v>0</v>
      </c>
      <c r="Q92" s="63">
        <f>Duluth!$B$22*10^6/3600</f>
        <v>0</v>
      </c>
      <c r="R92" s="63">
        <f>Fairbanks!$B$22*10^6/3600</f>
        <v>0</v>
      </c>
    </row>
    <row r="93" spans="1:18" ht="11.25">
      <c r="A93" s="59"/>
      <c r="B93" s="60" t="s">
        <v>76</v>
      </c>
      <c r="C93" s="63">
        <f>Miami!$B$23*10^6/3600</f>
        <v>0</v>
      </c>
      <c r="D93" s="63">
        <f>Houston!$B$23*10^6/3600</f>
        <v>0</v>
      </c>
      <c r="E93" s="63">
        <f>Phoenix!$B$23*10^6/3600</f>
        <v>0</v>
      </c>
      <c r="F93" s="63">
        <f>Atlanta!$B$23*10^6/3600</f>
        <v>0</v>
      </c>
      <c r="G93" s="63">
        <f>LosAngeles!$B$23*10^6/3600</f>
        <v>0</v>
      </c>
      <c r="H93" s="63">
        <f>LasVegas!$B$23*10^6/3600</f>
        <v>0</v>
      </c>
      <c r="I93" s="63">
        <f>SanFrancisco!$B$23*10^6/3600</f>
        <v>0</v>
      </c>
      <c r="J93" s="63">
        <f>Baltimore!$B$23*10^6/3600</f>
        <v>0</v>
      </c>
      <c r="K93" s="63">
        <f>Albuquerque!$B$23*10^6/3600</f>
        <v>0</v>
      </c>
      <c r="L93" s="63">
        <f>Seattle!$B$23*10^6/3600</f>
        <v>0</v>
      </c>
      <c r="M93" s="63">
        <f>Chicago!$B$23*10^6/3600</f>
        <v>0</v>
      </c>
      <c r="N93" s="63">
        <f>Boulder!$B$23*10^6/3600</f>
        <v>0</v>
      </c>
      <c r="O93" s="63">
        <f>Minneapolis!$B$23*10^6/3600</f>
        <v>0</v>
      </c>
      <c r="P93" s="63">
        <f>Helena!$B$23*10^6/3600</f>
        <v>0</v>
      </c>
      <c r="Q93" s="63">
        <f>Duluth!$B$23*10^6/3600</f>
        <v>0</v>
      </c>
      <c r="R93" s="63">
        <f>Fairbanks!$B$23*10^6/3600</f>
        <v>0</v>
      </c>
    </row>
    <row r="94" spans="1:18" ht="11.25">
      <c r="A94" s="59"/>
      <c r="B94" s="60" t="s">
        <v>98</v>
      </c>
      <c r="C94" s="63">
        <f>Miami!$B$24*10^6/3600</f>
        <v>0</v>
      </c>
      <c r="D94" s="63">
        <f>Houston!$B$24*10^6/3600</f>
        <v>0</v>
      </c>
      <c r="E94" s="63">
        <f>Phoenix!$B$24*10^6/3600</f>
        <v>0</v>
      </c>
      <c r="F94" s="63">
        <f>Atlanta!$B$24*10^6/3600</f>
        <v>0</v>
      </c>
      <c r="G94" s="63">
        <f>LosAngeles!$B$24*10^6/3600</f>
        <v>0</v>
      </c>
      <c r="H94" s="63">
        <f>LasVegas!$B$24*10^6/3600</f>
        <v>0</v>
      </c>
      <c r="I94" s="63">
        <f>SanFrancisco!$B$24*10^6/3600</f>
        <v>0</v>
      </c>
      <c r="J94" s="63">
        <f>Baltimore!$B$24*10^6/3600</f>
        <v>0</v>
      </c>
      <c r="K94" s="63">
        <f>Albuquerque!$B$24*10^6/3600</f>
        <v>0</v>
      </c>
      <c r="L94" s="63">
        <f>Seattle!$B$24*10^6/3600</f>
        <v>0</v>
      </c>
      <c r="M94" s="63">
        <f>Chicago!$B$24*10^6/3600</f>
        <v>0</v>
      </c>
      <c r="N94" s="63">
        <f>Boulder!$B$24*10^6/3600</f>
        <v>0</v>
      </c>
      <c r="O94" s="63">
        <f>Minneapolis!$B$24*10^6/3600</f>
        <v>0</v>
      </c>
      <c r="P94" s="63">
        <f>Helena!$B$24*10^6/3600</f>
        <v>0</v>
      </c>
      <c r="Q94" s="63">
        <f>Duluth!$B$24*10^6/3600</f>
        <v>0</v>
      </c>
      <c r="R94" s="63">
        <f>Fairbanks!$B$24*10^6/3600</f>
        <v>0</v>
      </c>
    </row>
    <row r="95" spans="1:18" ht="11.25">
      <c r="A95" s="59"/>
      <c r="B95" s="60" t="s">
        <v>99</v>
      </c>
      <c r="C95" s="63">
        <f>Miami!$B$25*10^6/3600</f>
        <v>1239316.6666666667</v>
      </c>
      <c r="D95" s="63">
        <f>Houston!$B$25*10^6/3600</f>
        <v>1136658.3333333333</v>
      </c>
      <c r="E95" s="63">
        <f>Phoenix!$B$25*10^6/3600</f>
        <v>1006083.3333333334</v>
      </c>
      <c r="F95" s="63">
        <f>Atlanta!$B$25*10^6/3600</f>
        <v>1019961.1111111111</v>
      </c>
      <c r="G95" s="63">
        <f>LosAngeles!$B$25*10^6/3600</f>
        <v>1024094.4444444445</v>
      </c>
      <c r="H95" s="63">
        <f>LasVegas!$B$25*10^6/3600</f>
        <v>913294.4444444445</v>
      </c>
      <c r="I95" s="63">
        <f>SanFrancisco!$B$25*10^6/3600</f>
        <v>930822.22222222225</v>
      </c>
      <c r="J95" s="63">
        <f>Baltimore!$B$25*10^6/3600</f>
        <v>953505.5555555555</v>
      </c>
      <c r="K95" s="63">
        <f>Albuquerque!$B$25*10^6/3600</f>
        <v>874472.22222222225</v>
      </c>
      <c r="L95" s="63">
        <f>Seattle!$B$25*10^6/3600</f>
        <v>887038.88888888888</v>
      </c>
      <c r="M95" s="63">
        <f>Chicago!$B$25*10^6/3600</f>
        <v>912769.4444444445</v>
      </c>
      <c r="N95" s="63">
        <f>Boulder!$B$25*10^6/3600</f>
        <v>840613.88888888888</v>
      </c>
      <c r="O95" s="63">
        <f>Minneapolis!$B$25*10^6/3600</f>
        <v>894441.66666666663</v>
      </c>
      <c r="P95" s="63">
        <f>Helena!$B$25*10^6/3600</f>
        <v>813833.33333333337</v>
      </c>
      <c r="Q95" s="63">
        <f>Duluth!$B$25*10^6/3600</f>
        <v>830263.88888888888</v>
      </c>
      <c r="R95" s="63">
        <f>Fairbanks!$B$25*10^6/3600</f>
        <v>784536.11111111112</v>
      </c>
    </row>
    <row r="96" spans="1:18" ht="11.25">
      <c r="A96" s="59"/>
      <c r="B96" s="60" t="s">
        <v>100</v>
      </c>
      <c r="C96" s="63">
        <f>Miami!$B$26*10^6/3600</f>
        <v>0</v>
      </c>
      <c r="D96" s="63">
        <f>Houston!$B$26*10^6/3600</f>
        <v>0</v>
      </c>
      <c r="E96" s="63">
        <f>Phoenix!$B$26*10^6/3600</f>
        <v>0</v>
      </c>
      <c r="F96" s="63">
        <f>Atlanta!$B$26*10^6/3600</f>
        <v>0</v>
      </c>
      <c r="G96" s="63">
        <f>LosAngeles!$B$26*10^6/3600</f>
        <v>0</v>
      </c>
      <c r="H96" s="63">
        <f>LasVegas!$B$26*10^6/3600</f>
        <v>0</v>
      </c>
      <c r="I96" s="63">
        <f>SanFrancisco!$B$26*10^6/3600</f>
        <v>0</v>
      </c>
      <c r="J96" s="63">
        <f>Baltimore!$B$26*10^6/3600</f>
        <v>0</v>
      </c>
      <c r="K96" s="63">
        <f>Albuquerque!$B$26*10^6/3600</f>
        <v>0</v>
      </c>
      <c r="L96" s="63">
        <f>Seattle!$B$26*10^6/3600</f>
        <v>0</v>
      </c>
      <c r="M96" s="63">
        <f>Chicago!$B$26*10^6/3600</f>
        <v>0</v>
      </c>
      <c r="N96" s="63">
        <f>Boulder!$B$26*10^6/3600</f>
        <v>0</v>
      </c>
      <c r="O96" s="63">
        <f>Minneapolis!$B$26*10^6/3600</f>
        <v>0</v>
      </c>
      <c r="P96" s="63">
        <f>Helena!$B$26*10^6/3600</f>
        <v>0</v>
      </c>
      <c r="Q96" s="63">
        <f>Duluth!$B$26*10^6/3600</f>
        <v>0</v>
      </c>
      <c r="R96" s="63">
        <f>Fairbanks!$B$26*10^6/3600</f>
        <v>0</v>
      </c>
    </row>
    <row r="97" spans="1:18" ht="11.25">
      <c r="A97" s="59"/>
      <c r="B97" s="60" t="s">
        <v>101</v>
      </c>
      <c r="C97" s="63">
        <f>Miami!$B$28*10^6/3600</f>
        <v>2002747.2222222222</v>
      </c>
      <c r="D97" s="63">
        <f>Houston!$B$28*10^6/3600</f>
        <v>1895169.4444444445</v>
      </c>
      <c r="E97" s="63">
        <f>Phoenix!$B$28*10^6/3600</f>
        <v>1767697.2222222222</v>
      </c>
      <c r="F97" s="63">
        <f>Atlanta!$B$28*10^6/3600</f>
        <v>1717880.5555555555</v>
      </c>
      <c r="G97" s="63">
        <f>LosAngeles!$B$28*10^6/3600</f>
        <v>1641194.4444444445</v>
      </c>
      <c r="H97" s="63">
        <f>LasVegas!$B$28*10^6/3600</f>
        <v>1621341.6666666667</v>
      </c>
      <c r="I97" s="63">
        <f>SanFrancisco!$B$28*10^6/3600</f>
        <v>1541380.5555555555</v>
      </c>
      <c r="J97" s="63">
        <f>Baltimore!$B$28*10^6/3600</f>
        <v>1646147.2222222222</v>
      </c>
      <c r="K97" s="63">
        <f>Albuquerque!$B$28*10^6/3600</f>
        <v>1561075</v>
      </c>
      <c r="L97" s="63">
        <f>Seattle!$B$28*10^6/3600</f>
        <v>1511761.111111111</v>
      </c>
      <c r="M97" s="63">
        <f>Chicago!$B$28*10^6/3600</f>
        <v>1599538.888888889</v>
      </c>
      <c r="N97" s="63">
        <f>Boulder!$B$28*10^6/3600</f>
        <v>1566750</v>
      </c>
      <c r="O97" s="63">
        <f>Minneapolis!$B$28*10^6/3600</f>
        <v>1633608.3333333333</v>
      </c>
      <c r="P97" s="63">
        <f>Helena!$B$28*10^6/3600</f>
        <v>1550316.6666666667</v>
      </c>
      <c r="Q97" s="63">
        <f>Duluth!$B$28*10^6/3600</f>
        <v>1559013.888888889</v>
      </c>
      <c r="R97" s="63">
        <f>Fairbanks!$B$28*10^6/3600</f>
        <v>1544325</v>
      </c>
    </row>
    <row r="98" spans="1:18" ht="11.25">
      <c r="A98" s="59"/>
      <c r="B98" s="57" t="s">
        <v>246</v>
      </c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  <c r="P98" s="81"/>
      <c r="Q98" s="81"/>
      <c r="R98" s="81"/>
    </row>
    <row r="99" spans="1:18" ht="11.25">
      <c r="A99" s="59"/>
      <c r="B99" s="60" t="s">
        <v>81</v>
      </c>
      <c r="C99" s="63">
        <f>Miami!$C$13*10^3</f>
        <v>101550</v>
      </c>
      <c r="D99" s="63">
        <f>Houston!$C$13*10^3</f>
        <v>995150</v>
      </c>
      <c r="E99" s="63">
        <f>Phoenix!$C$13*10^3</f>
        <v>986290</v>
      </c>
      <c r="F99" s="63">
        <f>Atlanta!$C$13*10^3</f>
        <v>1800010</v>
      </c>
      <c r="G99" s="63">
        <f>LosAngeles!$C$13*10^3</f>
        <v>1116780</v>
      </c>
      <c r="H99" s="63">
        <f>LasVegas!$C$13*10^3</f>
        <v>1540430</v>
      </c>
      <c r="I99" s="63">
        <f>SanFrancisco!$C$13*10^3</f>
        <v>2246770</v>
      </c>
      <c r="J99" s="63">
        <f>Baltimore!$C$13*10^3</f>
        <v>2813310</v>
      </c>
      <c r="K99" s="63">
        <f>Albuquerque!$C$13*10^3</f>
        <v>2303150</v>
      </c>
      <c r="L99" s="63">
        <f>Seattle!$C$13*10^3</f>
        <v>3054860</v>
      </c>
      <c r="M99" s="63">
        <f>Chicago!$C$13*10^3</f>
        <v>3700540</v>
      </c>
      <c r="N99" s="63">
        <f>Boulder!$C$13*10^3</f>
        <v>2970800</v>
      </c>
      <c r="O99" s="63">
        <f>Minneapolis!$C$13*10^3</f>
        <v>4427360</v>
      </c>
      <c r="P99" s="63">
        <f>Helena!$C$13*10^3</f>
        <v>4043250</v>
      </c>
      <c r="Q99" s="63">
        <f>Duluth!$C$13*10^3</f>
        <v>5481400</v>
      </c>
      <c r="R99" s="63">
        <f>Fairbanks!$C$13*10^3</f>
        <v>8185990</v>
      </c>
    </row>
    <row r="100" spans="1:18" ht="11.25">
      <c r="A100" s="59"/>
      <c r="B100" s="60" t="s">
        <v>82</v>
      </c>
      <c r="C100" s="63">
        <f>Miami!$C$14*10^3</f>
        <v>0</v>
      </c>
      <c r="D100" s="63">
        <f>Houston!$C$14*10^3</f>
        <v>0</v>
      </c>
      <c r="E100" s="63">
        <f>Phoenix!$C$14*10^3</f>
        <v>0</v>
      </c>
      <c r="F100" s="63">
        <f>Atlanta!$C$14*10^3</f>
        <v>0</v>
      </c>
      <c r="G100" s="63">
        <f>LosAngeles!$C$14*10^3</f>
        <v>0</v>
      </c>
      <c r="H100" s="63">
        <f>LasVegas!$C$14*10^3</f>
        <v>0</v>
      </c>
      <c r="I100" s="63">
        <f>SanFrancisco!$C$14*10^3</f>
        <v>0</v>
      </c>
      <c r="J100" s="63">
        <f>Baltimore!$C$14*10^3</f>
        <v>0</v>
      </c>
      <c r="K100" s="63">
        <f>Albuquerque!$C$14*10^3</f>
        <v>0</v>
      </c>
      <c r="L100" s="63">
        <f>Seattle!$C$14*10^3</f>
        <v>0</v>
      </c>
      <c r="M100" s="63">
        <f>Chicago!$C$14*10^3</f>
        <v>0</v>
      </c>
      <c r="N100" s="63">
        <f>Boulder!$C$14*10^3</f>
        <v>0</v>
      </c>
      <c r="O100" s="63">
        <f>Minneapolis!$C$14*10^3</f>
        <v>0</v>
      </c>
      <c r="P100" s="63">
        <f>Helena!$C$14*10^3</f>
        <v>0</v>
      </c>
      <c r="Q100" s="63">
        <f>Duluth!$C$14*10^3</f>
        <v>0</v>
      </c>
      <c r="R100" s="63">
        <f>Fairbanks!$C$14*10^3</f>
        <v>0</v>
      </c>
    </row>
    <row r="101" spans="1:18" ht="11.25">
      <c r="A101" s="59"/>
      <c r="B101" s="60" t="s">
        <v>90</v>
      </c>
      <c r="C101" s="63">
        <f>Miami!$C$15*10^3</f>
        <v>0</v>
      </c>
      <c r="D101" s="63">
        <f>Houston!$C$15*10^3</f>
        <v>0</v>
      </c>
      <c r="E101" s="63">
        <f>Phoenix!$C$15*10^3</f>
        <v>0</v>
      </c>
      <c r="F101" s="63">
        <f>Atlanta!$C$15*10^3</f>
        <v>0</v>
      </c>
      <c r="G101" s="63">
        <f>LosAngeles!$C$15*10^3</f>
        <v>0</v>
      </c>
      <c r="H101" s="63">
        <f>LasVegas!$C$15*10^3</f>
        <v>0</v>
      </c>
      <c r="I101" s="63">
        <f>SanFrancisco!$C$15*10^3</f>
        <v>0</v>
      </c>
      <c r="J101" s="63">
        <f>Baltimore!$C$15*10^3</f>
        <v>0</v>
      </c>
      <c r="K101" s="63">
        <f>Albuquerque!$C$15*10^3</f>
        <v>0</v>
      </c>
      <c r="L101" s="63">
        <f>Seattle!$C$15*10^3</f>
        <v>0</v>
      </c>
      <c r="M101" s="63">
        <f>Chicago!$C$15*10^3</f>
        <v>0</v>
      </c>
      <c r="N101" s="63">
        <f>Boulder!$C$15*10^3</f>
        <v>0</v>
      </c>
      <c r="O101" s="63">
        <f>Minneapolis!$C$15*10^3</f>
        <v>0</v>
      </c>
      <c r="P101" s="63">
        <f>Helena!$C$15*10^3</f>
        <v>0</v>
      </c>
      <c r="Q101" s="63">
        <f>Duluth!$C$15*10^3</f>
        <v>0</v>
      </c>
      <c r="R101" s="63">
        <f>Fairbanks!$C$15*10^3</f>
        <v>0</v>
      </c>
    </row>
    <row r="102" spans="1:18" ht="11.25">
      <c r="A102" s="59"/>
      <c r="B102" s="60" t="s">
        <v>91</v>
      </c>
      <c r="C102" s="63">
        <f>Miami!$C$16*10^3</f>
        <v>0</v>
      </c>
      <c r="D102" s="63">
        <f>Houston!$C$16*10^3</f>
        <v>0</v>
      </c>
      <c r="E102" s="63">
        <f>Phoenix!$C$16*10^3</f>
        <v>0</v>
      </c>
      <c r="F102" s="63">
        <f>Atlanta!$C$16*10^3</f>
        <v>0</v>
      </c>
      <c r="G102" s="63">
        <f>LosAngeles!$C$16*10^3</f>
        <v>0</v>
      </c>
      <c r="H102" s="63">
        <f>LasVegas!$C$16*10^3</f>
        <v>0</v>
      </c>
      <c r="I102" s="63">
        <f>SanFrancisco!$C$16*10^3</f>
        <v>0</v>
      </c>
      <c r="J102" s="63">
        <f>Baltimore!$C$16*10^3</f>
        <v>0</v>
      </c>
      <c r="K102" s="63">
        <f>Albuquerque!$C$16*10^3</f>
        <v>0</v>
      </c>
      <c r="L102" s="63">
        <f>Seattle!$C$16*10^3</f>
        <v>0</v>
      </c>
      <c r="M102" s="63">
        <f>Chicago!$C$16*10^3</f>
        <v>0</v>
      </c>
      <c r="N102" s="63">
        <f>Boulder!$C$16*10^3</f>
        <v>0</v>
      </c>
      <c r="O102" s="63">
        <f>Minneapolis!$C$16*10^3</f>
        <v>0</v>
      </c>
      <c r="P102" s="63">
        <f>Helena!$C$16*10^3</f>
        <v>0</v>
      </c>
      <c r="Q102" s="63">
        <f>Duluth!$C$16*10^3</f>
        <v>0</v>
      </c>
      <c r="R102" s="63">
        <f>Fairbanks!$C$16*10^3</f>
        <v>0</v>
      </c>
    </row>
    <row r="103" spans="1:18" ht="11.25">
      <c r="A103" s="59"/>
      <c r="B103" s="60" t="s">
        <v>92</v>
      </c>
      <c r="C103" s="63">
        <f>Miami!$C$17*10^3</f>
        <v>294920</v>
      </c>
      <c r="D103" s="63">
        <f>Houston!$C$17*10^3</f>
        <v>294920</v>
      </c>
      <c r="E103" s="63">
        <f>Phoenix!$C$17*10^3</f>
        <v>294920</v>
      </c>
      <c r="F103" s="63">
        <f>Atlanta!$C$17*10^3</f>
        <v>294920</v>
      </c>
      <c r="G103" s="63">
        <f>LosAngeles!$C$17*10^3</f>
        <v>294920</v>
      </c>
      <c r="H103" s="63">
        <f>LasVegas!$C$17*10^3</f>
        <v>294920</v>
      </c>
      <c r="I103" s="63">
        <f>SanFrancisco!$C$17*10^3</f>
        <v>294920</v>
      </c>
      <c r="J103" s="63">
        <f>Baltimore!$C$17*10^3</f>
        <v>294920</v>
      </c>
      <c r="K103" s="63">
        <f>Albuquerque!$C$17*10^3</f>
        <v>294920</v>
      </c>
      <c r="L103" s="63">
        <f>Seattle!$C$17*10^3</f>
        <v>294920</v>
      </c>
      <c r="M103" s="63">
        <f>Chicago!$C$17*10^3</f>
        <v>294920</v>
      </c>
      <c r="N103" s="63">
        <f>Boulder!$C$17*10^3</f>
        <v>294920</v>
      </c>
      <c r="O103" s="63">
        <f>Minneapolis!$C$17*10^3</f>
        <v>294920</v>
      </c>
      <c r="P103" s="63">
        <f>Helena!$C$17*10^3</f>
        <v>294920</v>
      </c>
      <c r="Q103" s="63">
        <f>Duluth!$C$17*10^3</f>
        <v>294920</v>
      </c>
      <c r="R103" s="63">
        <f>Fairbanks!$C$17*10^3</f>
        <v>294920</v>
      </c>
    </row>
    <row r="104" spans="1:18" ht="11.25">
      <c r="A104" s="59"/>
      <c r="B104" s="60" t="s">
        <v>93</v>
      </c>
      <c r="C104" s="63">
        <f>Miami!$C$18*10^3</f>
        <v>0</v>
      </c>
      <c r="D104" s="63">
        <f>Houston!$C$18*10^3</f>
        <v>0</v>
      </c>
      <c r="E104" s="63">
        <f>Phoenix!$C$18*10^3</f>
        <v>0</v>
      </c>
      <c r="F104" s="63">
        <f>Atlanta!$C$18*10^3</f>
        <v>0</v>
      </c>
      <c r="G104" s="63">
        <f>LosAngeles!$C$18*10^3</f>
        <v>0</v>
      </c>
      <c r="H104" s="63">
        <f>LasVegas!$C$18*10^3</f>
        <v>0</v>
      </c>
      <c r="I104" s="63">
        <f>SanFrancisco!$C$18*10^3</f>
        <v>0</v>
      </c>
      <c r="J104" s="63">
        <f>Baltimore!$C$18*10^3</f>
        <v>0</v>
      </c>
      <c r="K104" s="63">
        <f>Albuquerque!$C$18*10^3</f>
        <v>0</v>
      </c>
      <c r="L104" s="63">
        <f>Seattle!$C$18*10^3</f>
        <v>0</v>
      </c>
      <c r="M104" s="63">
        <f>Chicago!$C$18*10^3</f>
        <v>0</v>
      </c>
      <c r="N104" s="63">
        <f>Boulder!$C$18*10^3</f>
        <v>0</v>
      </c>
      <c r="O104" s="63">
        <f>Minneapolis!$C$18*10^3</f>
        <v>0</v>
      </c>
      <c r="P104" s="63">
        <f>Helena!$C$18*10^3</f>
        <v>0</v>
      </c>
      <c r="Q104" s="63">
        <f>Duluth!$C$18*10^3</f>
        <v>0</v>
      </c>
      <c r="R104" s="63">
        <f>Fairbanks!$C$18*10^3</f>
        <v>0</v>
      </c>
    </row>
    <row r="105" spans="1:18" ht="11.25">
      <c r="A105" s="59"/>
      <c r="B105" s="60" t="s">
        <v>94</v>
      </c>
      <c r="C105" s="63">
        <f>Miami!$C$19*10^3</f>
        <v>0</v>
      </c>
      <c r="D105" s="63">
        <f>Houston!$C$19*10^3</f>
        <v>0</v>
      </c>
      <c r="E105" s="63">
        <f>Phoenix!$C$19*10^3</f>
        <v>0</v>
      </c>
      <c r="F105" s="63">
        <f>Atlanta!$C$19*10^3</f>
        <v>0</v>
      </c>
      <c r="G105" s="63">
        <f>LosAngeles!$C$19*10^3</f>
        <v>0</v>
      </c>
      <c r="H105" s="63">
        <f>LasVegas!$C$19*10^3</f>
        <v>0</v>
      </c>
      <c r="I105" s="63">
        <f>SanFrancisco!$C$19*10^3</f>
        <v>0</v>
      </c>
      <c r="J105" s="63">
        <f>Baltimore!$C$19*10^3</f>
        <v>0</v>
      </c>
      <c r="K105" s="63">
        <f>Albuquerque!$C$19*10^3</f>
        <v>0</v>
      </c>
      <c r="L105" s="63">
        <f>Seattle!$C$19*10^3</f>
        <v>0</v>
      </c>
      <c r="M105" s="63">
        <f>Chicago!$C$19*10^3</f>
        <v>0</v>
      </c>
      <c r="N105" s="63">
        <f>Boulder!$C$19*10^3</f>
        <v>0</v>
      </c>
      <c r="O105" s="63">
        <f>Minneapolis!$C$19*10^3</f>
        <v>0</v>
      </c>
      <c r="P105" s="63">
        <f>Helena!$C$19*10^3</f>
        <v>0</v>
      </c>
      <c r="Q105" s="63">
        <f>Duluth!$C$19*10^3</f>
        <v>0</v>
      </c>
      <c r="R105" s="63">
        <f>Fairbanks!$C$19*10^3</f>
        <v>0</v>
      </c>
    </row>
    <row r="106" spans="1:18" ht="11.25">
      <c r="A106" s="59"/>
      <c r="B106" s="60" t="s">
        <v>95</v>
      </c>
      <c r="C106" s="63">
        <f>Miami!$C$20*10^3</f>
        <v>0</v>
      </c>
      <c r="D106" s="63">
        <f>Houston!$C$20*10^3</f>
        <v>0</v>
      </c>
      <c r="E106" s="63">
        <f>Phoenix!$C$20*10^3</f>
        <v>0</v>
      </c>
      <c r="F106" s="63">
        <f>Atlanta!$C$20*10^3</f>
        <v>0</v>
      </c>
      <c r="G106" s="63">
        <f>LosAngeles!$C$20*10^3</f>
        <v>0</v>
      </c>
      <c r="H106" s="63">
        <f>LasVegas!$C$20*10^3</f>
        <v>0</v>
      </c>
      <c r="I106" s="63">
        <f>SanFrancisco!$C$20*10^3</f>
        <v>0</v>
      </c>
      <c r="J106" s="63">
        <f>Baltimore!$C$20*10^3</f>
        <v>0</v>
      </c>
      <c r="K106" s="63">
        <f>Albuquerque!$C$20*10^3</f>
        <v>0</v>
      </c>
      <c r="L106" s="63">
        <f>Seattle!$C$20*10^3</f>
        <v>0</v>
      </c>
      <c r="M106" s="63">
        <f>Chicago!$C$20*10^3</f>
        <v>0</v>
      </c>
      <c r="N106" s="63">
        <f>Boulder!$C$20*10^3</f>
        <v>0</v>
      </c>
      <c r="O106" s="63">
        <f>Minneapolis!$C$20*10^3</f>
        <v>0</v>
      </c>
      <c r="P106" s="63">
        <f>Helena!$C$20*10^3</f>
        <v>0</v>
      </c>
      <c r="Q106" s="63">
        <f>Duluth!$C$20*10^3</f>
        <v>0</v>
      </c>
      <c r="R106" s="63">
        <f>Fairbanks!$C$20*10^3</f>
        <v>0</v>
      </c>
    </row>
    <row r="107" spans="1:18" ht="11.25">
      <c r="A107" s="59"/>
      <c r="B107" s="60" t="s">
        <v>96</v>
      </c>
      <c r="C107" s="63">
        <f>Miami!$C$21*10^3</f>
        <v>0</v>
      </c>
      <c r="D107" s="63">
        <f>Houston!$C$21*10^3</f>
        <v>0</v>
      </c>
      <c r="E107" s="63">
        <f>Phoenix!$C$21*10^3</f>
        <v>0</v>
      </c>
      <c r="F107" s="63">
        <f>Atlanta!$C$21*10^3</f>
        <v>0</v>
      </c>
      <c r="G107" s="63">
        <f>LosAngeles!$C$21*10^3</f>
        <v>0</v>
      </c>
      <c r="H107" s="63">
        <f>LasVegas!$C$21*10^3</f>
        <v>0</v>
      </c>
      <c r="I107" s="63">
        <f>SanFrancisco!$C$21*10^3</f>
        <v>0</v>
      </c>
      <c r="J107" s="63">
        <f>Baltimore!$C$21*10^3</f>
        <v>0</v>
      </c>
      <c r="K107" s="63">
        <f>Albuquerque!$C$21*10^3</f>
        <v>0</v>
      </c>
      <c r="L107" s="63">
        <f>Seattle!$C$21*10^3</f>
        <v>0</v>
      </c>
      <c r="M107" s="63">
        <f>Chicago!$C$21*10^3</f>
        <v>0</v>
      </c>
      <c r="N107" s="63">
        <f>Boulder!$C$21*10^3</f>
        <v>0</v>
      </c>
      <c r="O107" s="63">
        <f>Minneapolis!$C$21*10^3</f>
        <v>0</v>
      </c>
      <c r="P107" s="63">
        <f>Helena!$C$21*10^3</f>
        <v>0</v>
      </c>
      <c r="Q107" s="63">
        <f>Duluth!$C$21*10^3</f>
        <v>0</v>
      </c>
      <c r="R107" s="63">
        <f>Fairbanks!$C$21*10^3</f>
        <v>0</v>
      </c>
    </row>
    <row r="108" spans="1:18" ht="11.25">
      <c r="A108" s="59"/>
      <c r="B108" s="60" t="s">
        <v>97</v>
      </c>
      <c r="C108" s="63">
        <f>Miami!$C$22*10^3</f>
        <v>0</v>
      </c>
      <c r="D108" s="63">
        <f>Houston!$C$22*10^3</f>
        <v>0</v>
      </c>
      <c r="E108" s="63">
        <f>Phoenix!$C$22*10^3</f>
        <v>0</v>
      </c>
      <c r="F108" s="63">
        <f>Atlanta!$C$22*10^3</f>
        <v>0</v>
      </c>
      <c r="G108" s="63">
        <f>LosAngeles!$C$22*10^3</f>
        <v>0</v>
      </c>
      <c r="H108" s="63">
        <f>LasVegas!$C$22*10^3</f>
        <v>0</v>
      </c>
      <c r="I108" s="63">
        <f>SanFrancisco!$C$22*10^3</f>
        <v>0</v>
      </c>
      <c r="J108" s="63">
        <f>Baltimore!$C$22*10^3</f>
        <v>0</v>
      </c>
      <c r="K108" s="63">
        <f>Albuquerque!$C$22*10^3</f>
        <v>0</v>
      </c>
      <c r="L108" s="63">
        <f>Seattle!$C$22*10^3</f>
        <v>0</v>
      </c>
      <c r="M108" s="63">
        <f>Chicago!$C$22*10^3</f>
        <v>0</v>
      </c>
      <c r="N108" s="63">
        <f>Boulder!$C$22*10^3</f>
        <v>0</v>
      </c>
      <c r="O108" s="63">
        <f>Minneapolis!$C$22*10^3</f>
        <v>0</v>
      </c>
      <c r="P108" s="63">
        <f>Helena!$C$22*10^3</f>
        <v>0</v>
      </c>
      <c r="Q108" s="63">
        <f>Duluth!$C$22*10^3</f>
        <v>0</v>
      </c>
      <c r="R108" s="63">
        <f>Fairbanks!$C$22*10^3</f>
        <v>0</v>
      </c>
    </row>
    <row r="109" spans="1:18" ht="11.25">
      <c r="A109" s="59"/>
      <c r="B109" s="60" t="s">
        <v>76</v>
      </c>
      <c r="C109" s="63">
        <f>Miami!$C$23*10^3</f>
        <v>0</v>
      </c>
      <c r="D109" s="63">
        <f>Houston!$C$23*10^3</f>
        <v>0</v>
      </c>
      <c r="E109" s="63">
        <f>Phoenix!$C$23*10^3</f>
        <v>0</v>
      </c>
      <c r="F109" s="63">
        <f>Atlanta!$C$23*10^3</f>
        <v>0</v>
      </c>
      <c r="G109" s="63">
        <f>LosAngeles!$C$23*10^3</f>
        <v>0</v>
      </c>
      <c r="H109" s="63">
        <f>LasVegas!$C$23*10^3</f>
        <v>0</v>
      </c>
      <c r="I109" s="63">
        <f>SanFrancisco!$C$23*10^3</f>
        <v>0</v>
      </c>
      <c r="J109" s="63">
        <f>Baltimore!$C$23*10^3</f>
        <v>0</v>
      </c>
      <c r="K109" s="63">
        <f>Albuquerque!$C$23*10^3</f>
        <v>0</v>
      </c>
      <c r="L109" s="63">
        <f>Seattle!$C$23*10^3</f>
        <v>0</v>
      </c>
      <c r="M109" s="63">
        <f>Chicago!$C$23*10^3</f>
        <v>0</v>
      </c>
      <c r="N109" s="63">
        <f>Boulder!$C$23*10^3</f>
        <v>0</v>
      </c>
      <c r="O109" s="63">
        <f>Minneapolis!$C$23*10^3</f>
        <v>0</v>
      </c>
      <c r="P109" s="63">
        <f>Helena!$C$23*10^3</f>
        <v>0</v>
      </c>
      <c r="Q109" s="63">
        <f>Duluth!$C$23*10^3</f>
        <v>0</v>
      </c>
      <c r="R109" s="63">
        <f>Fairbanks!$C$23*10^3</f>
        <v>0</v>
      </c>
    </row>
    <row r="110" spans="1:18" ht="11.25">
      <c r="A110" s="59"/>
      <c r="B110" s="60" t="s">
        <v>98</v>
      </c>
      <c r="C110" s="63">
        <f>Miami!$C$24*10^3</f>
        <v>15870</v>
      </c>
      <c r="D110" s="63">
        <f>Houston!$C$24*10^3</f>
        <v>17830</v>
      </c>
      <c r="E110" s="63">
        <f>Phoenix!$C$24*10^3</f>
        <v>16700</v>
      </c>
      <c r="F110" s="63">
        <f>Atlanta!$C$24*10^3</f>
        <v>19730</v>
      </c>
      <c r="G110" s="63">
        <f>LosAngeles!$C$24*10^3</f>
        <v>19360</v>
      </c>
      <c r="H110" s="63">
        <f>LasVegas!$C$24*10^3</f>
        <v>18060</v>
      </c>
      <c r="I110" s="63">
        <f>SanFrancisco!$C$24*10^3</f>
        <v>20980</v>
      </c>
      <c r="J110" s="63">
        <f>Baltimore!$C$24*10^3</f>
        <v>21220</v>
      </c>
      <c r="K110" s="63">
        <f>Albuquerque!$C$24*10^3</f>
        <v>20930</v>
      </c>
      <c r="L110" s="63">
        <f>Seattle!$C$24*10^3</f>
        <v>21990</v>
      </c>
      <c r="M110" s="63">
        <f>Chicago!$C$24*10^3</f>
        <v>22520</v>
      </c>
      <c r="N110" s="63">
        <f>Boulder!$C$24*10^3</f>
        <v>22460</v>
      </c>
      <c r="O110" s="63">
        <f>Minneapolis!$C$24*10^3</f>
        <v>23650</v>
      </c>
      <c r="P110" s="63">
        <f>Helena!$C$24*10^3</f>
        <v>23860</v>
      </c>
      <c r="Q110" s="63">
        <f>Duluth!$C$24*10^3</f>
        <v>25520</v>
      </c>
      <c r="R110" s="63">
        <f>Fairbanks!$C$24*10^3</f>
        <v>27770</v>
      </c>
    </row>
    <row r="111" spans="1:18" ht="11.25">
      <c r="A111" s="59"/>
      <c r="B111" s="60" t="s">
        <v>99</v>
      </c>
      <c r="C111" s="63">
        <f>Miami!$C$25*10^3</f>
        <v>0</v>
      </c>
      <c r="D111" s="63">
        <f>Houston!$C$25*10^3</f>
        <v>0</v>
      </c>
      <c r="E111" s="63">
        <f>Phoenix!$C$25*10^3</f>
        <v>0</v>
      </c>
      <c r="F111" s="63">
        <f>Atlanta!$C$25*10^3</f>
        <v>0</v>
      </c>
      <c r="G111" s="63">
        <f>LosAngeles!$C$25*10^3</f>
        <v>0</v>
      </c>
      <c r="H111" s="63">
        <f>LasVegas!$C$25*10^3</f>
        <v>0</v>
      </c>
      <c r="I111" s="63">
        <f>SanFrancisco!$C$25*10^3</f>
        <v>0</v>
      </c>
      <c r="J111" s="63">
        <f>Baltimore!$C$25*10^3</f>
        <v>0</v>
      </c>
      <c r="K111" s="63">
        <f>Albuquerque!$C$25*10^3</f>
        <v>0</v>
      </c>
      <c r="L111" s="63">
        <f>Seattle!$C$25*10^3</f>
        <v>0</v>
      </c>
      <c r="M111" s="63">
        <f>Chicago!$C$25*10^3</f>
        <v>0</v>
      </c>
      <c r="N111" s="63">
        <f>Boulder!$C$25*10^3</f>
        <v>0</v>
      </c>
      <c r="O111" s="63">
        <f>Minneapolis!$C$25*10^3</f>
        <v>0</v>
      </c>
      <c r="P111" s="63">
        <f>Helena!$C$25*10^3</f>
        <v>0</v>
      </c>
      <c r="Q111" s="63">
        <f>Duluth!$C$25*10^3</f>
        <v>0</v>
      </c>
      <c r="R111" s="63">
        <f>Fairbanks!$C$25*10^3</f>
        <v>0</v>
      </c>
    </row>
    <row r="112" spans="1:18" ht="11.25">
      <c r="A112" s="59"/>
      <c r="B112" s="60" t="s">
        <v>100</v>
      </c>
      <c r="C112" s="63">
        <f>Miami!$C$26*10^3</f>
        <v>0</v>
      </c>
      <c r="D112" s="63">
        <f>Houston!$C$26*10^3</f>
        <v>0</v>
      </c>
      <c r="E112" s="63">
        <f>Phoenix!$C$26*10^3</f>
        <v>0</v>
      </c>
      <c r="F112" s="63">
        <f>Atlanta!$C$26*10^3</f>
        <v>0</v>
      </c>
      <c r="G112" s="63">
        <f>LosAngeles!$C$26*10^3</f>
        <v>0</v>
      </c>
      <c r="H112" s="63">
        <f>LasVegas!$C$26*10^3</f>
        <v>0</v>
      </c>
      <c r="I112" s="63">
        <f>SanFrancisco!$C$26*10^3</f>
        <v>0</v>
      </c>
      <c r="J112" s="63">
        <f>Baltimore!$C$26*10^3</f>
        <v>0</v>
      </c>
      <c r="K112" s="63">
        <f>Albuquerque!$C$26*10^3</f>
        <v>0</v>
      </c>
      <c r="L112" s="63">
        <f>Seattle!$C$26*10^3</f>
        <v>0</v>
      </c>
      <c r="M112" s="63">
        <f>Chicago!$C$26*10^3</f>
        <v>0</v>
      </c>
      <c r="N112" s="63">
        <f>Boulder!$C$26*10^3</f>
        <v>0</v>
      </c>
      <c r="O112" s="63">
        <f>Minneapolis!$C$26*10^3</f>
        <v>0</v>
      </c>
      <c r="P112" s="63">
        <f>Helena!$C$26*10^3</f>
        <v>0</v>
      </c>
      <c r="Q112" s="63">
        <f>Duluth!$C$26*10^3</f>
        <v>0</v>
      </c>
      <c r="R112" s="63">
        <f>Fairbanks!$C$26*10^3</f>
        <v>0</v>
      </c>
    </row>
    <row r="113" spans="1:18" ht="11.25">
      <c r="A113" s="59"/>
      <c r="B113" s="60" t="s">
        <v>101</v>
      </c>
      <c r="C113" s="63">
        <f>Miami!$C$28*10^3</f>
        <v>412330</v>
      </c>
      <c r="D113" s="63">
        <f>Houston!$C$28*10^3</f>
        <v>1307900</v>
      </c>
      <c r="E113" s="63">
        <f>Phoenix!$C$28*10^3</f>
        <v>1297910</v>
      </c>
      <c r="F113" s="63">
        <f>Atlanta!$C$28*10^3</f>
        <v>2114660</v>
      </c>
      <c r="G113" s="63">
        <f>LosAngeles!$C$28*10^3</f>
        <v>1431050</v>
      </c>
      <c r="H113" s="63">
        <f>LasVegas!$C$28*10^3</f>
        <v>1853410</v>
      </c>
      <c r="I113" s="63">
        <f>SanFrancisco!$C$28*10^3</f>
        <v>2562660</v>
      </c>
      <c r="J113" s="63">
        <f>Baltimore!$C$28*10^3</f>
        <v>3129450</v>
      </c>
      <c r="K113" s="63">
        <f>Albuquerque!$C$28*10^3</f>
        <v>2618990</v>
      </c>
      <c r="L113" s="63">
        <f>Seattle!$C$28*10^3</f>
        <v>3371770</v>
      </c>
      <c r="M113" s="63">
        <f>Chicago!$C$28*10^3</f>
        <v>4017980</v>
      </c>
      <c r="N113" s="63">
        <f>Boulder!$C$28*10^3</f>
        <v>3288180</v>
      </c>
      <c r="O113" s="63">
        <f>Minneapolis!$C$28*10^3</f>
        <v>4745930</v>
      </c>
      <c r="P113" s="63">
        <f>Helena!$C$28*10^3</f>
        <v>4362020</v>
      </c>
      <c r="Q113" s="63">
        <f>Duluth!$C$28*10^3</f>
        <v>5801830</v>
      </c>
      <c r="R113" s="63">
        <f>Fairbanks!$C$28*10^3</f>
        <v>8508680</v>
      </c>
    </row>
    <row r="114" spans="1:18" ht="11.25">
      <c r="A114" s="59"/>
      <c r="B114" s="57" t="s">
        <v>247</v>
      </c>
      <c r="C114" s="81"/>
      <c r="D114" s="81"/>
      <c r="E114" s="81"/>
      <c r="F114" s="81"/>
      <c r="G114" s="81"/>
      <c r="H114" s="81"/>
      <c r="I114" s="81"/>
      <c r="J114" s="81"/>
      <c r="K114" s="81"/>
      <c r="L114" s="81"/>
      <c r="M114" s="81"/>
      <c r="N114" s="81"/>
      <c r="O114" s="81"/>
      <c r="P114" s="81"/>
      <c r="Q114" s="81"/>
      <c r="R114" s="81"/>
    </row>
    <row r="115" spans="1:18" ht="11.25">
      <c r="A115" s="59"/>
      <c r="B115" s="60" t="s">
        <v>81</v>
      </c>
      <c r="C115" s="63">
        <f>Miami!$E$13*10^3</f>
        <v>0</v>
      </c>
      <c r="D115" s="63">
        <f>Houston!$E$13*10^3</f>
        <v>0</v>
      </c>
      <c r="E115" s="63">
        <f>Phoenix!$E$13*10^3</f>
        <v>0</v>
      </c>
      <c r="F115" s="63">
        <f>Atlanta!$E$13*10^3</f>
        <v>0</v>
      </c>
      <c r="G115" s="63">
        <f>LosAngeles!$E$13*10^3</f>
        <v>0</v>
      </c>
      <c r="H115" s="63">
        <f>LasVegas!$E$13*10^3</f>
        <v>0</v>
      </c>
      <c r="I115" s="63">
        <f>SanFrancisco!$E$13*10^3</f>
        <v>0</v>
      </c>
      <c r="J115" s="63">
        <f>Baltimore!$E$13*10^3</f>
        <v>0</v>
      </c>
      <c r="K115" s="63">
        <f>Albuquerque!$E$13*10^3</f>
        <v>0</v>
      </c>
      <c r="L115" s="63">
        <f>Seattle!$E$13*10^3</f>
        <v>0</v>
      </c>
      <c r="M115" s="63">
        <f>Chicago!$E$13*10^3</f>
        <v>0</v>
      </c>
      <c r="N115" s="63">
        <f>Boulder!$E$13*10^3</f>
        <v>0</v>
      </c>
      <c r="O115" s="63">
        <f>Minneapolis!$E$13*10^3</f>
        <v>0</v>
      </c>
      <c r="P115" s="63">
        <f>Helena!$E$13*10^3</f>
        <v>0</v>
      </c>
      <c r="Q115" s="63">
        <f>Duluth!$E$13*10^3</f>
        <v>0</v>
      </c>
      <c r="R115" s="63">
        <f>Fairbanks!$E$13*10^3</f>
        <v>0</v>
      </c>
    </row>
    <row r="116" spans="1:18" ht="11.25">
      <c r="A116" s="59"/>
      <c r="B116" s="60" t="s">
        <v>82</v>
      </c>
      <c r="C116" s="63">
        <f>Miami!$E$14*10^3</f>
        <v>0</v>
      </c>
      <c r="D116" s="63">
        <f>Houston!$E$14*10^3</f>
        <v>0</v>
      </c>
      <c r="E116" s="63">
        <f>Phoenix!$E$14*10^3</f>
        <v>0</v>
      </c>
      <c r="F116" s="63">
        <f>Atlanta!$E$14*10^3</f>
        <v>0</v>
      </c>
      <c r="G116" s="63">
        <f>LosAngeles!$E$14*10^3</f>
        <v>0</v>
      </c>
      <c r="H116" s="63">
        <f>LasVegas!$E$14*10^3</f>
        <v>0</v>
      </c>
      <c r="I116" s="63">
        <f>SanFrancisco!$E$14*10^3</f>
        <v>0</v>
      </c>
      <c r="J116" s="63">
        <f>Baltimore!$E$14*10^3</f>
        <v>0</v>
      </c>
      <c r="K116" s="63">
        <f>Albuquerque!$E$14*10^3</f>
        <v>0</v>
      </c>
      <c r="L116" s="63">
        <f>Seattle!$E$14*10^3</f>
        <v>0</v>
      </c>
      <c r="M116" s="63">
        <f>Chicago!$E$14*10^3</f>
        <v>0</v>
      </c>
      <c r="N116" s="63">
        <f>Boulder!$E$14*10^3</f>
        <v>0</v>
      </c>
      <c r="O116" s="63">
        <f>Minneapolis!$E$14*10^3</f>
        <v>0</v>
      </c>
      <c r="P116" s="63">
        <f>Helena!$E$14*10^3</f>
        <v>0</v>
      </c>
      <c r="Q116" s="63">
        <f>Duluth!$E$14*10^3</f>
        <v>0</v>
      </c>
      <c r="R116" s="63">
        <f>Fairbanks!$E$14*10^3</f>
        <v>0</v>
      </c>
    </row>
    <row r="117" spans="1:18" ht="11.25">
      <c r="A117" s="59"/>
      <c r="B117" s="60" t="s">
        <v>90</v>
      </c>
      <c r="C117" s="63">
        <f>Miami!$E$15*10^3</f>
        <v>0</v>
      </c>
      <c r="D117" s="63">
        <f>Houston!$E$15*10^3</f>
        <v>0</v>
      </c>
      <c r="E117" s="63">
        <f>Phoenix!$E$15*10^3</f>
        <v>0</v>
      </c>
      <c r="F117" s="63">
        <f>Atlanta!$E$15*10^3</f>
        <v>0</v>
      </c>
      <c r="G117" s="63">
        <f>LosAngeles!$E$15*10^3</f>
        <v>0</v>
      </c>
      <c r="H117" s="63">
        <f>LasVegas!$E$15*10^3</f>
        <v>0</v>
      </c>
      <c r="I117" s="63">
        <f>SanFrancisco!$E$15*10^3</f>
        <v>0</v>
      </c>
      <c r="J117" s="63">
        <f>Baltimore!$E$15*10^3</f>
        <v>0</v>
      </c>
      <c r="K117" s="63">
        <f>Albuquerque!$E$15*10^3</f>
        <v>0</v>
      </c>
      <c r="L117" s="63">
        <f>Seattle!$E$15*10^3</f>
        <v>0</v>
      </c>
      <c r="M117" s="63">
        <f>Chicago!$E$15*10^3</f>
        <v>0</v>
      </c>
      <c r="N117" s="63">
        <f>Boulder!$E$15*10^3</f>
        <v>0</v>
      </c>
      <c r="O117" s="63">
        <f>Minneapolis!$E$15*10^3</f>
        <v>0</v>
      </c>
      <c r="P117" s="63">
        <f>Helena!$E$15*10^3</f>
        <v>0</v>
      </c>
      <c r="Q117" s="63">
        <f>Duluth!$E$15*10^3</f>
        <v>0</v>
      </c>
      <c r="R117" s="63">
        <f>Fairbanks!$E$15*10^3</f>
        <v>0</v>
      </c>
    </row>
    <row r="118" spans="1:18" ht="11.25">
      <c r="A118" s="59"/>
      <c r="B118" s="60" t="s">
        <v>91</v>
      </c>
      <c r="C118" s="63">
        <f>Miami!$E$16*10^3</f>
        <v>0</v>
      </c>
      <c r="D118" s="63">
        <f>Houston!$E$16*10^3</f>
        <v>0</v>
      </c>
      <c r="E118" s="63">
        <f>Phoenix!$E$16*10^3</f>
        <v>0</v>
      </c>
      <c r="F118" s="63">
        <f>Atlanta!$E$16*10^3</f>
        <v>0</v>
      </c>
      <c r="G118" s="63">
        <f>LosAngeles!$E$16*10^3</f>
        <v>0</v>
      </c>
      <c r="H118" s="63">
        <f>LasVegas!$E$16*10^3</f>
        <v>0</v>
      </c>
      <c r="I118" s="63">
        <f>SanFrancisco!$E$16*10^3</f>
        <v>0</v>
      </c>
      <c r="J118" s="63">
        <f>Baltimore!$E$16*10^3</f>
        <v>0</v>
      </c>
      <c r="K118" s="63">
        <f>Albuquerque!$E$16*10^3</f>
        <v>0</v>
      </c>
      <c r="L118" s="63">
        <f>Seattle!$E$16*10^3</f>
        <v>0</v>
      </c>
      <c r="M118" s="63">
        <f>Chicago!$E$16*10^3</f>
        <v>0</v>
      </c>
      <c r="N118" s="63">
        <f>Boulder!$E$16*10^3</f>
        <v>0</v>
      </c>
      <c r="O118" s="63">
        <f>Minneapolis!$E$16*10^3</f>
        <v>0</v>
      </c>
      <c r="P118" s="63">
        <f>Helena!$E$16*10^3</f>
        <v>0</v>
      </c>
      <c r="Q118" s="63">
        <f>Duluth!$E$16*10^3</f>
        <v>0</v>
      </c>
      <c r="R118" s="63">
        <f>Fairbanks!$E$16*10^3</f>
        <v>0</v>
      </c>
    </row>
    <row r="119" spans="1:18" ht="11.25">
      <c r="A119" s="59"/>
      <c r="B119" s="60" t="s">
        <v>92</v>
      </c>
      <c r="C119" s="63">
        <f>Miami!$E$17*10^3</f>
        <v>0</v>
      </c>
      <c r="D119" s="63">
        <f>Houston!$E$17*10^3</f>
        <v>0</v>
      </c>
      <c r="E119" s="63">
        <f>Phoenix!$E$17*10^3</f>
        <v>0</v>
      </c>
      <c r="F119" s="63">
        <f>Atlanta!$E$17*10^3</f>
        <v>0</v>
      </c>
      <c r="G119" s="63">
        <f>LosAngeles!$E$17*10^3</f>
        <v>0</v>
      </c>
      <c r="H119" s="63">
        <f>LasVegas!$E$17*10^3</f>
        <v>0</v>
      </c>
      <c r="I119" s="63">
        <f>SanFrancisco!$E$17*10^3</f>
        <v>0</v>
      </c>
      <c r="J119" s="63">
        <f>Baltimore!$E$17*10^3</f>
        <v>0</v>
      </c>
      <c r="K119" s="63">
        <f>Albuquerque!$E$17*10^3</f>
        <v>0</v>
      </c>
      <c r="L119" s="63">
        <f>Seattle!$E$17*10^3</f>
        <v>0</v>
      </c>
      <c r="M119" s="63">
        <f>Chicago!$E$17*10^3</f>
        <v>0</v>
      </c>
      <c r="N119" s="63">
        <f>Boulder!$E$17*10^3</f>
        <v>0</v>
      </c>
      <c r="O119" s="63">
        <f>Minneapolis!$E$17*10^3</f>
        <v>0</v>
      </c>
      <c r="P119" s="63">
        <f>Helena!$E$17*10^3</f>
        <v>0</v>
      </c>
      <c r="Q119" s="63">
        <f>Duluth!$E$17*10^3</f>
        <v>0</v>
      </c>
      <c r="R119" s="63">
        <f>Fairbanks!$E$17*10^3</f>
        <v>0</v>
      </c>
    </row>
    <row r="120" spans="1:18" ht="11.25">
      <c r="A120" s="59"/>
      <c r="B120" s="60" t="s">
        <v>93</v>
      </c>
      <c r="C120" s="63">
        <f>Miami!$E$18*10^3</f>
        <v>0</v>
      </c>
      <c r="D120" s="63">
        <f>Houston!$E$18*10^3</f>
        <v>0</v>
      </c>
      <c r="E120" s="63">
        <f>Phoenix!$E$18*10^3</f>
        <v>0</v>
      </c>
      <c r="F120" s="63">
        <f>Atlanta!$E$18*10^3</f>
        <v>0</v>
      </c>
      <c r="G120" s="63">
        <f>LosAngeles!$E$18*10^3</f>
        <v>0</v>
      </c>
      <c r="H120" s="63">
        <f>LasVegas!$E$18*10^3</f>
        <v>0</v>
      </c>
      <c r="I120" s="63">
        <f>SanFrancisco!$E$18*10^3</f>
        <v>0</v>
      </c>
      <c r="J120" s="63">
        <f>Baltimore!$E$18*10^3</f>
        <v>0</v>
      </c>
      <c r="K120" s="63">
        <f>Albuquerque!$E$18*10^3</f>
        <v>0</v>
      </c>
      <c r="L120" s="63">
        <f>Seattle!$E$18*10^3</f>
        <v>0</v>
      </c>
      <c r="M120" s="63">
        <f>Chicago!$E$18*10^3</f>
        <v>0</v>
      </c>
      <c r="N120" s="63">
        <f>Boulder!$E$18*10^3</f>
        <v>0</v>
      </c>
      <c r="O120" s="63">
        <f>Minneapolis!$E$18*10^3</f>
        <v>0</v>
      </c>
      <c r="P120" s="63">
        <f>Helena!$E$18*10^3</f>
        <v>0</v>
      </c>
      <c r="Q120" s="63">
        <f>Duluth!$E$18*10^3</f>
        <v>0</v>
      </c>
      <c r="R120" s="63">
        <f>Fairbanks!$E$18*10^3</f>
        <v>0</v>
      </c>
    </row>
    <row r="121" spans="1:18" ht="11.25">
      <c r="A121" s="59"/>
      <c r="B121" s="60" t="s">
        <v>94</v>
      </c>
      <c r="C121" s="63">
        <f>Miami!$E$19*10^3</f>
        <v>0</v>
      </c>
      <c r="D121" s="63">
        <f>Houston!$E$19*10^3</f>
        <v>0</v>
      </c>
      <c r="E121" s="63">
        <f>Phoenix!$E$19*10^3</f>
        <v>0</v>
      </c>
      <c r="F121" s="63">
        <f>Atlanta!$E$19*10^3</f>
        <v>0</v>
      </c>
      <c r="G121" s="63">
        <f>LosAngeles!$E$19*10^3</f>
        <v>0</v>
      </c>
      <c r="H121" s="63">
        <f>LasVegas!$E$19*10^3</f>
        <v>0</v>
      </c>
      <c r="I121" s="63">
        <f>SanFrancisco!$E$19*10^3</f>
        <v>0</v>
      </c>
      <c r="J121" s="63">
        <f>Baltimore!$E$19*10^3</f>
        <v>0</v>
      </c>
      <c r="K121" s="63">
        <f>Albuquerque!$E$19*10^3</f>
        <v>0</v>
      </c>
      <c r="L121" s="63">
        <f>Seattle!$E$19*10^3</f>
        <v>0</v>
      </c>
      <c r="M121" s="63">
        <f>Chicago!$E$19*10^3</f>
        <v>0</v>
      </c>
      <c r="N121" s="63">
        <f>Boulder!$E$19*10^3</f>
        <v>0</v>
      </c>
      <c r="O121" s="63">
        <f>Minneapolis!$E$19*10^3</f>
        <v>0</v>
      </c>
      <c r="P121" s="63">
        <f>Helena!$E$19*10^3</f>
        <v>0</v>
      </c>
      <c r="Q121" s="63">
        <f>Duluth!$E$19*10^3</f>
        <v>0</v>
      </c>
      <c r="R121" s="63">
        <f>Fairbanks!$E$19*10^3</f>
        <v>0</v>
      </c>
    </row>
    <row r="122" spans="1:18" ht="11.25">
      <c r="A122" s="59"/>
      <c r="B122" s="60" t="s">
        <v>95</v>
      </c>
      <c r="C122" s="63">
        <f>Miami!$E$20*10^3</f>
        <v>0</v>
      </c>
      <c r="D122" s="63">
        <f>Houston!$E$20*10^3</f>
        <v>0</v>
      </c>
      <c r="E122" s="63">
        <f>Phoenix!$E$20*10^3</f>
        <v>0</v>
      </c>
      <c r="F122" s="63">
        <f>Atlanta!$E$20*10^3</f>
        <v>0</v>
      </c>
      <c r="G122" s="63">
        <f>LosAngeles!$E$20*10^3</f>
        <v>0</v>
      </c>
      <c r="H122" s="63">
        <f>LasVegas!$E$20*10^3</f>
        <v>0</v>
      </c>
      <c r="I122" s="63">
        <f>SanFrancisco!$E$20*10^3</f>
        <v>0</v>
      </c>
      <c r="J122" s="63">
        <f>Baltimore!$E$20*10^3</f>
        <v>0</v>
      </c>
      <c r="K122" s="63">
        <f>Albuquerque!$E$20*10^3</f>
        <v>0</v>
      </c>
      <c r="L122" s="63">
        <f>Seattle!$E$20*10^3</f>
        <v>0</v>
      </c>
      <c r="M122" s="63">
        <f>Chicago!$E$20*10^3</f>
        <v>0</v>
      </c>
      <c r="N122" s="63">
        <f>Boulder!$E$20*10^3</f>
        <v>0</v>
      </c>
      <c r="O122" s="63">
        <f>Minneapolis!$E$20*10^3</f>
        <v>0</v>
      </c>
      <c r="P122" s="63">
        <f>Helena!$E$20*10^3</f>
        <v>0</v>
      </c>
      <c r="Q122" s="63">
        <f>Duluth!$E$20*10^3</f>
        <v>0</v>
      </c>
      <c r="R122" s="63">
        <f>Fairbanks!$E$20*10^3</f>
        <v>0</v>
      </c>
    </row>
    <row r="123" spans="1:18" ht="11.25">
      <c r="A123" s="59"/>
      <c r="B123" s="60" t="s">
        <v>96</v>
      </c>
      <c r="C123" s="63">
        <f>Miami!$E$21*10^3</f>
        <v>0</v>
      </c>
      <c r="D123" s="63">
        <f>Houston!$E$21*10^3</f>
        <v>0</v>
      </c>
      <c r="E123" s="63">
        <f>Phoenix!$E$21*10^3</f>
        <v>0</v>
      </c>
      <c r="F123" s="63">
        <f>Atlanta!$E$21*10^3</f>
        <v>0</v>
      </c>
      <c r="G123" s="63">
        <f>LosAngeles!$E$21*10^3</f>
        <v>0</v>
      </c>
      <c r="H123" s="63">
        <f>LasVegas!$E$21*10^3</f>
        <v>0</v>
      </c>
      <c r="I123" s="63">
        <f>SanFrancisco!$E$21*10^3</f>
        <v>0</v>
      </c>
      <c r="J123" s="63">
        <f>Baltimore!$E$21*10^3</f>
        <v>0</v>
      </c>
      <c r="K123" s="63">
        <f>Albuquerque!$E$21*10^3</f>
        <v>0</v>
      </c>
      <c r="L123" s="63">
        <f>Seattle!$E$21*10^3</f>
        <v>0</v>
      </c>
      <c r="M123" s="63">
        <f>Chicago!$E$21*10^3</f>
        <v>0</v>
      </c>
      <c r="N123" s="63">
        <f>Boulder!$E$21*10^3</f>
        <v>0</v>
      </c>
      <c r="O123" s="63">
        <f>Minneapolis!$E$21*10^3</f>
        <v>0</v>
      </c>
      <c r="P123" s="63">
        <f>Helena!$E$21*10^3</f>
        <v>0</v>
      </c>
      <c r="Q123" s="63">
        <f>Duluth!$E$21*10^3</f>
        <v>0</v>
      </c>
      <c r="R123" s="63">
        <f>Fairbanks!$E$21*10^3</f>
        <v>0</v>
      </c>
    </row>
    <row r="124" spans="1:18" ht="11.25">
      <c r="A124" s="59"/>
      <c r="B124" s="60" t="s">
        <v>97</v>
      </c>
      <c r="C124" s="63">
        <f>Miami!$E$22*10^3</f>
        <v>0</v>
      </c>
      <c r="D124" s="63">
        <f>Houston!$E$22*10^3</f>
        <v>0</v>
      </c>
      <c r="E124" s="63">
        <f>Phoenix!$E$22*10^3</f>
        <v>0</v>
      </c>
      <c r="F124" s="63">
        <f>Atlanta!$E$22*10^3</f>
        <v>0</v>
      </c>
      <c r="G124" s="63">
        <f>LosAngeles!$E$22*10^3</f>
        <v>0</v>
      </c>
      <c r="H124" s="63">
        <f>LasVegas!$E$22*10^3</f>
        <v>0</v>
      </c>
      <c r="I124" s="63">
        <f>SanFrancisco!$E$22*10^3</f>
        <v>0</v>
      </c>
      <c r="J124" s="63">
        <f>Baltimore!$E$22*10^3</f>
        <v>0</v>
      </c>
      <c r="K124" s="63">
        <f>Albuquerque!$E$22*10^3</f>
        <v>0</v>
      </c>
      <c r="L124" s="63">
        <f>Seattle!$E$22*10^3</f>
        <v>0</v>
      </c>
      <c r="M124" s="63">
        <f>Chicago!$E$22*10^3</f>
        <v>0</v>
      </c>
      <c r="N124" s="63">
        <f>Boulder!$E$22*10^3</f>
        <v>0</v>
      </c>
      <c r="O124" s="63">
        <f>Minneapolis!$E$22*10^3</f>
        <v>0</v>
      </c>
      <c r="P124" s="63">
        <f>Helena!$E$22*10^3</f>
        <v>0</v>
      </c>
      <c r="Q124" s="63">
        <f>Duluth!$E$22*10^3</f>
        <v>0</v>
      </c>
      <c r="R124" s="63">
        <f>Fairbanks!$E$22*10^3</f>
        <v>0</v>
      </c>
    </row>
    <row r="125" spans="1:18" ht="11.25">
      <c r="A125" s="59"/>
      <c r="B125" s="60" t="s">
        <v>76</v>
      </c>
      <c r="C125" s="63">
        <f>Miami!$E$23*10^3</f>
        <v>0</v>
      </c>
      <c r="D125" s="63">
        <f>Houston!$E$23*10^3</f>
        <v>0</v>
      </c>
      <c r="E125" s="63">
        <f>Phoenix!$E$23*10^3</f>
        <v>0</v>
      </c>
      <c r="F125" s="63">
        <f>Atlanta!$E$23*10^3</f>
        <v>0</v>
      </c>
      <c r="G125" s="63">
        <f>LosAngeles!$E$23*10^3</f>
        <v>0</v>
      </c>
      <c r="H125" s="63">
        <f>LasVegas!$E$23*10^3</f>
        <v>0</v>
      </c>
      <c r="I125" s="63">
        <f>SanFrancisco!$E$23*10^3</f>
        <v>0</v>
      </c>
      <c r="J125" s="63">
        <f>Baltimore!$E$23*10^3</f>
        <v>0</v>
      </c>
      <c r="K125" s="63">
        <f>Albuquerque!$E$23*10^3</f>
        <v>0</v>
      </c>
      <c r="L125" s="63">
        <f>Seattle!$E$23*10^3</f>
        <v>0</v>
      </c>
      <c r="M125" s="63">
        <f>Chicago!$E$23*10^3</f>
        <v>0</v>
      </c>
      <c r="N125" s="63">
        <f>Boulder!$E$23*10^3</f>
        <v>0</v>
      </c>
      <c r="O125" s="63">
        <f>Minneapolis!$E$23*10^3</f>
        <v>0</v>
      </c>
      <c r="P125" s="63">
        <f>Helena!$E$23*10^3</f>
        <v>0</v>
      </c>
      <c r="Q125" s="63">
        <f>Duluth!$E$23*10^3</f>
        <v>0</v>
      </c>
      <c r="R125" s="63">
        <f>Fairbanks!$E$23*10^3</f>
        <v>0</v>
      </c>
    </row>
    <row r="126" spans="1:18" ht="11.25">
      <c r="A126" s="59"/>
      <c r="B126" s="60" t="s">
        <v>98</v>
      </c>
      <c r="C126" s="63">
        <f>Miami!$E$24*10^3</f>
        <v>0</v>
      </c>
      <c r="D126" s="63">
        <f>Houston!$E$24*10^3</f>
        <v>0</v>
      </c>
      <c r="E126" s="63">
        <f>Phoenix!$E$24*10^3</f>
        <v>0</v>
      </c>
      <c r="F126" s="63">
        <f>Atlanta!$E$24*10^3</f>
        <v>0</v>
      </c>
      <c r="G126" s="63">
        <f>LosAngeles!$E$24*10^3</f>
        <v>0</v>
      </c>
      <c r="H126" s="63">
        <f>LasVegas!$E$24*10^3</f>
        <v>0</v>
      </c>
      <c r="I126" s="63">
        <f>SanFrancisco!$E$24*10^3</f>
        <v>0</v>
      </c>
      <c r="J126" s="63">
        <f>Baltimore!$E$24*10^3</f>
        <v>0</v>
      </c>
      <c r="K126" s="63">
        <f>Albuquerque!$E$24*10^3</f>
        <v>0</v>
      </c>
      <c r="L126" s="63">
        <f>Seattle!$E$24*10^3</f>
        <v>0</v>
      </c>
      <c r="M126" s="63">
        <f>Chicago!$E$24*10^3</f>
        <v>0</v>
      </c>
      <c r="N126" s="63">
        <f>Boulder!$E$24*10^3</f>
        <v>0</v>
      </c>
      <c r="O126" s="63">
        <f>Minneapolis!$E$24*10^3</f>
        <v>0</v>
      </c>
      <c r="P126" s="63">
        <f>Helena!$E$24*10^3</f>
        <v>0</v>
      </c>
      <c r="Q126" s="63">
        <f>Duluth!$E$24*10^3</f>
        <v>0</v>
      </c>
      <c r="R126" s="63">
        <f>Fairbanks!$E$24*10^3</f>
        <v>0</v>
      </c>
    </row>
    <row r="127" spans="1:18" ht="11.25">
      <c r="A127" s="59"/>
      <c r="B127" s="60" t="s">
        <v>99</v>
      </c>
      <c r="C127" s="63">
        <f>Miami!$E$25*10^3</f>
        <v>0</v>
      </c>
      <c r="D127" s="63">
        <f>Houston!$E$25*10^3</f>
        <v>0</v>
      </c>
      <c r="E127" s="63">
        <f>Phoenix!$E$25*10^3</f>
        <v>0</v>
      </c>
      <c r="F127" s="63">
        <f>Atlanta!$E$25*10^3</f>
        <v>0</v>
      </c>
      <c r="G127" s="63">
        <f>LosAngeles!$E$25*10^3</f>
        <v>0</v>
      </c>
      <c r="H127" s="63">
        <f>LasVegas!$E$25*10^3</f>
        <v>0</v>
      </c>
      <c r="I127" s="63">
        <f>SanFrancisco!$E$25*10^3</f>
        <v>0</v>
      </c>
      <c r="J127" s="63">
        <f>Baltimore!$E$25*10^3</f>
        <v>0</v>
      </c>
      <c r="K127" s="63">
        <f>Albuquerque!$E$25*10^3</f>
        <v>0</v>
      </c>
      <c r="L127" s="63">
        <f>Seattle!$E$25*10^3</f>
        <v>0</v>
      </c>
      <c r="M127" s="63">
        <f>Chicago!$E$25*10^3</f>
        <v>0</v>
      </c>
      <c r="N127" s="63">
        <f>Boulder!$E$25*10^3</f>
        <v>0</v>
      </c>
      <c r="O127" s="63">
        <f>Minneapolis!$E$25*10^3</f>
        <v>0</v>
      </c>
      <c r="P127" s="63">
        <f>Helena!$E$25*10^3</f>
        <v>0</v>
      </c>
      <c r="Q127" s="63">
        <f>Duluth!$E$25*10^3</f>
        <v>0</v>
      </c>
      <c r="R127" s="63">
        <f>Fairbanks!$E$25*10^3</f>
        <v>0</v>
      </c>
    </row>
    <row r="128" spans="1:18" ht="11.25">
      <c r="A128" s="59"/>
      <c r="B128" s="60" t="s">
        <v>100</v>
      </c>
      <c r="C128" s="63">
        <f>Miami!$E$26*10^3</f>
        <v>0</v>
      </c>
      <c r="D128" s="63">
        <f>Houston!$E$26*10^3</f>
        <v>0</v>
      </c>
      <c r="E128" s="63">
        <f>Phoenix!$E$26*10^3</f>
        <v>0</v>
      </c>
      <c r="F128" s="63">
        <f>Atlanta!$E$26*10^3</f>
        <v>0</v>
      </c>
      <c r="G128" s="63">
        <f>LosAngeles!$E$26*10^3</f>
        <v>0</v>
      </c>
      <c r="H128" s="63">
        <f>LasVegas!$E$26*10^3</f>
        <v>0</v>
      </c>
      <c r="I128" s="63">
        <f>SanFrancisco!$E$26*10^3</f>
        <v>0</v>
      </c>
      <c r="J128" s="63">
        <f>Baltimore!$E$26*10^3</f>
        <v>0</v>
      </c>
      <c r="K128" s="63">
        <f>Albuquerque!$E$26*10^3</f>
        <v>0</v>
      </c>
      <c r="L128" s="63">
        <f>Seattle!$E$26*10^3</f>
        <v>0</v>
      </c>
      <c r="M128" s="63">
        <f>Chicago!$E$26*10^3</f>
        <v>0</v>
      </c>
      <c r="N128" s="63">
        <f>Boulder!$E$26*10^3</f>
        <v>0</v>
      </c>
      <c r="O128" s="63">
        <f>Minneapolis!$E$26*10^3</f>
        <v>0</v>
      </c>
      <c r="P128" s="63">
        <f>Helena!$E$26*10^3</f>
        <v>0</v>
      </c>
      <c r="Q128" s="63">
        <f>Duluth!$E$26*10^3</f>
        <v>0</v>
      </c>
      <c r="R128" s="63">
        <f>Fairbanks!$E$26*10^3</f>
        <v>0</v>
      </c>
    </row>
    <row r="129" spans="1:18" ht="11.25">
      <c r="A129" s="59"/>
      <c r="B129" s="60" t="s">
        <v>101</v>
      </c>
      <c r="C129" s="63">
        <f>Miami!$E$28*10^3</f>
        <v>0</v>
      </c>
      <c r="D129" s="63">
        <f>Houston!$E$28*10^3</f>
        <v>0</v>
      </c>
      <c r="E129" s="63">
        <f>Phoenix!$E$28*10^3</f>
        <v>0</v>
      </c>
      <c r="F129" s="63">
        <f>Atlanta!$E$28*10^3</f>
        <v>0</v>
      </c>
      <c r="G129" s="63">
        <f>LosAngeles!$E$28*10^3</f>
        <v>0</v>
      </c>
      <c r="H129" s="63">
        <f>LasVegas!$E$28*10^3</f>
        <v>0</v>
      </c>
      <c r="I129" s="63">
        <f>SanFrancisco!$E$28*10^3</f>
        <v>0</v>
      </c>
      <c r="J129" s="63">
        <f>Baltimore!$E$28*10^3</f>
        <v>0</v>
      </c>
      <c r="K129" s="63">
        <f>Albuquerque!$E$28*10^3</f>
        <v>0</v>
      </c>
      <c r="L129" s="63">
        <f>Seattle!$E$28*10^3</f>
        <v>0</v>
      </c>
      <c r="M129" s="63">
        <f>Chicago!$E$28*10^3</f>
        <v>0</v>
      </c>
      <c r="N129" s="63">
        <f>Boulder!$E$28*10^3</f>
        <v>0</v>
      </c>
      <c r="O129" s="63">
        <f>Minneapolis!$E$28*10^3</f>
        <v>0</v>
      </c>
      <c r="P129" s="63">
        <f>Helena!$E$28*10^3</f>
        <v>0</v>
      </c>
      <c r="Q129" s="63">
        <f>Duluth!$E$28*10^3</f>
        <v>0</v>
      </c>
      <c r="R129" s="63">
        <f>Fairbanks!$E$28*10^3</f>
        <v>0</v>
      </c>
    </row>
    <row r="130" spans="1:18" ht="11.25">
      <c r="A130" s="59"/>
      <c r="B130" s="57" t="s">
        <v>248</v>
      </c>
      <c r="C130" s="81"/>
      <c r="D130" s="81"/>
      <c r="E130" s="81"/>
      <c r="F130" s="81"/>
      <c r="G130" s="81"/>
      <c r="H130" s="81"/>
      <c r="I130" s="81"/>
      <c r="J130" s="81"/>
      <c r="K130" s="81"/>
      <c r="L130" s="81"/>
      <c r="M130" s="81"/>
      <c r="N130" s="81"/>
      <c r="O130" s="81"/>
      <c r="P130" s="81"/>
      <c r="Q130" s="81"/>
      <c r="R130" s="81"/>
    </row>
    <row r="131" spans="1:18" ht="11.25">
      <c r="A131" s="59"/>
      <c r="B131" s="60" t="s">
        <v>81</v>
      </c>
      <c r="C131" s="63">
        <f>Miami!$F$13*10^3</f>
        <v>0</v>
      </c>
      <c r="D131" s="63">
        <f>Houston!$F$13*10^3</f>
        <v>0</v>
      </c>
      <c r="E131" s="63">
        <f>Phoenix!$F$13*10^3</f>
        <v>0</v>
      </c>
      <c r="F131" s="63">
        <f>Atlanta!$F$13*10^3</f>
        <v>0</v>
      </c>
      <c r="G131" s="63">
        <f>LosAngeles!$F$13*10^3</f>
        <v>0</v>
      </c>
      <c r="H131" s="63">
        <f>LasVegas!$F$13*10^3</f>
        <v>0</v>
      </c>
      <c r="I131" s="63">
        <f>SanFrancisco!$F$13*10^3</f>
        <v>0</v>
      </c>
      <c r="J131" s="63">
        <f>Baltimore!$F$13*10^3</f>
        <v>0</v>
      </c>
      <c r="K131" s="63">
        <f>Albuquerque!$F$13*10^3</f>
        <v>0</v>
      </c>
      <c r="L131" s="63">
        <f>Seattle!$F$13*10^3</f>
        <v>0</v>
      </c>
      <c r="M131" s="63">
        <f>Chicago!$F$13*10^3</f>
        <v>0</v>
      </c>
      <c r="N131" s="63">
        <f>Boulder!$F$13*10^3</f>
        <v>0</v>
      </c>
      <c r="O131" s="63">
        <f>Minneapolis!$F$13*10^3</f>
        <v>0</v>
      </c>
      <c r="P131" s="63">
        <f>Helena!$F$13*10^3</f>
        <v>0</v>
      </c>
      <c r="Q131" s="63">
        <f>Duluth!$F$13*10^3</f>
        <v>0</v>
      </c>
      <c r="R131" s="63">
        <f>Fairbanks!$F$13*10^3</f>
        <v>0</v>
      </c>
    </row>
    <row r="132" spans="1:18" ht="11.25">
      <c r="A132" s="59"/>
      <c r="B132" s="60" t="s">
        <v>82</v>
      </c>
      <c r="C132" s="63">
        <f>Miami!$F$14*10^3</f>
        <v>0</v>
      </c>
      <c r="D132" s="63">
        <f>Houston!$F$14*10^3</f>
        <v>0</v>
      </c>
      <c r="E132" s="63">
        <f>Phoenix!$F$14*10^3</f>
        <v>0</v>
      </c>
      <c r="F132" s="63">
        <f>Atlanta!$F$14*10^3</f>
        <v>0</v>
      </c>
      <c r="G132" s="63">
        <f>LosAngeles!$F$14*10^3</f>
        <v>0</v>
      </c>
      <c r="H132" s="63">
        <f>LasVegas!$F$14*10^3</f>
        <v>0</v>
      </c>
      <c r="I132" s="63">
        <f>SanFrancisco!$F$14*10^3</f>
        <v>0</v>
      </c>
      <c r="J132" s="63">
        <f>Baltimore!$F$14*10^3</f>
        <v>0</v>
      </c>
      <c r="K132" s="63">
        <f>Albuquerque!$F$14*10^3</f>
        <v>0</v>
      </c>
      <c r="L132" s="63">
        <f>Seattle!$F$14*10^3</f>
        <v>0</v>
      </c>
      <c r="M132" s="63">
        <f>Chicago!$F$14*10^3</f>
        <v>0</v>
      </c>
      <c r="N132" s="63">
        <f>Boulder!$F$14*10^3</f>
        <v>0</v>
      </c>
      <c r="O132" s="63">
        <f>Minneapolis!$F$14*10^3</f>
        <v>0</v>
      </c>
      <c r="P132" s="63">
        <f>Helena!$F$14*10^3</f>
        <v>0</v>
      </c>
      <c r="Q132" s="63">
        <f>Duluth!$F$14*10^3</f>
        <v>0</v>
      </c>
      <c r="R132" s="63">
        <f>Fairbanks!$F$14*10^3</f>
        <v>0</v>
      </c>
    </row>
    <row r="133" spans="1:18" ht="11.25">
      <c r="A133" s="59"/>
      <c r="B133" s="60" t="s">
        <v>90</v>
      </c>
      <c r="C133" s="63">
        <f>Miami!$F$15*10^3</f>
        <v>0</v>
      </c>
      <c r="D133" s="63">
        <f>Houston!$F$15*10^3</f>
        <v>0</v>
      </c>
      <c r="E133" s="63">
        <f>Phoenix!$F$15*10^3</f>
        <v>0</v>
      </c>
      <c r="F133" s="63">
        <f>Atlanta!$F$15*10^3</f>
        <v>0</v>
      </c>
      <c r="G133" s="63">
        <f>LosAngeles!$F$15*10^3</f>
        <v>0</v>
      </c>
      <c r="H133" s="63">
        <f>LasVegas!$F$15*10^3</f>
        <v>0</v>
      </c>
      <c r="I133" s="63">
        <f>SanFrancisco!$F$15*10^3</f>
        <v>0</v>
      </c>
      <c r="J133" s="63">
        <f>Baltimore!$F$15*10^3</f>
        <v>0</v>
      </c>
      <c r="K133" s="63">
        <f>Albuquerque!$F$15*10^3</f>
        <v>0</v>
      </c>
      <c r="L133" s="63">
        <f>Seattle!$F$15*10^3</f>
        <v>0</v>
      </c>
      <c r="M133" s="63">
        <f>Chicago!$F$15*10^3</f>
        <v>0</v>
      </c>
      <c r="N133" s="63">
        <f>Boulder!$F$15*10^3</f>
        <v>0</v>
      </c>
      <c r="O133" s="63">
        <f>Minneapolis!$F$15*10^3</f>
        <v>0</v>
      </c>
      <c r="P133" s="63">
        <f>Helena!$F$15*10^3</f>
        <v>0</v>
      </c>
      <c r="Q133" s="63">
        <f>Duluth!$F$15*10^3</f>
        <v>0</v>
      </c>
      <c r="R133" s="63">
        <f>Fairbanks!$F$15*10^3</f>
        <v>0</v>
      </c>
    </row>
    <row r="134" spans="1:18" ht="11.25">
      <c r="A134" s="59"/>
      <c r="B134" s="60" t="s">
        <v>91</v>
      </c>
      <c r="C134" s="63">
        <f>Miami!$F$16*10^3</f>
        <v>0</v>
      </c>
      <c r="D134" s="63">
        <f>Houston!$F$16*10^3</f>
        <v>0</v>
      </c>
      <c r="E134" s="63">
        <f>Phoenix!$F$16*10^3</f>
        <v>0</v>
      </c>
      <c r="F134" s="63">
        <f>Atlanta!$F$16*10^3</f>
        <v>0</v>
      </c>
      <c r="G134" s="63">
        <f>LosAngeles!$F$16*10^3</f>
        <v>0</v>
      </c>
      <c r="H134" s="63">
        <f>LasVegas!$F$16*10^3</f>
        <v>0</v>
      </c>
      <c r="I134" s="63">
        <f>SanFrancisco!$F$16*10^3</f>
        <v>0</v>
      </c>
      <c r="J134" s="63">
        <f>Baltimore!$F$16*10^3</f>
        <v>0</v>
      </c>
      <c r="K134" s="63">
        <f>Albuquerque!$F$16*10^3</f>
        <v>0</v>
      </c>
      <c r="L134" s="63">
        <f>Seattle!$F$16*10^3</f>
        <v>0</v>
      </c>
      <c r="M134" s="63">
        <f>Chicago!$F$16*10^3</f>
        <v>0</v>
      </c>
      <c r="N134" s="63">
        <f>Boulder!$F$16*10^3</f>
        <v>0</v>
      </c>
      <c r="O134" s="63">
        <f>Minneapolis!$F$16*10^3</f>
        <v>0</v>
      </c>
      <c r="P134" s="63">
        <f>Helena!$F$16*10^3</f>
        <v>0</v>
      </c>
      <c r="Q134" s="63">
        <f>Duluth!$F$16*10^3</f>
        <v>0</v>
      </c>
      <c r="R134" s="63">
        <f>Fairbanks!$F$16*10^3</f>
        <v>0</v>
      </c>
    </row>
    <row r="135" spans="1:18" ht="11.25">
      <c r="A135" s="59"/>
      <c r="B135" s="60" t="s">
        <v>92</v>
      </c>
      <c r="C135" s="63">
        <f>Miami!$F$17*10^3</f>
        <v>0</v>
      </c>
      <c r="D135" s="63">
        <f>Houston!$F$17*10^3</f>
        <v>0</v>
      </c>
      <c r="E135" s="63">
        <f>Phoenix!$F$17*10^3</f>
        <v>0</v>
      </c>
      <c r="F135" s="63">
        <f>Atlanta!$F$17*10^3</f>
        <v>0</v>
      </c>
      <c r="G135" s="63">
        <f>LosAngeles!$F$17*10^3</f>
        <v>0</v>
      </c>
      <c r="H135" s="63">
        <f>LasVegas!$F$17*10^3</f>
        <v>0</v>
      </c>
      <c r="I135" s="63">
        <f>SanFrancisco!$F$17*10^3</f>
        <v>0</v>
      </c>
      <c r="J135" s="63">
        <f>Baltimore!$F$17*10^3</f>
        <v>0</v>
      </c>
      <c r="K135" s="63">
        <f>Albuquerque!$F$17*10^3</f>
        <v>0</v>
      </c>
      <c r="L135" s="63">
        <f>Seattle!$F$17*10^3</f>
        <v>0</v>
      </c>
      <c r="M135" s="63">
        <f>Chicago!$F$17*10^3</f>
        <v>0</v>
      </c>
      <c r="N135" s="63">
        <f>Boulder!$F$17*10^3</f>
        <v>0</v>
      </c>
      <c r="O135" s="63">
        <f>Minneapolis!$F$17*10^3</f>
        <v>0</v>
      </c>
      <c r="P135" s="63">
        <f>Helena!$F$17*10^3</f>
        <v>0</v>
      </c>
      <c r="Q135" s="63">
        <f>Duluth!$F$17*10^3</f>
        <v>0</v>
      </c>
      <c r="R135" s="63">
        <f>Fairbanks!$F$17*10^3</f>
        <v>0</v>
      </c>
    </row>
    <row r="136" spans="1:18" ht="11.25">
      <c r="A136" s="59"/>
      <c r="B136" s="60" t="s">
        <v>93</v>
      </c>
      <c r="C136" s="63">
        <f>Miami!$F$18*10^3</f>
        <v>0</v>
      </c>
      <c r="D136" s="63">
        <f>Houston!$F$18*10^3</f>
        <v>0</v>
      </c>
      <c r="E136" s="63">
        <f>Phoenix!$F$18*10^3</f>
        <v>0</v>
      </c>
      <c r="F136" s="63">
        <f>Atlanta!$F$18*10^3</f>
        <v>0</v>
      </c>
      <c r="G136" s="63">
        <f>LosAngeles!$F$18*10^3</f>
        <v>0</v>
      </c>
      <c r="H136" s="63">
        <f>LasVegas!$F$18*10^3</f>
        <v>0</v>
      </c>
      <c r="I136" s="63">
        <f>SanFrancisco!$F$18*10^3</f>
        <v>0</v>
      </c>
      <c r="J136" s="63">
        <f>Baltimore!$F$18*10^3</f>
        <v>0</v>
      </c>
      <c r="K136" s="63">
        <f>Albuquerque!$F$18*10^3</f>
        <v>0</v>
      </c>
      <c r="L136" s="63">
        <f>Seattle!$F$18*10^3</f>
        <v>0</v>
      </c>
      <c r="M136" s="63">
        <f>Chicago!$F$18*10^3</f>
        <v>0</v>
      </c>
      <c r="N136" s="63">
        <f>Boulder!$F$18*10^3</f>
        <v>0</v>
      </c>
      <c r="O136" s="63">
        <f>Minneapolis!$F$18*10^3</f>
        <v>0</v>
      </c>
      <c r="P136" s="63">
        <f>Helena!$F$18*10^3</f>
        <v>0</v>
      </c>
      <c r="Q136" s="63">
        <f>Duluth!$F$18*10^3</f>
        <v>0</v>
      </c>
      <c r="R136" s="63">
        <f>Fairbanks!$F$18*10^3</f>
        <v>0</v>
      </c>
    </row>
    <row r="137" spans="1:18" ht="11.25">
      <c r="A137" s="59"/>
      <c r="B137" s="60" t="s">
        <v>94</v>
      </c>
      <c r="C137" s="63">
        <f>Miami!$F$19*10^3</f>
        <v>0</v>
      </c>
      <c r="D137" s="63">
        <f>Houston!$F$19*10^3</f>
        <v>0</v>
      </c>
      <c r="E137" s="63">
        <f>Phoenix!$F$19*10^3</f>
        <v>0</v>
      </c>
      <c r="F137" s="63">
        <f>Atlanta!$F$19*10^3</f>
        <v>0</v>
      </c>
      <c r="G137" s="63">
        <f>LosAngeles!$F$19*10^3</f>
        <v>0</v>
      </c>
      <c r="H137" s="63">
        <f>LasVegas!$F$19*10^3</f>
        <v>0</v>
      </c>
      <c r="I137" s="63">
        <f>SanFrancisco!$F$19*10^3</f>
        <v>0</v>
      </c>
      <c r="J137" s="63">
        <f>Baltimore!$F$19*10^3</f>
        <v>0</v>
      </c>
      <c r="K137" s="63">
        <f>Albuquerque!$F$19*10^3</f>
        <v>0</v>
      </c>
      <c r="L137" s="63">
        <f>Seattle!$F$19*10^3</f>
        <v>0</v>
      </c>
      <c r="M137" s="63">
        <f>Chicago!$F$19*10^3</f>
        <v>0</v>
      </c>
      <c r="N137" s="63">
        <f>Boulder!$F$19*10^3</f>
        <v>0</v>
      </c>
      <c r="O137" s="63">
        <f>Minneapolis!$F$19*10^3</f>
        <v>0</v>
      </c>
      <c r="P137" s="63">
        <f>Helena!$F$19*10^3</f>
        <v>0</v>
      </c>
      <c r="Q137" s="63">
        <f>Duluth!$F$19*10^3</f>
        <v>0</v>
      </c>
      <c r="R137" s="63">
        <f>Fairbanks!$F$19*10^3</f>
        <v>0</v>
      </c>
    </row>
    <row r="138" spans="1:18" ht="11.25">
      <c r="A138" s="59"/>
      <c r="B138" s="60" t="s">
        <v>95</v>
      </c>
      <c r="C138" s="63">
        <f>Miami!$F$20*10^3</f>
        <v>0</v>
      </c>
      <c r="D138" s="63">
        <f>Houston!$F$20*10^3</f>
        <v>0</v>
      </c>
      <c r="E138" s="63">
        <f>Phoenix!$F$20*10^3</f>
        <v>0</v>
      </c>
      <c r="F138" s="63">
        <f>Atlanta!$F$20*10^3</f>
        <v>0</v>
      </c>
      <c r="G138" s="63">
        <f>LosAngeles!$F$20*10^3</f>
        <v>0</v>
      </c>
      <c r="H138" s="63">
        <f>LasVegas!$F$20*10^3</f>
        <v>0</v>
      </c>
      <c r="I138" s="63">
        <f>SanFrancisco!$F$20*10^3</f>
        <v>0</v>
      </c>
      <c r="J138" s="63">
        <f>Baltimore!$F$20*10^3</f>
        <v>0</v>
      </c>
      <c r="K138" s="63">
        <f>Albuquerque!$F$20*10^3</f>
        <v>0</v>
      </c>
      <c r="L138" s="63">
        <f>Seattle!$F$20*10^3</f>
        <v>0</v>
      </c>
      <c r="M138" s="63">
        <f>Chicago!$F$20*10^3</f>
        <v>0</v>
      </c>
      <c r="N138" s="63">
        <f>Boulder!$F$20*10^3</f>
        <v>0</v>
      </c>
      <c r="O138" s="63">
        <f>Minneapolis!$F$20*10^3</f>
        <v>0</v>
      </c>
      <c r="P138" s="63">
        <f>Helena!$F$20*10^3</f>
        <v>0</v>
      </c>
      <c r="Q138" s="63">
        <f>Duluth!$F$20*10^3</f>
        <v>0</v>
      </c>
      <c r="R138" s="63">
        <f>Fairbanks!$F$20*10^3</f>
        <v>0</v>
      </c>
    </row>
    <row r="139" spans="1:18" ht="11.25">
      <c r="A139" s="59"/>
      <c r="B139" s="60" t="s">
        <v>96</v>
      </c>
      <c r="C139" s="63">
        <f>Miami!$F$21*10^3</f>
        <v>0</v>
      </c>
      <c r="D139" s="63">
        <f>Houston!$F$21*10^3</f>
        <v>0</v>
      </c>
      <c r="E139" s="63">
        <f>Phoenix!$F$21*10^3</f>
        <v>0</v>
      </c>
      <c r="F139" s="63">
        <f>Atlanta!$F$21*10^3</f>
        <v>0</v>
      </c>
      <c r="G139" s="63">
        <f>LosAngeles!$F$21*10^3</f>
        <v>0</v>
      </c>
      <c r="H139" s="63">
        <f>LasVegas!$F$21*10^3</f>
        <v>0</v>
      </c>
      <c r="I139" s="63">
        <f>SanFrancisco!$F$21*10^3</f>
        <v>0</v>
      </c>
      <c r="J139" s="63">
        <f>Baltimore!$F$21*10^3</f>
        <v>0</v>
      </c>
      <c r="K139" s="63">
        <f>Albuquerque!$F$21*10^3</f>
        <v>0</v>
      </c>
      <c r="L139" s="63">
        <f>Seattle!$F$21*10^3</f>
        <v>0</v>
      </c>
      <c r="M139" s="63">
        <f>Chicago!$F$21*10^3</f>
        <v>0</v>
      </c>
      <c r="N139" s="63">
        <f>Boulder!$F$21*10^3</f>
        <v>0</v>
      </c>
      <c r="O139" s="63">
        <f>Minneapolis!$F$21*10^3</f>
        <v>0</v>
      </c>
      <c r="P139" s="63">
        <f>Helena!$F$21*10^3</f>
        <v>0</v>
      </c>
      <c r="Q139" s="63">
        <f>Duluth!$F$21*10^3</f>
        <v>0</v>
      </c>
      <c r="R139" s="63">
        <f>Fairbanks!$F$21*10^3</f>
        <v>0</v>
      </c>
    </row>
    <row r="140" spans="1:18" ht="11.25">
      <c r="A140" s="59"/>
      <c r="B140" s="60" t="s">
        <v>97</v>
      </c>
      <c r="C140" s="63">
        <f>Miami!$F$22*10^3</f>
        <v>0</v>
      </c>
      <c r="D140" s="63">
        <f>Houston!$F$22*10^3</f>
        <v>0</v>
      </c>
      <c r="E140" s="63">
        <f>Phoenix!$F$22*10^3</f>
        <v>0</v>
      </c>
      <c r="F140" s="63">
        <f>Atlanta!$F$22*10^3</f>
        <v>0</v>
      </c>
      <c r="G140" s="63">
        <f>LosAngeles!$F$22*10^3</f>
        <v>0</v>
      </c>
      <c r="H140" s="63">
        <f>LasVegas!$F$22*10^3</f>
        <v>0</v>
      </c>
      <c r="I140" s="63">
        <f>SanFrancisco!$F$22*10^3</f>
        <v>0</v>
      </c>
      <c r="J140" s="63">
        <f>Baltimore!$F$22*10^3</f>
        <v>0</v>
      </c>
      <c r="K140" s="63">
        <f>Albuquerque!$F$22*10^3</f>
        <v>0</v>
      </c>
      <c r="L140" s="63">
        <f>Seattle!$F$22*10^3</f>
        <v>0</v>
      </c>
      <c r="M140" s="63">
        <f>Chicago!$F$22*10^3</f>
        <v>0</v>
      </c>
      <c r="N140" s="63">
        <f>Boulder!$F$22*10^3</f>
        <v>0</v>
      </c>
      <c r="O140" s="63">
        <f>Minneapolis!$F$22*10^3</f>
        <v>0</v>
      </c>
      <c r="P140" s="63">
        <f>Helena!$F$22*10^3</f>
        <v>0</v>
      </c>
      <c r="Q140" s="63">
        <f>Duluth!$F$22*10^3</f>
        <v>0</v>
      </c>
      <c r="R140" s="63">
        <f>Fairbanks!$F$22*10^3</f>
        <v>0</v>
      </c>
    </row>
    <row r="141" spans="1:18" ht="11.25">
      <c r="A141" s="59"/>
      <c r="B141" s="60" t="s">
        <v>76</v>
      </c>
      <c r="C141" s="63">
        <f>Miami!$F$23*10^3</f>
        <v>0</v>
      </c>
      <c r="D141" s="63">
        <f>Houston!$F$23*10^3</f>
        <v>0</v>
      </c>
      <c r="E141" s="63">
        <f>Phoenix!$F$23*10^3</f>
        <v>0</v>
      </c>
      <c r="F141" s="63">
        <f>Atlanta!$F$23*10^3</f>
        <v>0</v>
      </c>
      <c r="G141" s="63">
        <f>LosAngeles!$F$23*10^3</f>
        <v>0</v>
      </c>
      <c r="H141" s="63">
        <f>LasVegas!$F$23*10^3</f>
        <v>0</v>
      </c>
      <c r="I141" s="63">
        <f>SanFrancisco!$F$23*10^3</f>
        <v>0</v>
      </c>
      <c r="J141" s="63">
        <f>Baltimore!$F$23*10^3</f>
        <v>0</v>
      </c>
      <c r="K141" s="63">
        <f>Albuquerque!$F$23*10^3</f>
        <v>0</v>
      </c>
      <c r="L141" s="63">
        <f>Seattle!$F$23*10^3</f>
        <v>0</v>
      </c>
      <c r="M141" s="63">
        <f>Chicago!$F$23*10^3</f>
        <v>0</v>
      </c>
      <c r="N141" s="63">
        <f>Boulder!$F$23*10^3</f>
        <v>0</v>
      </c>
      <c r="O141" s="63">
        <f>Minneapolis!$F$23*10^3</f>
        <v>0</v>
      </c>
      <c r="P141" s="63">
        <f>Helena!$F$23*10^3</f>
        <v>0</v>
      </c>
      <c r="Q141" s="63">
        <f>Duluth!$F$23*10^3</f>
        <v>0</v>
      </c>
      <c r="R141" s="63">
        <f>Fairbanks!$F$23*10^3</f>
        <v>0</v>
      </c>
    </row>
    <row r="142" spans="1:18" ht="11.25">
      <c r="A142" s="59"/>
      <c r="B142" s="60" t="s">
        <v>98</v>
      </c>
      <c r="C142" s="63">
        <f>Miami!$F$24*10^3</f>
        <v>0</v>
      </c>
      <c r="D142" s="63">
        <f>Houston!$F$24*10^3</f>
        <v>0</v>
      </c>
      <c r="E142" s="63">
        <f>Phoenix!$F$24*10^3</f>
        <v>0</v>
      </c>
      <c r="F142" s="63">
        <f>Atlanta!$F$24*10^3</f>
        <v>0</v>
      </c>
      <c r="G142" s="63">
        <f>LosAngeles!$F$24*10^3</f>
        <v>0</v>
      </c>
      <c r="H142" s="63">
        <f>LasVegas!$F$24*10^3</f>
        <v>0</v>
      </c>
      <c r="I142" s="63">
        <f>SanFrancisco!$F$24*10^3</f>
        <v>0</v>
      </c>
      <c r="J142" s="63">
        <f>Baltimore!$F$24*10^3</f>
        <v>0</v>
      </c>
      <c r="K142" s="63">
        <f>Albuquerque!$F$24*10^3</f>
        <v>0</v>
      </c>
      <c r="L142" s="63">
        <f>Seattle!$F$24*10^3</f>
        <v>0</v>
      </c>
      <c r="M142" s="63">
        <f>Chicago!$F$24*10^3</f>
        <v>0</v>
      </c>
      <c r="N142" s="63">
        <f>Boulder!$F$24*10^3</f>
        <v>0</v>
      </c>
      <c r="O142" s="63">
        <f>Minneapolis!$F$24*10^3</f>
        <v>0</v>
      </c>
      <c r="P142" s="63">
        <f>Helena!$F$24*10^3</f>
        <v>0</v>
      </c>
      <c r="Q142" s="63">
        <f>Duluth!$F$24*10^3</f>
        <v>0</v>
      </c>
      <c r="R142" s="63">
        <f>Fairbanks!$F$24*10^3</f>
        <v>0</v>
      </c>
    </row>
    <row r="143" spans="1:18" ht="11.25">
      <c r="A143" s="59"/>
      <c r="B143" s="60" t="s">
        <v>99</v>
      </c>
      <c r="C143" s="63">
        <f>Miami!$F$25*10^3</f>
        <v>0</v>
      </c>
      <c r="D143" s="63">
        <f>Houston!$F$25*10^3</f>
        <v>0</v>
      </c>
      <c r="E143" s="63">
        <f>Phoenix!$F$25*10^3</f>
        <v>0</v>
      </c>
      <c r="F143" s="63">
        <f>Atlanta!$F$25*10^3</f>
        <v>0</v>
      </c>
      <c r="G143" s="63">
        <f>LosAngeles!$F$25*10^3</f>
        <v>0</v>
      </c>
      <c r="H143" s="63">
        <f>LasVegas!$F$25*10^3</f>
        <v>0</v>
      </c>
      <c r="I143" s="63">
        <f>SanFrancisco!$F$25*10^3</f>
        <v>0</v>
      </c>
      <c r="J143" s="63">
        <f>Baltimore!$F$25*10^3</f>
        <v>0</v>
      </c>
      <c r="K143" s="63">
        <f>Albuquerque!$F$25*10^3</f>
        <v>0</v>
      </c>
      <c r="L143" s="63">
        <f>Seattle!$F$25*10^3</f>
        <v>0</v>
      </c>
      <c r="M143" s="63">
        <f>Chicago!$F$25*10^3</f>
        <v>0</v>
      </c>
      <c r="N143" s="63">
        <f>Boulder!$F$25*10^3</f>
        <v>0</v>
      </c>
      <c r="O143" s="63">
        <f>Minneapolis!$F$25*10^3</f>
        <v>0</v>
      </c>
      <c r="P143" s="63">
        <f>Helena!$F$25*10^3</f>
        <v>0</v>
      </c>
      <c r="Q143" s="63">
        <f>Duluth!$F$25*10^3</f>
        <v>0</v>
      </c>
      <c r="R143" s="63">
        <f>Fairbanks!$F$25*10^3</f>
        <v>0</v>
      </c>
    </row>
    <row r="144" spans="1:18" ht="11.25">
      <c r="A144" s="59"/>
      <c r="B144" s="60" t="s">
        <v>100</v>
      </c>
      <c r="C144" s="63">
        <f>Miami!$F$26*10^3</f>
        <v>0</v>
      </c>
      <c r="D144" s="63">
        <f>Houston!$F$26*10^3</f>
        <v>0</v>
      </c>
      <c r="E144" s="63">
        <f>Phoenix!$F$26*10^3</f>
        <v>0</v>
      </c>
      <c r="F144" s="63">
        <f>Atlanta!$F$26*10^3</f>
        <v>0</v>
      </c>
      <c r="G144" s="63">
        <f>LosAngeles!$F$26*10^3</f>
        <v>0</v>
      </c>
      <c r="H144" s="63">
        <f>LasVegas!$F$26*10^3</f>
        <v>0</v>
      </c>
      <c r="I144" s="63">
        <f>SanFrancisco!$F$26*10^3</f>
        <v>0</v>
      </c>
      <c r="J144" s="63">
        <f>Baltimore!$F$26*10^3</f>
        <v>0</v>
      </c>
      <c r="K144" s="63">
        <f>Albuquerque!$F$26*10^3</f>
        <v>0</v>
      </c>
      <c r="L144" s="63">
        <f>Seattle!$F$26*10^3</f>
        <v>0</v>
      </c>
      <c r="M144" s="63">
        <f>Chicago!$F$26*10^3</f>
        <v>0</v>
      </c>
      <c r="N144" s="63">
        <f>Boulder!$F$26*10^3</f>
        <v>0</v>
      </c>
      <c r="O144" s="63">
        <f>Minneapolis!$F$26*10^3</f>
        <v>0</v>
      </c>
      <c r="P144" s="63">
        <f>Helena!$F$26*10^3</f>
        <v>0</v>
      </c>
      <c r="Q144" s="63">
        <f>Duluth!$F$26*10^3</f>
        <v>0</v>
      </c>
      <c r="R144" s="63">
        <f>Fairbanks!$F$26*10^3</f>
        <v>0</v>
      </c>
    </row>
    <row r="145" spans="1:18" ht="11.25">
      <c r="A145" s="59"/>
      <c r="B145" s="60" t="s">
        <v>101</v>
      </c>
      <c r="C145" s="63">
        <f>Miami!$F$28*10^3</f>
        <v>0</v>
      </c>
      <c r="D145" s="63">
        <f>Houston!$F$28*10^3</f>
        <v>0</v>
      </c>
      <c r="E145" s="63">
        <f>Phoenix!$F$28*10^3</f>
        <v>0</v>
      </c>
      <c r="F145" s="63">
        <f>Atlanta!$F$28*10^3</f>
        <v>0</v>
      </c>
      <c r="G145" s="63">
        <f>LosAngeles!$F$28*10^3</f>
        <v>0</v>
      </c>
      <c r="H145" s="63">
        <f>LasVegas!$F$28*10^3</f>
        <v>0</v>
      </c>
      <c r="I145" s="63">
        <f>SanFrancisco!$F$28*10^3</f>
        <v>0</v>
      </c>
      <c r="J145" s="63">
        <f>Baltimore!$F$28*10^3</f>
        <v>0</v>
      </c>
      <c r="K145" s="63">
        <f>Albuquerque!$F$28*10^3</f>
        <v>0</v>
      </c>
      <c r="L145" s="63">
        <f>Seattle!$F$28*10^3</f>
        <v>0</v>
      </c>
      <c r="M145" s="63">
        <f>Chicago!$F$28*10^3</f>
        <v>0</v>
      </c>
      <c r="N145" s="63">
        <f>Boulder!$F$28*10^3</f>
        <v>0</v>
      </c>
      <c r="O145" s="63">
        <f>Minneapolis!$F$28*10^3</f>
        <v>0</v>
      </c>
      <c r="P145" s="63">
        <f>Helena!$F$28*10^3</f>
        <v>0</v>
      </c>
      <c r="Q145" s="63">
        <f>Duluth!$F$28*10^3</f>
        <v>0</v>
      </c>
      <c r="R145" s="63">
        <f>Fairbanks!$F$28*10^3</f>
        <v>0</v>
      </c>
    </row>
    <row r="146" spans="1:18" ht="11.25">
      <c r="A146" s="59"/>
      <c r="B146" s="57" t="s">
        <v>249</v>
      </c>
      <c r="C146" s="75">
        <f>Miami!$B$2*10^3</f>
        <v>7622220</v>
      </c>
      <c r="D146" s="75">
        <f>Houston!$B$2*10^3</f>
        <v>8130510</v>
      </c>
      <c r="E146" s="75">
        <f>Phoenix!$B$2*10^3</f>
        <v>7661620</v>
      </c>
      <c r="F146" s="75">
        <f>Atlanta!$B$2*10^3</f>
        <v>8299020</v>
      </c>
      <c r="G146" s="75">
        <f>LosAngeles!$B$2*10^3</f>
        <v>7339360</v>
      </c>
      <c r="H146" s="75">
        <f>LasVegas!$B$2*10^3</f>
        <v>7690250</v>
      </c>
      <c r="I146" s="75">
        <f>SanFrancisco!$B$2*10^3</f>
        <v>8111630</v>
      </c>
      <c r="J146" s="75">
        <f>Baltimore!$B$2*10^3</f>
        <v>9055570</v>
      </c>
      <c r="K146" s="75">
        <f>Albuquerque!$B$2*10^3</f>
        <v>8238870.0000000009</v>
      </c>
      <c r="L146" s="75">
        <f>Seattle!$B$2*10^3</f>
        <v>8814110</v>
      </c>
      <c r="M146" s="75">
        <f>Chicago!$B$2*10^3</f>
        <v>9776320</v>
      </c>
      <c r="N146" s="75">
        <f>Boulder!$B$2*10^3</f>
        <v>8928470</v>
      </c>
      <c r="O146" s="75">
        <f>Minneapolis!$B$2*10^3</f>
        <v>10626920</v>
      </c>
      <c r="P146" s="75">
        <f>Helena!$B$2*10^3</f>
        <v>9943160</v>
      </c>
      <c r="Q146" s="75">
        <f>Duluth!$B$2*10^3</f>
        <v>11414280</v>
      </c>
      <c r="R146" s="75">
        <f>Fairbanks!$B$2*10^3</f>
        <v>14068250</v>
      </c>
    </row>
    <row r="147" spans="1:18" ht="11.25">
      <c r="A147" s="57" t="s">
        <v>102</v>
      </c>
      <c r="B147" s="58"/>
      <c r="C147" s="81"/>
      <c r="D147" s="81"/>
      <c r="E147" s="81"/>
      <c r="F147" s="81"/>
      <c r="G147" s="81"/>
      <c r="H147" s="81"/>
      <c r="I147" s="81"/>
      <c r="J147" s="81"/>
      <c r="K147" s="81"/>
      <c r="L147" s="81"/>
      <c r="M147" s="81"/>
      <c r="N147" s="81"/>
      <c r="O147" s="81"/>
      <c r="P147" s="81"/>
      <c r="Q147" s="81"/>
      <c r="R147" s="81"/>
    </row>
    <row r="148" spans="1:18" ht="11.25">
      <c r="A148" s="59"/>
      <c r="B148" s="57" t="s">
        <v>255</v>
      </c>
      <c r="C148" s="81"/>
      <c r="D148" s="81"/>
      <c r="E148" s="81"/>
      <c r="F148" s="81"/>
      <c r="G148" s="81"/>
      <c r="H148" s="81"/>
      <c r="I148" s="81"/>
      <c r="J148" s="81"/>
      <c r="K148" s="81"/>
      <c r="L148" s="81"/>
      <c r="M148" s="81"/>
      <c r="N148" s="81"/>
      <c r="O148" s="81"/>
      <c r="P148" s="81"/>
      <c r="Q148" s="81"/>
      <c r="R148" s="81"/>
    </row>
    <row r="149" spans="1:18" ht="11.25">
      <c r="A149" s="59"/>
      <c r="B149" s="60" t="s">
        <v>181</v>
      </c>
      <c r="C149" s="4">
        <f>(Miami!$B$13*10^3)/Miami!$B$8</f>
        <v>0</v>
      </c>
      <c r="D149" s="4">
        <f>(Houston!$B$13*10^3)/Houston!$B$8</f>
        <v>0</v>
      </c>
      <c r="E149" s="4">
        <f>(Phoenix!$B$13*10^3)/Phoenix!$B$8</f>
        <v>0</v>
      </c>
      <c r="F149" s="4">
        <f>(Atlanta!$B$13*10^3)/Atlanta!$B$8</f>
        <v>0</v>
      </c>
      <c r="G149" s="4">
        <f>(LosAngeles!$B$13*10^3)/LosAngeles!$B$8</f>
        <v>0</v>
      </c>
      <c r="H149" s="4">
        <f>(LasVegas!$B$13*10^3)/LasVegas!$B$8</f>
        <v>0</v>
      </c>
      <c r="I149" s="4">
        <f>(SanFrancisco!$B$13*10^3)/SanFrancisco!$B$8</f>
        <v>0</v>
      </c>
      <c r="J149" s="4">
        <f>(Baltimore!$B$13*10^3)/Baltimore!$B$8</f>
        <v>0</v>
      </c>
      <c r="K149" s="4">
        <f>(Albuquerque!$B$13*10^3)/Albuquerque!$B$8</f>
        <v>0</v>
      </c>
      <c r="L149" s="4">
        <f>(Seattle!$B$13*10^3)/Seattle!$B$8</f>
        <v>0</v>
      </c>
      <c r="M149" s="4">
        <f>(Chicago!$B$13*10^3)/Chicago!$B$8</f>
        <v>0</v>
      </c>
      <c r="N149" s="4">
        <f>(Boulder!$B$13*10^3)/Boulder!$B$8</f>
        <v>0</v>
      </c>
      <c r="O149" s="4">
        <f>(Minneapolis!$B$13*10^3)/Minneapolis!$B$8</f>
        <v>0</v>
      </c>
      <c r="P149" s="4">
        <f>(Helena!$B$13*10^3)/Helena!$B$8</f>
        <v>0</v>
      </c>
      <c r="Q149" s="4">
        <f>(Duluth!$B$13*10^3)/Duluth!$B$8</f>
        <v>0</v>
      </c>
      <c r="R149" s="4">
        <f>(Fairbanks!$B$13*10^3)/Fairbanks!$B$8</f>
        <v>0</v>
      </c>
    </row>
    <row r="150" spans="1:18" ht="11.25">
      <c r="A150" s="59"/>
      <c r="B150" s="60" t="s">
        <v>180</v>
      </c>
      <c r="C150" s="4">
        <f>(Miami!$B$14*10^3)/Miami!$B$8</f>
        <v>139.59323477141879</v>
      </c>
      <c r="D150" s="4">
        <f>(Houston!$B$14*10^3)/Houston!$B$8</f>
        <v>108.2331329724765</v>
      </c>
      <c r="E150" s="4">
        <f>(Phoenix!$B$14*10^3)/Phoenix!$B$8</f>
        <v>105.6187945340474</v>
      </c>
      <c r="F150" s="4">
        <f>(Atlanta!$B$14*10^3)/Atlanta!$B$8</f>
        <v>53.320066303258479</v>
      </c>
      <c r="G150" s="4">
        <f>(LosAngeles!$B$14*10^3)/LosAngeles!$B$8</f>
        <v>11.521745890130813</v>
      </c>
      <c r="H150" s="4">
        <f>(LasVegas!$B$14*10^3)/LasVegas!$B$8</f>
        <v>62.526460310132784</v>
      </c>
      <c r="I150" s="4">
        <f>(SanFrancisco!$B$14*10^3)/SanFrancisco!$B$8</f>
        <v>3.4538926853537251</v>
      </c>
      <c r="J150" s="4">
        <f>(Baltimore!$B$14*10^3)/Baltimore!$B$8</f>
        <v>42.29822593337623</v>
      </c>
      <c r="K150" s="4">
        <f>(Albuquerque!$B$14*10^3)/Albuquerque!$B$8</f>
        <v>27.435006302636584</v>
      </c>
      <c r="L150" s="4">
        <f>(Seattle!$B$14*10^3)/Seattle!$B$8</f>
        <v>4.853149763561432</v>
      </c>
      <c r="M150" s="4">
        <f>(Chicago!$B$14*10^3)/Chicago!$B$8</f>
        <v>25.899411355270175</v>
      </c>
      <c r="N150" s="4">
        <f>(Boulder!$B$14*10^3)/Boulder!$B$8</f>
        <v>16.303138880450824</v>
      </c>
      <c r="O150" s="4">
        <f>(Minneapolis!$B$14*10^3)/Minneapolis!$B$8</f>
        <v>25.786992410525283</v>
      </c>
      <c r="P150" s="4">
        <f>(Helena!$B$14*10^3)/Helena!$B$8</f>
        <v>9.9096103846402244</v>
      </c>
      <c r="Q150" s="4">
        <f>(Duluth!$B$14*10^3)/Duluth!$B$8</f>
        <v>9.3953535097433747</v>
      </c>
      <c r="R150" s="4">
        <f>(Fairbanks!$B$14*10^3)/Fairbanks!$B$8</f>
        <v>4.0710009352299448</v>
      </c>
    </row>
    <row r="151" spans="1:18" ht="11.25">
      <c r="A151" s="59"/>
      <c r="B151" s="60" t="s">
        <v>182</v>
      </c>
      <c r="C151" s="4">
        <f>(Miami!$B$15*10^3)/Miami!$B$8</f>
        <v>223.34534860636387</v>
      </c>
      <c r="D151" s="4">
        <f>(Houston!$B$15*10^3)/Houston!$B$8</f>
        <v>223.34534860636387</v>
      </c>
      <c r="E151" s="4">
        <f>(Phoenix!$B$15*10^3)/Phoenix!$B$8</f>
        <v>223.34534860636387</v>
      </c>
      <c r="F151" s="4">
        <f>(Atlanta!$B$15*10^3)/Atlanta!$B$8</f>
        <v>223.34534860636387</v>
      </c>
      <c r="G151" s="4">
        <f>(LosAngeles!$B$15*10^3)/LosAngeles!$B$8</f>
        <v>223.34534860636387</v>
      </c>
      <c r="H151" s="4">
        <f>(LasVegas!$B$15*10^3)/LasVegas!$B$8</f>
        <v>223.34534860636387</v>
      </c>
      <c r="I151" s="4">
        <f>(SanFrancisco!$B$15*10^3)/SanFrancisco!$B$8</f>
        <v>223.34534860636387</v>
      </c>
      <c r="J151" s="4">
        <f>(Baltimore!$B$15*10^3)/Baltimore!$B$8</f>
        <v>223.34534860636387</v>
      </c>
      <c r="K151" s="4">
        <f>(Albuquerque!$B$15*10^3)/Albuquerque!$B$8</f>
        <v>223.34534860636387</v>
      </c>
      <c r="L151" s="4">
        <f>(Seattle!$B$15*10^3)/Seattle!$B$8</f>
        <v>223.34534860636387</v>
      </c>
      <c r="M151" s="4">
        <f>(Chicago!$B$15*10^3)/Chicago!$B$8</f>
        <v>223.34534860636387</v>
      </c>
      <c r="N151" s="4">
        <f>(Boulder!$B$15*10^3)/Boulder!$B$8</f>
        <v>223.34534860636387</v>
      </c>
      <c r="O151" s="4">
        <f>(Minneapolis!$B$15*10^3)/Minneapolis!$B$8</f>
        <v>223.34534860636387</v>
      </c>
      <c r="P151" s="4">
        <f>(Helena!$B$15*10^3)/Helena!$B$8</f>
        <v>223.34534860636387</v>
      </c>
      <c r="Q151" s="4">
        <f>(Duluth!$B$15*10^3)/Duluth!$B$8</f>
        <v>223.34534860636387</v>
      </c>
      <c r="R151" s="4">
        <f>(Fairbanks!$B$15*10^3)/Fairbanks!$B$8</f>
        <v>223.34534860636387</v>
      </c>
    </row>
    <row r="152" spans="1:18" ht="11.25">
      <c r="A152" s="59"/>
      <c r="B152" s="60" t="s">
        <v>188</v>
      </c>
      <c r="C152" s="4">
        <f>(Miami!$B$16*10^3)/Miami!$B$8</f>
        <v>16.298355095568063</v>
      </c>
      <c r="D152" s="4">
        <f>(Houston!$B$16*10^3)/Houston!$B$8</f>
        <v>16.291179418243921</v>
      </c>
      <c r="E152" s="4">
        <f>(Phoenix!$B$16*10^3)/Phoenix!$B$8</f>
        <v>16.28878752580254</v>
      </c>
      <c r="F152" s="4">
        <f>(Atlanta!$B$16*10^3)/Atlanta!$B$8</f>
        <v>16.28639563336116</v>
      </c>
      <c r="G152" s="4">
        <f>(LosAngeles!$B$16*10^3)/LosAngeles!$B$8</f>
        <v>16.274436171154257</v>
      </c>
      <c r="H152" s="4">
        <f>(LasVegas!$B$16*10^3)/LasVegas!$B$8</f>
        <v>16.269652386271495</v>
      </c>
      <c r="I152" s="4">
        <f>(SanFrancisco!$B$16*10^3)/SanFrancisco!$B$8</f>
        <v>16.279219956037018</v>
      </c>
      <c r="J152" s="4">
        <f>(Baltimore!$B$16*10^3)/Baltimore!$B$8</f>
        <v>16.269652386271495</v>
      </c>
      <c r="K152" s="4">
        <f>(Albuquerque!$B$16*10^3)/Albuquerque!$B$8</f>
        <v>16.274436171154257</v>
      </c>
      <c r="L152" s="4">
        <f>(Seattle!$B$16*10^3)/Seattle!$B$8</f>
        <v>16.243341569416305</v>
      </c>
      <c r="M152" s="4">
        <f>(Chicago!$B$16*10^3)/Chicago!$B$8</f>
        <v>16.272044278712876</v>
      </c>
      <c r="N152" s="4">
        <f>(Boulder!$B$16*10^3)/Boulder!$B$8</f>
        <v>16.262476708947354</v>
      </c>
      <c r="O152" s="4">
        <f>(Minneapolis!$B$16*10^3)/Minneapolis!$B$8</f>
        <v>16.260084816505973</v>
      </c>
      <c r="P152" s="4">
        <f>(Helena!$B$16*10^3)/Helena!$B$8</f>
        <v>16.257692924064592</v>
      </c>
      <c r="Q152" s="4">
        <f>(Duluth!$B$16*10^3)/Duluth!$B$8</f>
        <v>16.248125354299066</v>
      </c>
      <c r="R152" s="4">
        <f>(Fairbanks!$B$16*10^3)/Fairbanks!$B$8</f>
        <v>16.147665871761077</v>
      </c>
    </row>
    <row r="153" spans="1:18" ht="11.25">
      <c r="A153" s="59"/>
      <c r="B153" s="60" t="s">
        <v>183</v>
      </c>
      <c r="C153" s="4">
        <f>(Miami!$B$17*10^3)/Miami!$B$8</f>
        <v>162.29946971744576</v>
      </c>
      <c r="D153" s="4">
        <f>(Houston!$B$17*10^3)/Houston!$B$8</f>
        <v>162.29946971744576</v>
      </c>
      <c r="E153" s="4">
        <f>(Phoenix!$B$17*10^3)/Phoenix!$B$8</f>
        <v>162.29946971744576</v>
      </c>
      <c r="F153" s="4">
        <f>(Atlanta!$B$17*10^3)/Atlanta!$B$8</f>
        <v>162.29946971744576</v>
      </c>
      <c r="G153" s="4">
        <f>(LosAngeles!$B$17*10^3)/LosAngeles!$B$8</f>
        <v>162.29946971744576</v>
      </c>
      <c r="H153" s="4">
        <f>(LasVegas!$B$17*10^3)/LasVegas!$B$8</f>
        <v>162.29946971744576</v>
      </c>
      <c r="I153" s="4">
        <f>(SanFrancisco!$B$17*10^3)/SanFrancisco!$B$8</f>
        <v>162.29946971744576</v>
      </c>
      <c r="J153" s="4">
        <f>(Baltimore!$B$17*10^3)/Baltimore!$B$8</f>
        <v>162.29946971744576</v>
      </c>
      <c r="K153" s="4">
        <f>(Albuquerque!$B$17*10^3)/Albuquerque!$B$8</f>
        <v>162.29946971744576</v>
      </c>
      <c r="L153" s="4">
        <f>(Seattle!$B$17*10^3)/Seattle!$B$8</f>
        <v>162.29946971744576</v>
      </c>
      <c r="M153" s="4">
        <f>(Chicago!$B$17*10^3)/Chicago!$B$8</f>
        <v>162.29946971744576</v>
      </c>
      <c r="N153" s="4">
        <f>(Boulder!$B$17*10^3)/Boulder!$B$8</f>
        <v>162.29946971744576</v>
      </c>
      <c r="O153" s="4">
        <f>(Minneapolis!$B$17*10^3)/Minneapolis!$B$8</f>
        <v>162.29946971744576</v>
      </c>
      <c r="P153" s="4">
        <f>(Helena!$B$17*10^3)/Helena!$B$8</f>
        <v>162.29946971744576</v>
      </c>
      <c r="Q153" s="4">
        <f>(Duluth!$B$17*10^3)/Duluth!$B$8</f>
        <v>162.29946971744576</v>
      </c>
      <c r="R153" s="4">
        <f>(Fairbanks!$B$17*10^3)/Fairbanks!$B$8</f>
        <v>162.29946971744576</v>
      </c>
    </row>
    <row r="154" spans="1:18" ht="11.25">
      <c r="A154" s="59"/>
      <c r="B154" s="60" t="s">
        <v>189</v>
      </c>
      <c r="C154" s="4">
        <f>(Miami!$B$18*10^3)/Miami!$B$8</f>
        <v>0</v>
      </c>
      <c r="D154" s="4">
        <f>(Houston!$B$18*10^3)/Houston!$B$8</f>
        <v>0</v>
      </c>
      <c r="E154" s="4">
        <f>(Phoenix!$B$18*10^3)/Phoenix!$B$8</f>
        <v>0</v>
      </c>
      <c r="F154" s="4">
        <f>(Atlanta!$B$18*10^3)/Atlanta!$B$8</f>
        <v>0</v>
      </c>
      <c r="G154" s="4">
        <f>(LosAngeles!$B$18*10^3)/LosAngeles!$B$8</f>
        <v>0</v>
      </c>
      <c r="H154" s="4">
        <f>(LasVegas!$B$18*10^3)/LasVegas!$B$8</f>
        <v>0</v>
      </c>
      <c r="I154" s="4">
        <f>(SanFrancisco!$B$18*10^3)/SanFrancisco!$B$8</f>
        <v>0</v>
      </c>
      <c r="J154" s="4">
        <f>(Baltimore!$B$18*10^3)/Baltimore!$B$8</f>
        <v>0</v>
      </c>
      <c r="K154" s="4">
        <f>(Albuquerque!$B$18*10^3)/Albuquerque!$B$8</f>
        <v>0</v>
      </c>
      <c r="L154" s="4">
        <f>(Seattle!$B$18*10^3)/Seattle!$B$8</f>
        <v>0</v>
      </c>
      <c r="M154" s="4">
        <f>(Chicago!$B$18*10^3)/Chicago!$B$8</f>
        <v>0</v>
      </c>
      <c r="N154" s="4">
        <f>(Boulder!$B$18*10^3)/Boulder!$B$8</f>
        <v>0</v>
      </c>
      <c r="O154" s="4">
        <f>(Minneapolis!$B$18*10^3)/Minneapolis!$B$8</f>
        <v>0</v>
      </c>
      <c r="P154" s="4">
        <f>(Helena!$B$18*10^3)/Helena!$B$8</f>
        <v>0</v>
      </c>
      <c r="Q154" s="4">
        <f>(Duluth!$B$18*10^3)/Duluth!$B$8</f>
        <v>0</v>
      </c>
      <c r="R154" s="4">
        <f>(Fairbanks!$B$18*10^3)/Fairbanks!$B$8</f>
        <v>0</v>
      </c>
    </row>
    <row r="155" spans="1:18" ht="11.25">
      <c r="A155" s="59"/>
      <c r="B155" s="60" t="s">
        <v>184</v>
      </c>
      <c r="C155" s="4">
        <f>(Miami!$B$19*10^3)/Miami!$B$8</f>
        <v>115.83695904362573</v>
      </c>
      <c r="D155" s="4">
        <f>(Houston!$B$19*10^3)/Houston!$B$8</f>
        <v>142.96819500620697</v>
      </c>
      <c r="E155" s="4">
        <f>(Phoenix!$B$19*10^3)/Phoenix!$B$8</f>
        <v>148.25906108654107</v>
      </c>
      <c r="F155" s="4">
        <f>(Atlanta!$B$19*10^3)/Atlanta!$B$8</f>
        <v>145.71169563647061</v>
      </c>
      <c r="G155" s="4">
        <f>(LosAngeles!$B$19*10^3)/LosAngeles!$B$8</f>
        <v>117.9346487147166</v>
      </c>
      <c r="H155" s="4">
        <f>(LasVegas!$B$19*10^3)/LasVegas!$B$8</f>
        <v>145.24527661040139</v>
      </c>
      <c r="I155" s="4">
        <f>(SanFrancisco!$B$19*10^3)/SanFrancisco!$B$8</f>
        <v>120.36002765027662</v>
      </c>
      <c r="J155" s="4">
        <f>(Baltimore!$B$19*10^3)/Baltimore!$B$8</f>
        <v>152.20807550726059</v>
      </c>
      <c r="K155" s="4">
        <f>(Albuquerque!$B$19*10^3)/Albuquerque!$B$8</f>
        <v>161.86653718555584</v>
      </c>
      <c r="L155" s="4">
        <f>(Seattle!$B$19*10^3)/Seattle!$B$8</f>
        <v>131.19290851728979</v>
      </c>
      <c r="M155" s="4">
        <f>(Chicago!$B$19*10^3)/Chicago!$B$8</f>
        <v>163.54564567940508</v>
      </c>
      <c r="N155" s="4">
        <f>(Boulder!$B$19*10^3)/Boulder!$B$8</f>
        <v>207.04938540323718</v>
      </c>
      <c r="O155" s="4">
        <f>(Minneapolis!$B$19*10^3)/Minneapolis!$B$8</f>
        <v>208.78829120812097</v>
      </c>
      <c r="P155" s="4">
        <f>(Helena!$B$19*10^3)/Helena!$B$8</f>
        <v>222.35988892051503</v>
      </c>
      <c r="Q155" s="4">
        <f>(Duluth!$B$19*10^3)/Duluth!$B$8</f>
        <v>216.22229291593217</v>
      </c>
      <c r="R155" s="4">
        <f>(Fairbanks!$B$19*10^3)/Fairbanks!$B$8</f>
        <v>248.37411111297149</v>
      </c>
    </row>
    <row r="156" spans="1:18" ht="11.25">
      <c r="A156" s="59"/>
      <c r="B156" s="60" t="s">
        <v>190</v>
      </c>
      <c r="C156" s="4">
        <f>(Miami!$B$20*10^3)/Miami!$B$8</f>
        <v>0</v>
      </c>
      <c r="D156" s="4">
        <f>(Houston!$B$20*10^3)/Houston!$B$8</f>
        <v>0</v>
      </c>
      <c r="E156" s="4">
        <f>(Phoenix!$B$20*10^3)/Phoenix!$B$8</f>
        <v>0</v>
      </c>
      <c r="F156" s="4">
        <f>(Atlanta!$B$20*10^3)/Atlanta!$B$8</f>
        <v>0</v>
      </c>
      <c r="G156" s="4">
        <f>(LosAngeles!$B$20*10^3)/LosAngeles!$B$8</f>
        <v>0</v>
      </c>
      <c r="H156" s="4">
        <f>(LasVegas!$B$20*10^3)/LasVegas!$B$8</f>
        <v>0</v>
      </c>
      <c r="I156" s="4">
        <f>(SanFrancisco!$B$20*10^3)/SanFrancisco!$B$8</f>
        <v>0</v>
      </c>
      <c r="J156" s="4">
        <f>(Baltimore!$B$20*10^3)/Baltimore!$B$8</f>
        <v>0</v>
      </c>
      <c r="K156" s="4">
        <f>(Albuquerque!$B$20*10^3)/Albuquerque!$B$8</f>
        <v>0</v>
      </c>
      <c r="L156" s="4">
        <f>(Seattle!$B$20*10^3)/Seattle!$B$8</f>
        <v>0</v>
      </c>
      <c r="M156" s="4">
        <f>(Chicago!$B$20*10^3)/Chicago!$B$8</f>
        <v>0</v>
      </c>
      <c r="N156" s="4">
        <f>(Boulder!$B$20*10^3)/Boulder!$B$8</f>
        <v>0</v>
      </c>
      <c r="O156" s="4">
        <f>(Minneapolis!$B$20*10^3)/Minneapolis!$B$8</f>
        <v>0</v>
      </c>
      <c r="P156" s="4">
        <f>(Helena!$B$20*10^3)/Helena!$B$8</f>
        <v>0</v>
      </c>
      <c r="Q156" s="4">
        <f>(Duluth!$B$20*10^3)/Duluth!$B$8</f>
        <v>0</v>
      </c>
      <c r="R156" s="4">
        <f>(Fairbanks!$B$20*10^3)/Fairbanks!$B$8</f>
        <v>0</v>
      </c>
    </row>
    <row r="157" spans="1:18" ht="11.25">
      <c r="A157" s="59"/>
      <c r="B157" s="60" t="s">
        <v>191</v>
      </c>
      <c r="C157" s="4">
        <f>(Miami!$B$21*10^3)/Miami!$B$8</f>
        <v>0</v>
      </c>
      <c r="D157" s="4">
        <f>(Houston!$B$21*10^3)/Houston!$B$8</f>
        <v>0</v>
      </c>
      <c r="E157" s="4">
        <f>(Phoenix!$B$21*10^3)/Phoenix!$B$8</f>
        <v>0</v>
      </c>
      <c r="F157" s="4">
        <f>(Atlanta!$B$21*10^3)/Atlanta!$B$8</f>
        <v>0</v>
      </c>
      <c r="G157" s="4">
        <f>(LosAngeles!$B$21*10^3)/LosAngeles!$B$8</f>
        <v>0</v>
      </c>
      <c r="H157" s="4">
        <f>(LasVegas!$B$21*10^3)/LasVegas!$B$8</f>
        <v>0</v>
      </c>
      <c r="I157" s="4">
        <f>(SanFrancisco!$B$21*10^3)/SanFrancisco!$B$8</f>
        <v>0</v>
      </c>
      <c r="J157" s="4">
        <f>(Baltimore!$B$21*10^3)/Baltimore!$B$8</f>
        <v>0</v>
      </c>
      <c r="K157" s="4">
        <f>(Albuquerque!$B$21*10^3)/Albuquerque!$B$8</f>
        <v>0</v>
      </c>
      <c r="L157" s="4">
        <f>(Seattle!$B$21*10^3)/Seattle!$B$8</f>
        <v>0</v>
      </c>
      <c r="M157" s="4">
        <f>(Chicago!$B$21*10^3)/Chicago!$B$8</f>
        <v>0</v>
      </c>
      <c r="N157" s="4">
        <f>(Boulder!$B$21*10^3)/Boulder!$B$8</f>
        <v>0</v>
      </c>
      <c r="O157" s="4">
        <f>(Minneapolis!$B$21*10^3)/Minneapolis!$B$8</f>
        <v>0</v>
      </c>
      <c r="P157" s="4">
        <f>(Helena!$B$21*10^3)/Helena!$B$8</f>
        <v>0</v>
      </c>
      <c r="Q157" s="4">
        <f>(Duluth!$B$21*10^3)/Duluth!$B$8</f>
        <v>0</v>
      </c>
      <c r="R157" s="4">
        <f>(Fairbanks!$B$21*10^3)/Fairbanks!$B$8</f>
        <v>0</v>
      </c>
    </row>
    <row r="158" spans="1:18" ht="11.25">
      <c r="A158" s="59"/>
      <c r="B158" s="60" t="s">
        <v>192</v>
      </c>
      <c r="C158" s="4">
        <f>(Miami!$B$22*10^3)/Miami!$B$8</f>
        <v>0</v>
      </c>
      <c r="D158" s="4">
        <f>(Houston!$B$22*10^3)/Houston!$B$8</f>
        <v>0</v>
      </c>
      <c r="E158" s="4">
        <f>(Phoenix!$B$22*10^3)/Phoenix!$B$8</f>
        <v>0</v>
      </c>
      <c r="F158" s="4">
        <f>(Atlanta!$B$22*10^3)/Atlanta!$B$8</f>
        <v>0</v>
      </c>
      <c r="G158" s="4">
        <f>(LosAngeles!$B$22*10^3)/LosAngeles!$B$8</f>
        <v>0</v>
      </c>
      <c r="H158" s="4">
        <f>(LasVegas!$B$22*10^3)/LasVegas!$B$8</f>
        <v>0</v>
      </c>
      <c r="I158" s="4">
        <f>(SanFrancisco!$B$22*10^3)/SanFrancisco!$B$8</f>
        <v>0</v>
      </c>
      <c r="J158" s="4">
        <f>(Baltimore!$B$22*10^3)/Baltimore!$B$8</f>
        <v>0</v>
      </c>
      <c r="K158" s="4">
        <f>(Albuquerque!$B$22*10^3)/Albuquerque!$B$8</f>
        <v>0</v>
      </c>
      <c r="L158" s="4">
        <f>(Seattle!$B$22*10^3)/Seattle!$B$8</f>
        <v>0</v>
      </c>
      <c r="M158" s="4">
        <f>(Chicago!$B$22*10^3)/Chicago!$B$8</f>
        <v>0</v>
      </c>
      <c r="N158" s="4">
        <f>(Boulder!$B$22*10^3)/Boulder!$B$8</f>
        <v>0</v>
      </c>
      <c r="O158" s="4">
        <f>(Minneapolis!$B$22*10^3)/Minneapolis!$B$8</f>
        <v>0</v>
      </c>
      <c r="P158" s="4">
        <f>(Helena!$B$22*10^3)/Helena!$B$8</f>
        <v>0</v>
      </c>
      <c r="Q158" s="4">
        <f>(Duluth!$B$22*10^3)/Duluth!$B$8</f>
        <v>0</v>
      </c>
      <c r="R158" s="4">
        <f>(Fairbanks!$B$22*10^3)/Fairbanks!$B$8</f>
        <v>0</v>
      </c>
    </row>
    <row r="159" spans="1:18" ht="11.25">
      <c r="A159" s="59"/>
      <c r="B159" s="60" t="s">
        <v>193</v>
      </c>
      <c r="C159" s="4">
        <f>(Miami!$B$23*10^3)/Miami!$B$8</f>
        <v>0</v>
      </c>
      <c r="D159" s="4">
        <f>(Houston!$B$23*10^3)/Houston!$B$8</f>
        <v>0</v>
      </c>
      <c r="E159" s="4">
        <f>(Phoenix!$B$23*10^3)/Phoenix!$B$8</f>
        <v>0</v>
      </c>
      <c r="F159" s="4">
        <f>(Atlanta!$B$23*10^3)/Atlanta!$B$8</f>
        <v>0</v>
      </c>
      <c r="G159" s="4">
        <f>(LosAngeles!$B$23*10^3)/LosAngeles!$B$8</f>
        <v>0</v>
      </c>
      <c r="H159" s="4">
        <f>(LasVegas!$B$23*10^3)/LasVegas!$B$8</f>
        <v>0</v>
      </c>
      <c r="I159" s="4">
        <f>(SanFrancisco!$B$23*10^3)/SanFrancisco!$B$8</f>
        <v>0</v>
      </c>
      <c r="J159" s="4">
        <f>(Baltimore!$B$23*10^3)/Baltimore!$B$8</f>
        <v>0</v>
      </c>
      <c r="K159" s="4">
        <f>(Albuquerque!$B$23*10^3)/Albuquerque!$B$8</f>
        <v>0</v>
      </c>
      <c r="L159" s="4">
        <f>(Seattle!$B$23*10^3)/Seattle!$B$8</f>
        <v>0</v>
      </c>
      <c r="M159" s="4">
        <f>(Chicago!$B$23*10^3)/Chicago!$B$8</f>
        <v>0</v>
      </c>
      <c r="N159" s="4">
        <f>(Boulder!$B$23*10^3)/Boulder!$B$8</f>
        <v>0</v>
      </c>
      <c r="O159" s="4">
        <f>(Minneapolis!$B$23*10^3)/Minneapolis!$B$8</f>
        <v>0</v>
      </c>
      <c r="P159" s="4">
        <f>(Helena!$B$23*10^3)/Helena!$B$8</f>
        <v>0</v>
      </c>
      <c r="Q159" s="4">
        <f>(Duluth!$B$23*10^3)/Duluth!$B$8</f>
        <v>0</v>
      </c>
      <c r="R159" s="4">
        <f>(Fairbanks!$B$23*10^3)/Fairbanks!$B$8</f>
        <v>0</v>
      </c>
    </row>
    <row r="160" spans="1:18" ht="11.25">
      <c r="A160" s="59"/>
      <c r="B160" s="60" t="s">
        <v>194</v>
      </c>
      <c r="C160" s="4">
        <f>(Miami!$B$24*10^3)/Miami!$B$8</f>
        <v>0</v>
      </c>
      <c r="D160" s="4">
        <f>(Houston!$B$24*10^3)/Houston!$B$8</f>
        <v>0</v>
      </c>
      <c r="E160" s="4">
        <f>(Phoenix!$B$24*10^3)/Phoenix!$B$8</f>
        <v>0</v>
      </c>
      <c r="F160" s="4">
        <f>(Atlanta!$B$24*10^3)/Atlanta!$B$8</f>
        <v>0</v>
      </c>
      <c r="G160" s="4">
        <f>(LosAngeles!$B$24*10^3)/LosAngeles!$B$8</f>
        <v>0</v>
      </c>
      <c r="H160" s="4">
        <f>(LasVegas!$B$24*10^3)/LasVegas!$B$8</f>
        <v>0</v>
      </c>
      <c r="I160" s="4">
        <f>(SanFrancisco!$B$24*10^3)/SanFrancisco!$B$8</f>
        <v>0</v>
      </c>
      <c r="J160" s="4">
        <f>(Baltimore!$B$24*10^3)/Baltimore!$B$8</f>
        <v>0</v>
      </c>
      <c r="K160" s="4">
        <f>(Albuquerque!$B$24*10^3)/Albuquerque!$B$8</f>
        <v>0</v>
      </c>
      <c r="L160" s="4">
        <f>(Seattle!$B$24*10^3)/Seattle!$B$8</f>
        <v>0</v>
      </c>
      <c r="M160" s="4">
        <f>(Chicago!$B$24*10^3)/Chicago!$B$8</f>
        <v>0</v>
      </c>
      <c r="N160" s="4">
        <f>(Boulder!$B$24*10^3)/Boulder!$B$8</f>
        <v>0</v>
      </c>
      <c r="O160" s="4">
        <f>(Minneapolis!$B$24*10^3)/Minneapolis!$B$8</f>
        <v>0</v>
      </c>
      <c r="P160" s="4">
        <f>(Helena!$B$24*10^3)/Helena!$B$8</f>
        <v>0</v>
      </c>
      <c r="Q160" s="4">
        <f>(Duluth!$B$24*10^3)/Duluth!$B$8</f>
        <v>0</v>
      </c>
      <c r="R160" s="4">
        <f>(Fairbanks!$B$24*10^3)/Fairbanks!$B$8</f>
        <v>0</v>
      </c>
    </row>
    <row r="161" spans="1:18" ht="11.25">
      <c r="A161" s="59"/>
      <c r="B161" s="60" t="s">
        <v>185</v>
      </c>
      <c r="C161" s="4">
        <f>(Miami!$B$25*10^3)/Miami!$B$8</f>
        <v>1067.1523802917629</v>
      </c>
      <c r="D161" s="4">
        <f>(Houston!$B$25*10^3)/Houston!$B$8</f>
        <v>978.75521133565667</v>
      </c>
      <c r="E161" s="4">
        <f>(Phoenix!$B$25*10^3)/Phoenix!$B$8</f>
        <v>866.31952334367429</v>
      </c>
      <c r="F161" s="4">
        <f>(Atlanta!$B$25*10^3)/Atlanta!$B$8</f>
        <v>878.26941798081225</v>
      </c>
      <c r="G161" s="4">
        <f>(LosAngeles!$B$25*10^3)/LosAngeles!$B$8</f>
        <v>881.8285539335867</v>
      </c>
      <c r="H161" s="4">
        <f>(LasVegas!$B$25*10^3)/LasVegas!$B$8</f>
        <v>786.42074823179348</v>
      </c>
      <c r="I161" s="4">
        <f>(SanFrancisco!$B$25*10^3)/SanFrancisco!$B$8</f>
        <v>801.51358953690567</v>
      </c>
      <c r="J161" s="4">
        <f>(Baltimore!$B$25*10^3)/Baltimore!$B$8</f>
        <v>821.04578321322049</v>
      </c>
      <c r="K161" s="4">
        <f>(Albuquerque!$B$25*10^3)/Albuquerque!$B$8</f>
        <v>752.99165947105689</v>
      </c>
      <c r="L161" s="4">
        <f>(Seattle!$B$25*10^3)/Seattle!$B$8</f>
        <v>763.8125808758632</v>
      </c>
      <c r="M161" s="4">
        <f>(Chicago!$B$25*10^3)/Chicago!$B$8</f>
        <v>785.9686805603726</v>
      </c>
      <c r="N161" s="4">
        <f>(Boulder!$B$25*10^3)/Boulder!$B$8</f>
        <v>723.83688250306761</v>
      </c>
      <c r="O161" s="4">
        <f>(Minneapolis!$B$25*10^3)/Minneapolis!$B$8</f>
        <v>770.18697423214269</v>
      </c>
      <c r="P161" s="4">
        <f>(Helena!$B$25*10^3)/Helena!$B$8</f>
        <v>700.77664747571635</v>
      </c>
      <c r="Q161" s="4">
        <f>(Duluth!$B$25*10^3)/Duluth!$B$8</f>
        <v>714.92469126648314</v>
      </c>
      <c r="R161" s="4">
        <f>(Fairbanks!$B$25*10^3)/Fairbanks!$B$8</f>
        <v>675.54935789647413</v>
      </c>
    </row>
    <row r="162" spans="1:18" ht="11.25">
      <c r="A162" s="59"/>
      <c r="B162" s="60" t="s">
        <v>195</v>
      </c>
      <c r="C162" s="4">
        <f>(Miami!$B$26*10^3)/Miami!$B$8</f>
        <v>0</v>
      </c>
      <c r="D162" s="4">
        <f>(Houston!$B$26*10^3)/Houston!$B$8</f>
        <v>0</v>
      </c>
      <c r="E162" s="4">
        <f>(Phoenix!$B$26*10^3)/Phoenix!$B$8</f>
        <v>0</v>
      </c>
      <c r="F162" s="4">
        <f>(Atlanta!$B$26*10^3)/Atlanta!$B$8</f>
        <v>0</v>
      </c>
      <c r="G162" s="4">
        <f>(LosAngeles!$B$26*10^3)/LosAngeles!$B$8</f>
        <v>0</v>
      </c>
      <c r="H162" s="4">
        <f>(LasVegas!$B$26*10^3)/LasVegas!$B$8</f>
        <v>0</v>
      </c>
      <c r="I162" s="4">
        <f>(SanFrancisco!$B$26*10^3)/SanFrancisco!$B$8</f>
        <v>0</v>
      </c>
      <c r="J162" s="4">
        <f>(Baltimore!$B$26*10^3)/Baltimore!$B$8</f>
        <v>0</v>
      </c>
      <c r="K162" s="4">
        <f>(Albuquerque!$B$26*10^3)/Albuquerque!$B$8</f>
        <v>0</v>
      </c>
      <c r="L162" s="4">
        <f>(Seattle!$B$26*10^3)/Seattle!$B$8</f>
        <v>0</v>
      </c>
      <c r="M162" s="4">
        <f>(Chicago!$B$26*10^3)/Chicago!$B$8</f>
        <v>0</v>
      </c>
      <c r="N162" s="4">
        <f>(Boulder!$B$26*10^3)/Boulder!$B$8</f>
        <v>0</v>
      </c>
      <c r="O162" s="4">
        <f>(Minneapolis!$B$26*10^3)/Minneapolis!$B$8</f>
        <v>0</v>
      </c>
      <c r="P162" s="4">
        <f>(Helena!$B$26*10^3)/Helena!$B$8</f>
        <v>0</v>
      </c>
      <c r="Q162" s="4">
        <f>(Duluth!$B$26*10^3)/Duluth!$B$8</f>
        <v>0</v>
      </c>
      <c r="R162" s="4">
        <f>(Fairbanks!$B$26*10^3)/Fairbanks!$B$8</f>
        <v>0</v>
      </c>
    </row>
    <row r="163" spans="1:18" ht="11.25">
      <c r="A163" s="59"/>
      <c r="B163" s="60" t="s">
        <v>101</v>
      </c>
      <c r="C163" s="4">
        <f>(Miami!$B$28*10^3)/Miami!$B$8</f>
        <v>1724.5281394186266</v>
      </c>
      <c r="D163" s="4">
        <f>(Houston!$B$28*10^3)/Houston!$B$8</f>
        <v>1631.8949289488351</v>
      </c>
      <c r="E163" s="4">
        <f>(Phoenix!$B$28*10^3)/Phoenix!$B$8</f>
        <v>1522.1309848138749</v>
      </c>
      <c r="F163" s="4">
        <f>(Atlanta!$B$28*10^3)/Atlanta!$B$8</f>
        <v>1479.2347857701534</v>
      </c>
      <c r="G163" s="4">
        <f>(LosAngeles!$B$28*10^3)/LosAngeles!$B$8</f>
        <v>1413.2018111409566</v>
      </c>
      <c r="H163" s="4">
        <f>(LasVegas!$B$28*10^3)/LasVegas!$B$8</f>
        <v>1396.1069558624088</v>
      </c>
      <c r="I163" s="4">
        <f>(SanFrancisco!$B$28*10^3)/SanFrancisco!$B$8</f>
        <v>1327.253940044824</v>
      </c>
      <c r="J163" s="4">
        <f>(Baltimore!$B$28*10^3)/Baltimore!$B$8</f>
        <v>1417.4665553639384</v>
      </c>
      <c r="K163" s="4">
        <f>(Albuquerque!$B$28*10^3)/Albuquerque!$B$8</f>
        <v>1344.2124574542131</v>
      </c>
      <c r="L163" s="4">
        <f>(Seattle!$B$28*10^3)/Seattle!$B$8</f>
        <v>1301.7491909423818</v>
      </c>
      <c r="M163" s="4">
        <f>(Chicago!$B$28*10^3)/Chicago!$B$8</f>
        <v>1377.3329920900117</v>
      </c>
      <c r="N163" s="4">
        <f>(Boulder!$B$28*10^3)/Boulder!$B$8</f>
        <v>1349.0990937119541</v>
      </c>
      <c r="O163" s="4">
        <f>(Minneapolis!$B$28*10^3)/Minneapolis!$B$8</f>
        <v>1406.669552883546</v>
      </c>
      <c r="P163" s="4">
        <f>(Helena!$B$28*10^3)/Helena!$B$8</f>
        <v>1334.9486580287457</v>
      </c>
      <c r="Q163" s="4">
        <f>(Duluth!$B$28*10^3)/Duluth!$B$8</f>
        <v>1342.4376732627088</v>
      </c>
      <c r="R163" s="4">
        <f>(Fairbanks!$B$28*10^3)/Fairbanks!$B$8</f>
        <v>1329.7893460326877</v>
      </c>
    </row>
    <row r="164" spans="1:18" ht="11.25">
      <c r="A164" s="59"/>
      <c r="B164" s="57" t="s">
        <v>250</v>
      </c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</row>
    <row r="165" spans="1:18" ht="11.25">
      <c r="A165" s="59"/>
      <c r="B165" s="60" t="s">
        <v>179</v>
      </c>
      <c r="C165" s="4">
        <f>(Miami!$C$13*10^3)/Miami!$B$8</f>
        <v>24.289667742220967</v>
      </c>
      <c r="D165" s="4">
        <f>(Houston!$C$13*10^3)/Houston!$B$8</f>
        <v>238.02917630399998</v>
      </c>
      <c r="E165" s="4">
        <f>(Phoenix!$C$13*10^3)/Phoenix!$B$8</f>
        <v>235.90995960093667</v>
      </c>
      <c r="F165" s="4">
        <f>(Atlanta!$C$13*10^3)/Atlanta!$B$8</f>
        <v>430.54303134096665</v>
      </c>
      <c r="G165" s="4">
        <f>(LosAngeles!$C$13*10^3)/LosAngeles!$B$8</f>
        <v>267.12176406851336</v>
      </c>
      <c r="H165" s="4">
        <f>(LasVegas!$C$13*10^3)/LasVegas!$B$8</f>
        <v>368.45428734760657</v>
      </c>
      <c r="I165" s="4">
        <f>(SanFrancisco!$C$13*10^3)/SanFrancisco!$B$8</f>
        <v>537.40321805209066</v>
      </c>
      <c r="J165" s="4">
        <f>(Baltimore!$C$13*10^3)/Baltimore!$B$8</f>
        <v>672.91349242607259</v>
      </c>
      <c r="K165" s="4">
        <f>(Albuquerque!$C$13*10^3)/Albuquerque!$B$8</f>
        <v>550.88870763659497</v>
      </c>
      <c r="L165" s="4">
        <f>(Seattle!$C$13*10^3)/Seattle!$B$8</f>
        <v>730.68965434762333</v>
      </c>
      <c r="M165" s="4">
        <f>(Chicago!$C$13*10^3)/Chicago!$B$8</f>
        <v>885.12936550269205</v>
      </c>
      <c r="N165" s="4">
        <f>(Boulder!$C$13*10^3)/Boulder!$B$8</f>
        <v>710.58340648537717</v>
      </c>
      <c r="O165" s="4">
        <f>(Minneapolis!$C$13*10^3)/Minneapolis!$B$8</f>
        <v>1058.9768919271239</v>
      </c>
      <c r="P165" s="4">
        <f>(Helena!$C$13*10^3)/Helena!$B$8</f>
        <v>967.1019113612499</v>
      </c>
      <c r="Q165" s="4">
        <f>(Duluth!$C$13*10^3)/Duluth!$B$8</f>
        <v>1311.0919228184148</v>
      </c>
      <c r="R165" s="4">
        <f>(Fairbanks!$C$13*10^3)/Fairbanks!$B$8</f>
        <v>1958.0007606217964</v>
      </c>
    </row>
    <row r="166" spans="1:18" ht="11.25">
      <c r="A166" s="59"/>
      <c r="B166" s="60" t="s">
        <v>196</v>
      </c>
      <c r="C166" s="4">
        <f>(Miami!$C$14*10^3)/Miami!$B$8</f>
        <v>0</v>
      </c>
      <c r="D166" s="4">
        <f>(Houston!$C$14*10^3)/Houston!$B$8</f>
        <v>0</v>
      </c>
      <c r="E166" s="4">
        <f>(Phoenix!$C$14*10^3)/Phoenix!$B$8</f>
        <v>0</v>
      </c>
      <c r="F166" s="4">
        <f>(Atlanta!$C$14*10^3)/Atlanta!$B$8</f>
        <v>0</v>
      </c>
      <c r="G166" s="4">
        <f>(LosAngeles!$C$14*10^3)/LosAngeles!$B$8</f>
        <v>0</v>
      </c>
      <c r="H166" s="4">
        <f>(LasVegas!$C$14*10^3)/LasVegas!$B$8</f>
        <v>0</v>
      </c>
      <c r="I166" s="4">
        <f>(SanFrancisco!$C$14*10^3)/SanFrancisco!$B$8</f>
        <v>0</v>
      </c>
      <c r="J166" s="4">
        <f>(Baltimore!$C$14*10^3)/Baltimore!$B$8</f>
        <v>0</v>
      </c>
      <c r="K166" s="4">
        <f>(Albuquerque!$C$14*10^3)/Albuquerque!$B$8</f>
        <v>0</v>
      </c>
      <c r="L166" s="4">
        <f>(Seattle!$C$14*10^3)/Seattle!$B$8</f>
        <v>0</v>
      </c>
      <c r="M166" s="4">
        <f>(Chicago!$C$14*10^3)/Chicago!$B$8</f>
        <v>0</v>
      </c>
      <c r="N166" s="4">
        <f>(Boulder!$C$14*10^3)/Boulder!$B$8</f>
        <v>0</v>
      </c>
      <c r="O166" s="4">
        <f>(Minneapolis!$C$14*10^3)/Minneapolis!$B$8</f>
        <v>0</v>
      </c>
      <c r="P166" s="4">
        <f>(Helena!$C$14*10^3)/Helena!$B$8</f>
        <v>0</v>
      </c>
      <c r="Q166" s="4">
        <f>(Duluth!$C$14*10^3)/Duluth!$B$8</f>
        <v>0</v>
      </c>
      <c r="R166" s="4">
        <f>(Fairbanks!$C$14*10^3)/Fairbanks!$B$8</f>
        <v>0</v>
      </c>
    </row>
    <row r="167" spans="1:18" ht="11.25">
      <c r="A167" s="59"/>
      <c r="B167" s="60" t="s">
        <v>197</v>
      </c>
      <c r="C167" s="4">
        <f>(Miami!$C$15*10^3)/Miami!$B$8</f>
        <v>0</v>
      </c>
      <c r="D167" s="4">
        <f>(Houston!$C$15*10^3)/Houston!$B$8</f>
        <v>0</v>
      </c>
      <c r="E167" s="4">
        <f>(Phoenix!$C$15*10^3)/Phoenix!$B$8</f>
        <v>0</v>
      </c>
      <c r="F167" s="4">
        <f>(Atlanta!$C$15*10^3)/Atlanta!$B$8</f>
        <v>0</v>
      </c>
      <c r="G167" s="4">
        <f>(LosAngeles!$C$15*10^3)/LosAngeles!$B$8</f>
        <v>0</v>
      </c>
      <c r="H167" s="4">
        <f>(LasVegas!$C$15*10^3)/LasVegas!$B$8</f>
        <v>0</v>
      </c>
      <c r="I167" s="4">
        <f>(SanFrancisco!$C$15*10^3)/SanFrancisco!$B$8</f>
        <v>0</v>
      </c>
      <c r="J167" s="4">
        <f>(Baltimore!$C$15*10^3)/Baltimore!$B$8</f>
        <v>0</v>
      </c>
      <c r="K167" s="4">
        <f>(Albuquerque!$C$15*10^3)/Albuquerque!$B$8</f>
        <v>0</v>
      </c>
      <c r="L167" s="4">
        <f>(Seattle!$C$15*10^3)/Seattle!$B$8</f>
        <v>0</v>
      </c>
      <c r="M167" s="4">
        <f>(Chicago!$C$15*10^3)/Chicago!$B$8</f>
        <v>0</v>
      </c>
      <c r="N167" s="4">
        <f>(Boulder!$C$15*10^3)/Boulder!$B$8</f>
        <v>0</v>
      </c>
      <c r="O167" s="4">
        <f>(Minneapolis!$C$15*10^3)/Minneapolis!$B$8</f>
        <v>0</v>
      </c>
      <c r="P167" s="4">
        <f>(Helena!$C$15*10^3)/Helena!$B$8</f>
        <v>0</v>
      </c>
      <c r="Q167" s="4">
        <f>(Duluth!$C$15*10^3)/Duluth!$B$8</f>
        <v>0</v>
      </c>
      <c r="R167" s="4">
        <f>(Fairbanks!$C$15*10^3)/Fairbanks!$B$8</f>
        <v>0</v>
      </c>
    </row>
    <row r="168" spans="1:18" ht="11.25">
      <c r="A168" s="59"/>
      <c r="B168" s="60" t="s">
        <v>198</v>
      </c>
      <c r="C168" s="4">
        <f>(Miami!$C$16*10^3)/Miami!$B$8</f>
        <v>0</v>
      </c>
      <c r="D168" s="4">
        <f>(Houston!$C$16*10^3)/Houston!$B$8</f>
        <v>0</v>
      </c>
      <c r="E168" s="4">
        <f>(Phoenix!$C$16*10^3)/Phoenix!$B$8</f>
        <v>0</v>
      </c>
      <c r="F168" s="4">
        <f>(Atlanta!$C$16*10^3)/Atlanta!$B$8</f>
        <v>0</v>
      </c>
      <c r="G168" s="4">
        <f>(LosAngeles!$C$16*10^3)/LosAngeles!$B$8</f>
        <v>0</v>
      </c>
      <c r="H168" s="4">
        <f>(LasVegas!$C$16*10^3)/LasVegas!$B$8</f>
        <v>0</v>
      </c>
      <c r="I168" s="4">
        <f>(SanFrancisco!$C$16*10^3)/SanFrancisco!$B$8</f>
        <v>0</v>
      </c>
      <c r="J168" s="4">
        <f>(Baltimore!$C$16*10^3)/Baltimore!$B$8</f>
        <v>0</v>
      </c>
      <c r="K168" s="4">
        <f>(Albuquerque!$C$16*10^3)/Albuquerque!$B$8</f>
        <v>0</v>
      </c>
      <c r="L168" s="4">
        <f>(Seattle!$C$16*10^3)/Seattle!$B$8</f>
        <v>0</v>
      </c>
      <c r="M168" s="4">
        <f>(Chicago!$C$16*10^3)/Chicago!$B$8</f>
        <v>0</v>
      </c>
      <c r="N168" s="4">
        <f>(Boulder!$C$16*10^3)/Boulder!$B$8</f>
        <v>0</v>
      </c>
      <c r="O168" s="4">
        <f>(Minneapolis!$C$16*10^3)/Minneapolis!$B$8</f>
        <v>0</v>
      </c>
      <c r="P168" s="4">
        <f>(Helena!$C$16*10^3)/Helena!$B$8</f>
        <v>0</v>
      </c>
      <c r="Q168" s="4">
        <f>(Duluth!$C$16*10^3)/Duluth!$B$8</f>
        <v>0</v>
      </c>
      <c r="R168" s="4">
        <f>(Fairbanks!$C$16*10^3)/Fairbanks!$B$8</f>
        <v>0</v>
      </c>
    </row>
    <row r="169" spans="1:18" ht="11.25">
      <c r="A169" s="59"/>
      <c r="B169" s="60" t="s">
        <v>186</v>
      </c>
      <c r="C169" s="4">
        <f>(Miami!$C$17*10^3)/Miami!$B$8</f>
        <v>70.541691881199483</v>
      </c>
      <c r="D169" s="4">
        <f>(Houston!$C$17*10^3)/Houston!$B$8</f>
        <v>70.541691881199483</v>
      </c>
      <c r="E169" s="4">
        <f>(Phoenix!$C$17*10^3)/Phoenix!$B$8</f>
        <v>70.541691881199483</v>
      </c>
      <c r="F169" s="4">
        <f>(Atlanta!$C$17*10^3)/Atlanta!$B$8</f>
        <v>70.541691881199483</v>
      </c>
      <c r="G169" s="4">
        <f>(LosAngeles!$C$17*10^3)/LosAngeles!$B$8</f>
        <v>70.541691881199483</v>
      </c>
      <c r="H169" s="4">
        <f>(LasVegas!$C$17*10^3)/LasVegas!$B$8</f>
        <v>70.541691881199483</v>
      </c>
      <c r="I169" s="4">
        <f>(SanFrancisco!$C$17*10^3)/SanFrancisco!$B$8</f>
        <v>70.541691881199483</v>
      </c>
      <c r="J169" s="4">
        <f>(Baltimore!$C$17*10^3)/Baltimore!$B$8</f>
        <v>70.541691881199483</v>
      </c>
      <c r="K169" s="4">
        <f>(Albuquerque!$C$17*10^3)/Albuquerque!$B$8</f>
        <v>70.541691881199483</v>
      </c>
      <c r="L169" s="4">
        <f>(Seattle!$C$17*10^3)/Seattle!$B$8</f>
        <v>70.541691881199483</v>
      </c>
      <c r="M169" s="4">
        <f>(Chicago!$C$17*10^3)/Chicago!$B$8</f>
        <v>70.541691881199483</v>
      </c>
      <c r="N169" s="4">
        <f>(Boulder!$C$17*10^3)/Boulder!$B$8</f>
        <v>70.541691881199483</v>
      </c>
      <c r="O169" s="4">
        <f>(Minneapolis!$C$17*10^3)/Minneapolis!$B$8</f>
        <v>70.541691881199483</v>
      </c>
      <c r="P169" s="4">
        <f>(Helena!$C$17*10^3)/Helena!$B$8</f>
        <v>70.541691881199483</v>
      </c>
      <c r="Q169" s="4">
        <f>(Duluth!$C$17*10^3)/Duluth!$B$8</f>
        <v>70.541691881199483</v>
      </c>
      <c r="R169" s="4">
        <f>(Fairbanks!$C$17*10^3)/Fairbanks!$B$8</f>
        <v>70.541691881199483</v>
      </c>
    </row>
    <row r="170" spans="1:18" ht="11.25">
      <c r="A170" s="59"/>
      <c r="B170" s="60" t="s">
        <v>199</v>
      </c>
      <c r="C170" s="4">
        <f>(Miami!$C$18*10^3)/Miami!$B$8</f>
        <v>0</v>
      </c>
      <c r="D170" s="4">
        <f>(Houston!$C$18*10^3)/Houston!$B$8</f>
        <v>0</v>
      </c>
      <c r="E170" s="4">
        <f>(Phoenix!$C$18*10^3)/Phoenix!$B$8</f>
        <v>0</v>
      </c>
      <c r="F170" s="4">
        <f>(Atlanta!$C$18*10^3)/Atlanta!$B$8</f>
        <v>0</v>
      </c>
      <c r="G170" s="4">
        <f>(LosAngeles!$C$18*10^3)/LosAngeles!$B$8</f>
        <v>0</v>
      </c>
      <c r="H170" s="4">
        <f>(LasVegas!$C$18*10^3)/LasVegas!$B$8</f>
        <v>0</v>
      </c>
      <c r="I170" s="4">
        <f>(SanFrancisco!$C$18*10^3)/SanFrancisco!$B$8</f>
        <v>0</v>
      </c>
      <c r="J170" s="4">
        <f>(Baltimore!$C$18*10^3)/Baltimore!$B$8</f>
        <v>0</v>
      </c>
      <c r="K170" s="4">
        <f>(Albuquerque!$C$18*10^3)/Albuquerque!$B$8</f>
        <v>0</v>
      </c>
      <c r="L170" s="4">
        <f>(Seattle!$C$18*10^3)/Seattle!$B$8</f>
        <v>0</v>
      </c>
      <c r="M170" s="4">
        <f>(Chicago!$C$18*10^3)/Chicago!$B$8</f>
        <v>0</v>
      </c>
      <c r="N170" s="4">
        <f>(Boulder!$C$18*10^3)/Boulder!$B$8</f>
        <v>0</v>
      </c>
      <c r="O170" s="4">
        <f>(Minneapolis!$C$18*10^3)/Minneapolis!$B$8</f>
        <v>0</v>
      </c>
      <c r="P170" s="4">
        <f>(Helena!$C$18*10^3)/Helena!$B$8</f>
        <v>0</v>
      </c>
      <c r="Q170" s="4">
        <f>(Duluth!$C$18*10^3)/Duluth!$B$8</f>
        <v>0</v>
      </c>
      <c r="R170" s="4">
        <f>(Fairbanks!$C$18*10^3)/Fairbanks!$B$8</f>
        <v>0</v>
      </c>
    </row>
    <row r="171" spans="1:18" ht="11.25">
      <c r="A171" s="59"/>
      <c r="B171" s="60" t="s">
        <v>200</v>
      </c>
      <c r="C171" s="4">
        <f>(Miami!$C$19*10^3)/Miami!$B$8</f>
        <v>0</v>
      </c>
      <c r="D171" s="4">
        <f>(Houston!$C$19*10^3)/Houston!$B$8</f>
        <v>0</v>
      </c>
      <c r="E171" s="4">
        <f>(Phoenix!$C$19*10^3)/Phoenix!$B$8</f>
        <v>0</v>
      </c>
      <c r="F171" s="4">
        <f>(Atlanta!$C$19*10^3)/Atlanta!$B$8</f>
        <v>0</v>
      </c>
      <c r="G171" s="4">
        <f>(LosAngeles!$C$19*10^3)/LosAngeles!$B$8</f>
        <v>0</v>
      </c>
      <c r="H171" s="4">
        <f>(LasVegas!$C$19*10^3)/LasVegas!$B$8</f>
        <v>0</v>
      </c>
      <c r="I171" s="4">
        <f>(SanFrancisco!$C$19*10^3)/SanFrancisco!$B$8</f>
        <v>0</v>
      </c>
      <c r="J171" s="4">
        <f>(Baltimore!$C$19*10^3)/Baltimore!$B$8</f>
        <v>0</v>
      </c>
      <c r="K171" s="4">
        <f>(Albuquerque!$C$19*10^3)/Albuquerque!$B$8</f>
        <v>0</v>
      </c>
      <c r="L171" s="4">
        <f>(Seattle!$C$19*10^3)/Seattle!$B$8</f>
        <v>0</v>
      </c>
      <c r="M171" s="4">
        <f>(Chicago!$C$19*10^3)/Chicago!$B$8</f>
        <v>0</v>
      </c>
      <c r="N171" s="4">
        <f>(Boulder!$C$19*10^3)/Boulder!$B$8</f>
        <v>0</v>
      </c>
      <c r="O171" s="4">
        <f>(Minneapolis!$C$19*10^3)/Minneapolis!$B$8</f>
        <v>0</v>
      </c>
      <c r="P171" s="4">
        <f>(Helena!$C$19*10^3)/Helena!$B$8</f>
        <v>0</v>
      </c>
      <c r="Q171" s="4">
        <f>(Duluth!$C$19*10^3)/Duluth!$B$8</f>
        <v>0</v>
      </c>
      <c r="R171" s="4">
        <f>(Fairbanks!$C$19*10^3)/Fairbanks!$B$8</f>
        <v>0</v>
      </c>
    </row>
    <row r="172" spans="1:18" ht="11.25">
      <c r="A172" s="59"/>
      <c r="B172" s="60" t="s">
        <v>201</v>
      </c>
      <c r="C172" s="4">
        <f>(Miami!$C$20*10^3)/Miami!$B$8</f>
        <v>0</v>
      </c>
      <c r="D172" s="4">
        <f>(Houston!$C$20*10^3)/Houston!$B$8</f>
        <v>0</v>
      </c>
      <c r="E172" s="4">
        <f>(Phoenix!$C$20*10^3)/Phoenix!$B$8</f>
        <v>0</v>
      </c>
      <c r="F172" s="4">
        <f>(Atlanta!$C$20*10^3)/Atlanta!$B$8</f>
        <v>0</v>
      </c>
      <c r="G172" s="4">
        <f>(LosAngeles!$C$20*10^3)/LosAngeles!$B$8</f>
        <v>0</v>
      </c>
      <c r="H172" s="4">
        <f>(LasVegas!$C$20*10^3)/LasVegas!$B$8</f>
        <v>0</v>
      </c>
      <c r="I172" s="4">
        <f>(SanFrancisco!$C$20*10^3)/SanFrancisco!$B$8</f>
        <v>0</v>
      </c>
      <c r="J172" s="4">
        <f>(Baltimore!$C$20*10^3)/Baltimore!$B$8</f>
        <v>0</v>
      </c>
      <c r="K172" s="4">
        <f>(Albuquerque!$C$20*10^3)/Albuquerque!$B$8</f>
        <v>0</v>
      </c>
      <c r="L172" s="4">
        <f>(Seattle!$C$20*10^3)/Seattle!$B$8</f>
        <v>0</v>
      </c>
      <c r="M172" s="4">
        <f>(Chicago!$C$20*10^3)/Chicago!$B$8</f>
        <v>0</v>
      </c>
      <c r="N172" s="4">
        <f>(Boulder!$C$20*10^3)/Boulder!$B$8</f>
        <v>0</v>
      </c>
      <c r="O172" s="4">
        <f>(Minneapolis!$C$20*10^3)/Minneapolis!$B$8</f>
        <v>0</v>
      </c>
      <c r="P172" s="4">
        <f>(Helena!$C$20*10^3)/Helena!$B$8</f>
        <v>0</v>
      </c>
      <c r="Q172" s="4">
        <f>(Duluth!$C$20*10^3)/Duluth!$B$8</f>
        <v>0</v>
      </c>
      <c r="R172" s="4">
        <f>(Fairbanks!$C$20*10^3)/Fairbanks!$B$8</f>
        <v>0</v>
      </c>
    </row>
    <row r="173" spans="1:18" ht="11.25">
      <c r="A173" s="59"/>
      <c r="B173" s="60" t="s">
        <v>202</v>
      </c>
      <c r="C173" s="4">
        <f>(Miami!$C$21*10^3)/Miami!$B$8</f>
        <v>0</v>
      </c>
      <c r="D173" s="4">
        <f>(Houston!$C$21*10^3)/Houston!$B$8</f>
        <v>0</v>
      </c>
      <c r="E173" s="4">
        <f>(Phoenix!$C$21*10^3)/Phoenix!$B$8</f>
        <v>0</v>
      </c>
      <c r="F173" s="4">
        <f>(Atlanta!$C$21*10^3)/Atlanta!$B$8</f>
        <v>0</v>
      </c>
      <c r="G173" s="4">
        <f>(LosAngeles!$C$21*10^3)/LosAngeles!$B$8</f>
        <v>0</v>
      </c>
      <c r="H173" s="4">
        <f>(LasVegas!$C$21*10^3)/LasVegas!$B$8</f>
        <v>0</v>
      </c>
      <c r="I173" s="4">
        <f>(SanFrancisco!$C$21*10^3)/SanFrancisco!$B$8</f>
        <v>0</v>
      </c>
      <c r="J173" s="4">
        <f>(Baltimore!$C$21*10^3)/Baltimore!$B$8</f>
        <v>0</v>
      </c>
      <c r="K173" s="4">
        <f>(Albuquerque!$C$21*10^3)/Albuquerque!$B$8</f>
        <v>0</v>
      </c>
      <c r="L173" s="4">
        <f>(Seattle!$C$21*10^3)/Seattle!$B$8</f>
        <v>0</v>
      </c>
      <c r="M173" s="4">
        <f>(Chicago!$C$21*10^3)/Chicago!$B$8</f>
        <v>0</v>
      </c>
      <c r="N173" s="4">
        <f>(Boulder!$C$21*10^3)/Boulder!$B$8</f>
        <v>0</v>
      </c>
      <c r="O173" s="4">
        <f>(Minneapolis!$C$21*10^3)/Minneapolis!$B$8</f>
        <v>0</v>
      </c>
      <c r="P173" s="4">
        <f>(Helena!$C$21*10^3)/Helena!$B$8</f>
        <v>0</v>
      </c>
      <c r="Q173" s="4">
        <f>(Duluth!$C$21*10^3)/Duluth!$B$8</f>
        <v>0</v>
      </c>
      <c r="R173" s="4">
        <f>(Fairbanks!$C$21*10^3)/Fairbanks!$B$8</f>
        <v>0</v>
      </c>
    </row>
    <row r="174" spans="1:18" ht="11.25">
      <c r="A174" s="59"/>
      <c r="B174" s="60" t="s">
        <v>203</v>
      </c>
      <c r="C174" s="4">
        <f>(Miami!$C$22*10^3)/Miami!$B$8</f>
        <v>0</v>
      </c>
      <c r="D174" s="4">
        <f>(Houston!$C$22*10^3)/Houston!$B$8</f>
        <v>0</v>
      </c>
      <c r="E174" s="4">
        <f>(Phoenix!$C$22*10^3)/Phoenix!$B$8</f>
        <v>0</v>
      </c>
      <c r="F174" s="4">
        <f>(Atlanta!$C$22*10^3)/Atlanta!$B$8</f>
        <v>0</v>
      </c>
      <c r="G174" s="4">
        <f>(LosAngeles!$C$22*10^3)/LosAngeles!$B$8</f>
        <v>0</v>
      </c>
      <c r="H174" s="4">
        <f>(LasVegas!$C$22*10^3)/LasVegas!$B$8</f>
        <v>0</v>
      </c>
      <c r="I174" s="4">
        <f>(SanFrancisco!$C$22*10^3)/SanFrancisco!$B$8</f>
        <v>0</v>
      </c>
      <c r="J174" s="4">
        <f>(Baltimore!$C$22*10^3)/Baltimore!$B$8</f>
        <v>0</v>
      </c>
      <c r="K174" s="4">
        <f>(Albuquerque!$C$22*10^3)/Albuquerque!$B$8</f>
        <v>0</v>
      </c>
      <c r="L174" s="4">
        <f>(Seattle!$C$22*10^3)/Seattle!$B$8</f>
        <v>0</v>
      </c>
      <c r="M174" s="4">
        <f>(Chicago!$C$22*10^3)/Chicago!$B$8</f>
        <v>0</v>
      </c>
      <c r="N174" s="4">
        <f>(Boulder!$C$22*10^3)/Boulder!$B$8</f>
        <v>0</v>
      </c>
      <c r="O174" s="4">
        <f>(Minneapolis!$C$22*10^3)/Minneapolis!$B$8</f>
        <v>0</v>
      </c>
      <c r="P174" s="4">
        <f>(Helena!$C$22*10^3)/Helena!$B$8</f>
        <v>0</v>
      </c>
      <c r="Q174" s="4">
        <f>(Duluth!$C$22*10^3)/Duluth!$B$8</f>
        <v>0</v>
      </c>
      <c r="R174" s="4">
        <f>(Fairbanks!$C$22*10^3)/Fairbanks!$B$8</f>
        <v>0</v>
      </c>
    </row>
    <row r="175" spans="1:18" ht="11.25">
      <c r="A175" s="59"/>
      <c r="B175" s="60" t="s">
        <v>204</v>
      </c>
      <c r="C175" s="4">
        <f>(Miami!$C$23*10^3)/Miami!$B$8</f>
        <v>0</v>
      </c>
      <c r="D175" s="4">
        <f>(Houston!$C$23*10^3)/Houston!$B$8</f>
        <v>0</v>
      </c>
      <c r="E175" s="4">
        <f>(Phoenix!$C$23*10^3)/Phoenix!$B$8</f>
        <v>0</v>
      </c>
      <c r="F175" s="4">
        <f>(Atlanta!$C$23*10^3)/Atlanta!$B$8</f>
        <v>0</v>
      </c>
      <c r="G175" s="4">
        <f>(LosAngeles!$C$23*10^3)/LosAngeles!$B$8</f>
        <v>0</v>
      </c>
      <c r="H175" s="4">
        <f>(LasVegas!$C$23*10^3)/LasVegas!$B$8</f>
        <v>0</v>
      </c>
      <c r="I175" s="4">
        <f>(SanFrancisco!$C$23*10^3)/SanFrancisco!$B$8</f>
        <v>0</v>
      </c>
      <c r="J175" s="4">
        <f>(Baltimore!$C$23*10^3)/Baltimore!$B$8</f>
        <v>0</v>
      </c>
      <c r="K175" s="4">
        <f>(Albuquerque!$C$23*10^3)/Albuquerque!$B$8</f>
        <v>0</v>
      </c>
      <c r="L175" s="4">
        <f>(Seattle!$C$23*10^3)/Seattle!$B$8</f>
        <v>0</v>
      </c>
      <c r="M175" s="4">
        <f>(Chicago!$C$23*10^3)/Chicago!$B$8</f>
        <v>0</v>
      </c>
      <c r="N175" s="4">
        <f>(Boulder!$C$23*10^3)/Boulder!$B$8</f>
        <v>0</v>
      </c>
      <c r="O175" s="4">
        <f>(Minneapolis!$C$23*10^3)/Minneapolis!$B$8</f>
        <v>0</v>
      </c>
      <c r="P175" s="4">
        <f>(Helena!$C$23*10^3)/Helena!$B$8</f>
        <v>0</v>
      </c>
      <c r="Q175" s="4">
        <f>(Duluth!$C$23*10^3)/Duluth!$B$8</f>
        <v>0</v>
      </c>
      <c r="R175" s="4">
        <f>(Fairbanks!$C$23*10^3)/Fairbanks!$B$8</f>
        <v>0</v>
      </c>
    </row>
    <row r="176" spans="1:18" ht="11.25">
      <c r="A176" s="59"/>
      <c r="B176" s="60" t="s">
        <v>187</v>
      </c>
      <c r="C176" s="4">
        <f>(Miami!$C$24*10^3)/Miami!$B$8</f>
        <v>3.7959333044711645</v>
      </c>
      <c r="D176" s="4">
        <f>(Houston!$C$24*10^3)/Houston!$B$8</f>
        <v>4.2647442229817809</v>
      </c>
      <c r="E176" s="4">
        <f>(Phoenix!$C$24*10^3)/Phoenix!$B$8</f>
        <v>3.9944603771057623</v>
      </c>
      <c r="F176" s="4">
        <f>(Atlanta!$C$24*10^3)/Atlanta!$B$8</f>
        <v>4.7192037868441128</v>
      </c>
      <c r="G176" s="4">
        <f>(LosAngeles!$C$24*10^3)/LosAngeles!$B$8</f>
        <v>4.6307037665130277</v>
      </c>
      <c r="H176" s="4">
        <f>(LasVegas!$C$24*10^3)/LasVegas!$B$8</f>
        <v>4.3197577491335366</v>
      </c>
      <c r="I176" s="4">
        <f>(SanFrancisco!$C$24*10^3)/SanFrancisco!$B$8</f>
        <v>5.0181903420167</v>
      </c>
      <c r="J176" s="4">
        <f>(Baltimore!$C$24*10^3)/Baltimore!$B$8</f>
        <v>5.0755957606098372</v>
      </c>
      <c r="K176" s="4">
        <f>(Albuquerque!$C$24*10^3)/Albuquerque!$B$8</f>
        <v>5.006230879809797</v>
      </c>
      <c r="L176" s="4">
        <f>(Seattle!$C$24*10^3)/Seattle!$B$8</f>
        <v>5.2597714785961509</v>
      </c>
      <c r="M176" s="4">
        <f>(Chicago!$C$24*10^3)/Chicago!$B$8</f>
        <v>5.3865417779893274</v>
      </c>
      <c r="N176" s="4">
        <f>(Boulder!$C$24*10^3)/Boulder!$B$8</f>
        <v>5.3721904233410429</v>
      </c>
      <c r="O176" s="4">
        <f>(Minneapolis!$C$24*10^3)/Minneapolis!$B$8</f>
        <v>5.6568256238653465</v>
      </c>
      <c r="P176" s="4">
        <f>(Helena!$C$24*10^3)/Helena!$B$8</f>
        <v>5.707055365134341</v>
      </c>
      <c r="Q176" s="4">
        <f>(Duluth!$C$24*10^3)/Duluth!$B$8</f>
        <v>6.1041095104035366</v>
      </c>
      <c r="R176" s="4">
        <f>(Fairbanks!$C$24*10^3)/Fairbanks!$B$8</f>
        <v>6.6422853097141932</v>
      </c>
    </row>
    <row r="177" spans="1:18" ht="11.25">
      <c r="A177" s="59"/>
      <c r="B177" s="60" t="s">
        <v>205</v>
      </c>
      <c r="C177" s="4">
        <f>(Miami!$C$25*10^3)/Miami!$B$8</f>
        <v>0</v>
      </c>
      <c r="D177" s="4">
        <f>(Houston!$C$25*10^3)/Houston!$B$8</f>
        <v>0</v>
      </c>
      <c r="E177" s="4">
        <f>(Phoenix!$C$25*10^3)/Phoenix!$B$8</f>
        <v>0</v>
      </c>
      <c r="F177" s="4">
        <f>(Atlanta!$C$25*10^3)/Atlanta!$B$8</f>
        <v>0</v>
      </c>
      <c r="G177" s="4">
        <f>(LosAngeles!$C$25*10^3)/LosAngeles!$B$8</f>
        <v>0</v>
      </c>
      <c r="H177" s="4">
        <f>(LasVegas!$C$25*10^3)/LasVegas!$B$8</f>
        <v>0</v>
      </c>
      <c r="I177" s="4">
        <f>(SanFrancisco!$C$25*10^3)/SanFrancisco!$B$8</f>
        <v>0</v>
      </c>
      <c r="J177" s="4">
        <f>(Baltimore!$C$25*10^3)/Baltimore!$B$8</f>
        <v>0</v>
      </c>
      <c r="K177" s="4">
        <f>(Albuquerque!$C$25*10^3)/Albuquerque!$B$8</f>
        <v>0</v>
      </c>
      <c r="L177" s="4">
        <f>(Seattle!$C$25*10^3)/Seattle!$B$8</f>
        <v>0</v>
      </c>
      <c r="M177" s="4">
        <f>(Chicago!$C$25*10^3)/Chicago!$B$8</f>
        <v>0</v>
      </c>
      <c r="N177" s="4">
        <f>(Boulder!$C$25*10^3)/Boulder!$B$8</f>
        <v>0</v>
      </c>
      <c r="O177" s="4">
        <f>(Minneapolis!$C$25*10^3)/Minneapolis!$B$8</f>
        <v>0</v>
      </c>
      <c r="P177" s="4">
        <f>(Helena!$C$25*10^3)/Helena!$B$8</f>
        <v>0</v>
      </c>
      <c r="Q177" s="4">
        <f>(Duluth!$C$25*10^3)/Duluth!$B$8</f>
        <v>0</v>
      </c>
      <c r="R177" s="4">
        <f>(Fairbanks!$C$25*10^3)/Fairbanks!$B$8</f>
        <v>0</v>
      </c>
    </row>
    <row r="178" spans="1:18" ht="11.25">
      <c r="A178" s="59"/>
      <c r="B178" s="60" t="s">
        <v>206</v>
      </c>
      <c r="C178" s="4">
        <f>(Miami!$C$26*10^3)/Miami!$B$8</f>
        <v>0</v>
      </c>
      <c r="D178" s="4">
        <f>(Houston!$C$26*10^3)/Houston!$B$8</f>
        <v>0</v>
      </c>
      <c r="E178" s="4">
        <f>(Phoenix!$C$26*10^3)/Phoenix!$B$8</f>
        <v>0</v>
      </c>
      <c r="F178" s="4">
        <f>(Atlanta!$C$26*10^3)/Atlanta!$B$8</f>
        <v>0</v>
      </c>
      <c r="G178" s="4">
        <f>(LosAngeles!$C$26*10^3)/LosAngeles!$B$8</f>
        <v>0</v>
      </c>
      <c r="H178" s="4">
        <f>(LasVegas!$C$26*10^3)/LasVegas!$B$8</f>
        <v>0</v>
      </c>
      <c r="I178" s="4">
        <f>(SanFrancisco!$C$26*10^3)/SanFrancisco!$B$8</f>
        <v>0</v>
      </c>
      <c r="J178" s="4">
        <f>(Baltimore!$C$26*10^3)/Baltimore!$B$8</f>
        <v>0</v>
      </c>
      <c r="K178" s="4">
        <f>(Albuquerque!$C$26*10^3)/Albuquerque!$B$8</f>
        <v>0</v>
      </c>
      <c r="L178" s="4">
        <f>(Seattle!$C$26*10^3)/Seattle!$B$8</f>
        <v>0</v>
      </c>
      <c r="M178" s="4">
        <f>(Chicago!$C$26*10^3)/Chicago!$B$8</f>
        <v>0</v>
      </c>
      <c r="N178" s="4">
        <f>(Boulder!$C$26*10^3)/Boulder!$B$8</f>
        <v>0</v>
      </c>
      <c r="O178" s="4">
        <f>(Minneapolis!$C$26*10^3)/Minneapolis!$B$8</f>
        <v>0</v>
      </c>
      <c r="P178" s="4">
        <f>(Helena!$C$26*10^3)/Helena!$B$8</f>
        <v>0</v>
      </c>
      <c r="Q178" s="4">
        <f>(Duluth!$C$26*10^3)/Duluth!$B$8</f>
        <v>0</v>
      </c>
      <c r="R178" s="4">
        <f>(Fairbanks!$C$26*10^3)/Fairbanks!$B$8</f>
        <v>0</v>
      </c>
    </row>
    <row r="179" spans="1:18" ht="11.25">
      <c r="A179" s="59"/>
      <c r="B179" s="60" t="s">
        <v>101</v>
      </c>
      <c r="C179" s="4">
        <f>(Miami!$C$28*10^3)/Miami!$B$8</f>
        <v>98.624901035450236</v>
      </c>
      <c r="D179" s="4">
        <f>(Houston!$C$28*10^3)/Houston!$B$8</f>
        <v>312.83561240818125</v>
      </c>
      <c r="E179" s="4">
        <f>(Phoenix!$C$28*10^3)/Phoenix!$B$8</f>
        <v>310.44611185924191</v>
      </c>
      <c r="F179" s="4">
        <f>(Atlanta!$C$28*10^3)/Atlanta!$B$8</f>
        <v>505.80392700901024</v>
      </c>
      <c r="G179" s="4">
        <f>(LosAngeles!$C$28*10^3)/LosAngeles!$B$8</f>
        <v>342.29176782378448</v>
      </c>
      <c r="H179" s="4">
        <f>(LasVegas!$C$28*10^3)/LasVegas!$B$8</f>
        <v>443.31573697793959</v>
      </c>
      <c r="I179" s="4">
        <f>(SanFrancisco!$C$28*10^3)/SanFrancisco!$B$8</f>
        <v>612.96070838286539</v>
      </c>
      <c r="J179" s="4">
        <f>(Baltimore!$C$28*10^3)/Baltimore!$B$8</f>
        <v>748.53078006788189</v>
      </c>
      <c r="K179" s="4">
        <f>(Albuquerque!$C$28*10^3)/Albuquerque!$B$8</f>
        <v>626.43423850516285</v>
      </c>
      <c r="L179" s="4">
        <f>(Seattle!$C$28*10^3)/Seattle!$B$8</f>
        <v>806.49111770741899</v>
      </c>
      <c r="M179" s="4">
        <f>(Chicago!$C$28*10^3)/Chicago!$B$8</f>
        <v>961.05759916188094</v>
      </c>
      <c r="N179" s="4">
        <f>(Boulder!$C$28*10^3)/Boulder!$B$8</f>
        <v>786.49728878991766</v>
      </c>
      <c r="O179" s="4">
        <f>(Minneapolis!$C$28*10^3)/Minneapolis!$B$8</f>
        <v>1135.1754094321886</v>
      </c>
      <c r="P179" s="4">
        <f>(Helena!$C$28*10^3)/Helena!$B$8</f>
        <v>1043.3482667151425</v>
      </c>
      <c r="Q179" s="4">
        <f>(Duluth!$C$28*10^3)/Duluth!$B$8</f>
        <v>1387.7353323175764</v>
      </c>
      <c r="R179" s="4">
        <f>(Fairbanks!$C$28*10^3)/Fairbanks!$B$8</f>
        <v>2035.18473781271</v>
      </c>
    </row>
    <row r="180" spans="1:18" ht="11.25">
      <c r="A180" s="59"/>
      <c r="B180" s="57" t="s">
        <v>251</v>
      </c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</row>
    <row r="181" spans="1:18" ht="11.25">
      <c r="A181" s="59"/>
      <c r="B181" s="60" t="s">
        <v>81</v>
      </c>
      <c r="C181" s="4">
        <f>(Miami!$E$13*10^3)/Miami!$B$8</f>
        <v>0</v>
      </c>
      <c r="D181" s="4">
        <f>(Houston!$E$13*10^3)/Houston!$B$8</f>
        <v>0</v>
      </c>
      <c r="E181" s="4">
        <f>(Phoenix!$E$13*10^3)/Phoenix!$B$8</f>
        <v>0</v>
      </c>
      <c r="F181" s="4">
        <f>(Atlanta!$E$13*10^3)/Atlanta!$B$8</f>
        <v>0</v>
      </c>
      <c r="G181" s="4">
        <f>(LosAngeles!$E$13*10^3)/LosAngeles!$B$8</f>
        <v>0</v>
      </c>
      <c r="H181" s="4">
        <f>(LasVegas!$E$13*10^3)/LasVegas!$B$8</f>
        <v>0</v>
      </c>
      <c r="I181" s="4">
        <f>(SanFrancisco!$E$13*10^3)/SanFrancisco!$B$8</f>
        <v>0</v>
      </c>
      <c r="J181" s="4">
        <f>(Baltimore!$E$13*10^3)/Baltimore!$B$8</f>
        <v>0</v>
      </c>
      <c r="K181" s="4">
        <f>(Albuquerque!$E$13*10^3)/Albuquerque!$B$8</f>
        <v>0</v>
      </c>
      <c r="L181" s="4">
        <f>(Seattle!$E$13*10^3)/Seattle!$B$8</f>
        <v>0</v>
      </c>
      <c r="M181" s="4">
        <f>(Chicago!$E$13*10^3)/Chicago!$B$8</f>
        <v>0</v>
      </c>
      <c r="N181" s="4">
        <f>(Boulder!$E$13*10^3)/Boulder!$B$8</f>
        <v>0</v>
      </c>
      <c r="O181" s="4">
        <f>(Minneapolis!$E$13*10^3)/Minneapolis!$B$8</f>
        <v>0</v>
      </c>
      <c r="P181" s="4">
        <f>(Helena!$E$13*10^3)/Helena!$B$8</f>
        <v>0</v>
      </c>
      <c r="Q181" s="4">
        <f>(Duluth!$E$13*10^3)/Duluth!$B$8</f>
        <v>0</v>
      </c>
      <c r="R181" s="4">
        <f>(Fairbanks!$E$13*10^3)/Fairbanks!$B$8</f>
        <v>0</v>
      </c>
    </row>
    <row r="182" spans="1:18" ht="11.25">
      <c r="A182" s="59"/>
      <c r="B182" s="60" t="s">
        <v>82</v>
      </c>
      <c r="C182" s="4">
        <f>(Miami!$E$14*10^3)/Miami!$B$8</f>
        <v>0</v>
      </c>
      <c r="D182" s="4">
        <f>(Houston!$E$14*10^3)/Houston!$B$8</f>
        <v>0</v>
      </c>
      <c r="E182" s="4">
        <f>(Phoenix!$E$14*10^3)/Phoenix!$B$8</f>
        <v>0</v>
      </c>
      <c r="F182" s="4">
        <f>(Atlanta!$E$14*10^3)/Atlanta!$B$8</f>
        <v>0</v>
      </c>
      <c r="G182" s="4">
        <f>(LosAngeles!$E$14*10^3)/LosAngeles!$B$8</f>
        <v>0</v>
      </c>
      <c r="H182" s="4">
        <f>(LasVegas!$E$14*10^3)/LasVegas!$B$8</f>
        <v>0</v>
      </c>
      <c r="I182" s="4">
        <f>(SanFrancisco!$E$14*10^3)/SanFrancisco!$B$8</f>
        <v>0</v>
      </c>
      <c r="J182" s="4">
        <f>(Baltimore!$E$14*10^3)/Baltimore!$B$8</f>
        <v>0</v>
      </c>
      <c r="K182" s="4">
        <f>(Albuquerque!$E$14*10^3)/Albuquerque!$B$8</f>
        <v>0</v>
      </c>
      <c r="L182" s="4">
        <f>(Seattle!$E$14*10^3)/Seattle!$B$8</f>
        <v>0</v>
      </c>
      <c r="M182" s="4">
        <f>(Chicago!$E$14*10^3)/Chicago!$B$8</f>
        <v>0</v>
      </c>
      <c r="N182" s="4">
        <f>(Boulder!$E$14*10^3)/Boulder!$B$8</f>
        <v>0</v>
      </c>
      <c r="O182" s="4">
        <f>(Minneapolis!$E$14*10^3)/Minneapolis!$B$8</f>
        <v>0</v>
      </c>
      <c r="P182" s="4">
        <f>(Helena!$E$14*10^3)/Helena!$B$8</f>
        <v>0</v>
      </c>
      <c r="Q182" s="4">
        <f>(Duluth!$E$14*10^3)/Duluth!$B$8</f>
        <v>0</v>
      </c>
      <c r="R182" s="4">
        <f>(Fairbanks!$E$14*10^3)/Fairbanks!$B$8</f>
        <v>0</v>
      </c>
    </row>
    <row r="183" spans="1:18" ht="11.25">
      <c r="A183" s="59"/>
      <c r="B183" s="60" t="s">
        <v>90</v>
      </c>
      <c r="C183" s="4">
        <f>(Miami!$E$15*10^3)/Miami!$B$8</f>
        <v>0</v>
      </c>
      <c r="D183" s="4">
        <f>(Houston!$E$15*10^3)/Houston!$B$8</f>
        <v>0</v>
      </c>
      <c r="E183" s="4">
        <f>(Phoenix!$E$15*10^3)/Phoenix!$B$8</f>
        <v>0</v>
      </c>
      <c r="F183" s="4">
        <f>(Atlanta!$E$15*10^3)/Atlanta!$B$8</f>
        <v>0</v>
      </c>
      <c r="G183" s="4">
        <f>(LosAngeles!$E$15*10^3)/LosAngeles!$B$8</f>
        <v>0</v>
      </c>
      <c r="H183" s="4">
        <f>(LasVegas!$E$15*10^3)/LasVegas!$B$8</f>
        <v>0</v>
      </c>
      <c r="I183" s="4">
        <f>(SanFrancisco!$E$15*10^3)/SanFrancisco!$B$8</f>
        <v>0</v>
      </c>
      <c r="J183" s="4">
        <f>(Baltimore!$E$15*10^3)/Baltimore!$B$8</f>
        <v>0</v>
      </c>
      <c r="K183" s="4">
        <f>(Albuquerque!$E$15*10^3)/Albuquerque!$B$8</f>
        <v>0</v>
      </c>
      <c r="L183" s="4">
        <f>(Seattle!$E$15*10^3)/Seattle!$B$8</f>
        <v>0</v>
      </c>
      <c r="M183" s="4">
        <f>(Chicago!$E$15*10^3)/Chicago!$B$8</f>
        <v>0</v>
      </c>
      <c r="N183" s="4">
        <f>(Boulder!$E$15*10^3)/Boulder!$B$8</f>
        <v>0</v>
      </c>
      <c r="O183" s="4">
        <f>(Minneapolis!$E$15*10^3)/Minneapolis!$B$8</f>
        <v>0</v>
      </c>
      <c r="P183" s="4">
        <f>(Helena!$E$15*10^3)/Helena!$B$8</f>
        <v>0</v>
      </c>
      <c r="Q183" s="4">
        <f>(Duluth!$E$15*10^3)/Duluth!$B$8</f>
        <v>0</v>
      </c>
      <c r="R183" s="4">
        <f>(Fairbanks!$E$15*10^3)/Fairbanks!$B$8</f>
        <v>0</v>
      </c>
    </row>
    <row r="184" spans="1:18" ht="11.25">
      <c r="A184" s="59"/>
      <c r="B184" s="60" t="s">
        <v>91</v>
      </c>
      <c r="C184" s="4">
        <f>(Miami!$E$16*10^3)/Miami!$B$8</f>
        <v>0</v>
      </c>
      <c r="D184" s="4">
        <f>(Houston!$E$16*10^3)/Houston!$B$8</f>
        <v>0</v>
      </c>
      <c r="E184" s="4">
        <f>(Phoenix!$E$16*10^3)/Phoenix!$B$8</f>
        <v>0</v>
      </c>
      <c r="F184" s="4">
        <f>(Atlanta!$E$16*10^3)/Atlanta!$B$8</f>
        <v>0</v>
      </c>
      <c r="G184" s="4">
        <f>(LosAngeles!$E$16*10^3)/LosAngeles!$B$8</f>
        <v>0</v>
      </c>
      <c r="H184" s="4">
        <f>(LasVegas!$E$16*10^3)/LasVegas!$B$8</f>
        <v>0</v>
      </c>
      <c r="I184" s="4">
        <f>(SanFrancisco!$E$16*10^3)/SanFrancisco!$B$8</f>
        <v>0</v>
      </c>
      <c r="J184" s="4">
        <f>(Baltimore!$E$16*10^3)/Baltimore!$B$8</f>
        <v>0</v>
      </c>
      <c r="K184" s="4">
        <f>(Albuquerque!$E$16*10^3)/Albuquerque!$B$8</f>
        <v>0</v>
      </c>
      <c r="L184" s="4">
        <f>(Seattle!$E$16*10^3)/Seattle!$B$8</f>
        <v>0</v>
      </c>
      <c r="M184" s="4">
        <f>(Chicago!$E$16*10^3)/Chicago!$B$8</f>
        <v>0</v>
      </c>
      <c r="N184" s="4">
        <f>(Boulder!$E$16*10^3)/Boulder!$B$8</f>
        <v>0</v>
      </c>
      <c r="O184" s="4">
        <f>(Minneapolis!$E$16*10^3)/Minneapolis!$B$8</f>
        <v>0</v>
      </c>
      <c r="P184" s="4">
        <f>(Helena!$E$16*10^3)/Helena!$B$8</f>
        <v>0</v>
      </c>
      <c r="Q184" s="4">
        <f>(Duluth!$E$16*10^3)/Duluth!$B$8</f>
        <v>0</v>
      </c>
      <c r="R184" s="4">
        <f>(Fairbanks!$E$16*10^3)/Fairbanks!$B$8</f>
        <v>0</v>
      </c>
    </row>
    <row r="185" spans="1:18" ht="11.25">
      <c r="A185" s="59"/>
      <c r="B185" s="60" t="s">
        <v>92</v>
      </c>
      <c r="C185" s="4">
        <f>(Miami!$E$17*10^3)/Miami!$B$8</f>
        <v>0</v>
      </c>
      <c r="D185" s="4">
        <f>(Houston!$E$17*10^3)/Houston!$B$8</f>
        <v>0</v>
      </c>
      <c r="E185" s="4">
        <f>(Phoenix!$E$17*10^3)/Phoenix!$B$8</f>
        <v>0</v>
      </c>
      <c r="F185" s="4">
        <f>(Atlanta!$E$17*10^3)/Atlanta!$B$8</f>
        <v>0</v>
      </c>
      <c r="G185" s="4">
        <f>(LosAngeles!$E$17*10^3)/LosAngeles!$B$8</f>
        <v>0</v>
      </c>
      <c r="H185" s="4">
        <f>(LasVegas!$E$17*10^3)/LasVegas!$B$8</f>
        <v>0</v>
      </c>
      <c r="I185" s="4">
        <f>(SanFrancisco!$E$17*10^3)/SanFrancisco!$B$8</f>
        <v>0</v>
      </c>
      <c r="J185" s="4">
        <f>(Baltimore!$E$17*10^3)/Baltimore!$B$8</f>
        <v>0</v>
      </c>
      <c r="K185" s="4">
        <f>(Albuquerque!$E$17*10^3)/Albuquerque!$B$8</f>
        <v>0</v>
      </c>
      <c r="L185" s="4">
        <f>(Seattle!$E$17*10^3)/Seattle!$B$8</f>
        <v>0</v>
      </c>
      <c r="M185" s="4">
        <f>(Chicago!$E$17*10^3)/Chicago!$B$8</f>
        <v>0</v>
      </c>
      <c r="N185" s="4">
        <f>(Boulder!$E$17*10^3)/Boulder!$B$8</f>
        <v>0</v>
      </c>
      <c r="O185" s="4">
        <f>(Minneapolis!$E$17*10^3)/Minneapolis!$B$8</f>
        <v>0</v>
      </c>
      <c r="P185" s="4">
        <f>(Helena!$E$17*10^3)/Helena!$B$8</f>
        <v>0</v>
      </c>
      <c r="Q185" s="4">
        <f>(Duluth!$E$17*10^3)/Duluth!$B$8</f>
        <v>0</v>
      </c>
      <c r="R185" s="4">
        <f>(Fairbanks!$E$17*10^3)/Fairbanks!$B$8</f>
        <v>0</v>
      </c>
    </row>
    <row r="186" spans="1:18" ht="11.25">
      <c r="A186" s="59"/>
      <c r="B186" s="60" t="s">
        <v>93</v>
      </c>
      <c r="C186" s="4">
        <f>(Miami!$E$18*10^3)/Miami!$B$8</f>
        <v>0</v>
      </c>
      <c r="D186" s="4">
        <f>(Houston!$E$18*10^3)/Houston!$B$8</f>
        <v>0</v>
      </c>
      <c r="E186" s="4">
        <f>(Phoenix!$E$18*10^3)/Phoenix!$B$8</f>
        <v>0</v>
      </c>
      <c r="F186" s="4">
        <f>(Atlanta!$E$18*10^3)/Atlanta!$B$8</f>
        <v>0</v>
      </c>
      <c r="G186" s="4">
        <f>(LosAngeles!$E$18*10^3)/LosAngeles!$B$8</f>
        <v>0</v>
      </c>
      <c r="H186" s="4">
        <f>(LasVegas!$E$18*10^3)/LasVegas!$B$8</f>
        <v>0</v>
      </c>
      <c r="I186" s="4">
        <f>(SanFrancisco!$E$18*10^3)/SanFrancisco!$B$8</f>
        <v>0</v>
      </c>
      <c r="J186" s="4">
        <f>(Baltimore!$E$18*10^3)/Baltimore!$B$8</f>
        <v>0</v>
      </c>
      <c r="K186" s="4">
        <f>(Albuquerque!$E$18*10^3)/Albuquerque!$B$8</f>
        <v>0</v>
      </c>
      <c r="L186" s="4">
        <f>(Seattle!$E$18*10^3)/Seattle!$B$8</f>
        <v>0</v>
      </c>
      <c r="M186" s="4">
        <f>(Chicago!$E$18*10^3)/Chicago!$B$8</f>
        <v>0</v>
      </c>
      <c r="N186" s="4">
        <f>(Boulder!$E$18*10^3)/Boulder!$B$8</f>
        <v>0</v>
      </c>
      <c r="O186" s="4">
        <f>(Minneapolis!$E$18*10^3)/Minneapolis!$B$8</f>
        <v>0</v>
      </c>
      <c r="P186" s="4">
        <f>(Helena!$E$18*10^3)/Helena!$B$8</f>
        <v>0</v>
      </c>
      <c r="Q186" s="4">
        <f>(Duluth!$E$18*10^3)/Duluth!$B$8</f>
        <v>0</v>
      </c>
      <c r="R186" s="4">
        <f>(Fairbanks!$E$18*10^3)/Fairbanks!$B$8</f>
        <v>0</v>
      </c>
    </row>
    <row r="187" spans="1:18" ht="11.25">
      <c r="A187" s="59"/>
      <c r="B187" s="60" t="s">
        <v>94</v>
      </c>
      <c r="C187" s="4">
        <f>(Miami!$E$19*10^3)/Miami!$B$8</f>
        <v>0</v>
      </c>
      <c r="D187" s="4">
        <f>(Houston!$E$19*10^3)/Houston!$B$8</f>
        <v>0</v>
      </c>
      <c r="E187" s="4">
        <f>(Phoenix!$E$19*10^3)/Phoenix!$B$8</f>
        <v>0</v>
      </c>
      <c r="F187" s="4">
        <f>(Atlanta!$E$19*10^3)/Atlanta!$B$8</f>
        <v>0</v>
      </c>
      <c r="G187" s="4">
        <f>(LosAngeles!$E$19*10^3)/LosAngeles!$B$8</f>
        <v>0</v>
      </c>
      <c r="H187" s="4">
        <f>(LasVegas!$E$19*10^3)/LasVegas!$B$8</f>
        <v>0</v>
      </c>
      <c r="I187" s="4">
        <f>(SanFrancisco!$E$19*10^3)/SanFrancisco!$B$8</f>
        <v>0</v>
      </c>
      <c r="J187" s="4">
        <f>(Baltimore!$E$19*10^3)/Baltimore!$B$8</f>
        <v>0</v>
      </c>
      <c r="K187" s="4">
        <f>(Albuquerque!$E$19*10^3)/Albuquerque!$B$8</f>
        <v>0</v>
      </c>
      <c r="L187" s="4">
        <f>(Seattle!$E$19*10^3)/Seattle!$B$8</f>
        <v>0</v>
      </c>
      <c r="M187" s="4">
        <f>(Chicago!$E$19*10^3)/Chicago!$B$8</f>
        <v>0</v>
      </c>
      <c r="N187" s="4">
        <f>(Boulder!$E$19*10^3)/Boulder!$B$8</f>
        <v>0</v>
      </c>
      <c r="O187" s="4">
        <f>(Minneapolis!$E$19*10^3)/Minneapolis!$B$8</f>
        <v>0</v>
      </c>
      <c r="P187" s="4">
        <f>(Helena!$E$19*10^3)/Helena!$B$8</f>
        <v>0</v>
      </c>
      <c r="Q187" s="4">
        <f>(Duluth!$E$19*10^3)/Duluth!$B$8</f>
        <v>0</v>
      </c>
      <c r="R187" s="4">
        <f>(Fairbanks!$E$19*10^3)/Fairbanks!$B$8</f>
        <v>0</v>
      </c>
    </row>
    <row r="188" spans="1:18" ht="11.25">
      <c r="A188" s="59"/>
      <c r="B188" s="60" t="s">
        <v>95</v>
      </c>
      <c r="C188" s="4">
        <f>(Miami!$E$20*10^3)/Miami!$B$8</f>
        <v>0</v>
      </c>
      <c r="D188" s="4">
        <f>(Houston!$E$20*10^3)/Houston!$B$8</f>
        <v>0</v>
      </c>
      <c r="E188" s="4">
        <f>(Phoenix!$E$20*10^3)/Phoenix!$B$8</f>
        <v>0</v>
      </c>
      <c r="F188" s="4">
        <f>(Atlanta!$E$20*10^3)/Atlanta!$B$8</f>
        <v>0</v>
      </c>
      <c r="G188" s="4">
        <f>(LosAngeles!$E$20*10^3)/LosAngeles!$B$8</f>
        <v>0</v>
      </c>
      <c r="H188" s="4">
        <f>(LasVegas!$E$20*10^3)/LasVegas!$B$8</f>
        <v>0</v>
      </c>
      <c r="I188" s="4">
        <f>(SanFrancisco!$E$20*10^3)/SanFrancisco!$B$8</f>
        <v>0</v>
      </c>
      <c r="J188" s="4">
        <f>(Baltimore!$E$20*10^3)/Baltimore!$B$8</f>
        <v>0</v>
      </c>
      <c r="K188" s="4">
        <f>(Albuquerque!$E$20*10^3)/Albuquerque!$B$8</f>
        <v>0</v>
      </c>
      <c r="L188" s="4">
        <f>(Seattle!$E$20*10^3)/Seattle!$B$8</f>
        <v>0</v>
      </c>
      <c r="M188" s="4">
        <f>(Chicago!$E$20*10^3)/Chicago!$B$8</f>
        <v>0</v>
      </c>
      <c r="N188" s="4">
        <f>(Boulder!$E$20*10^3)/Boulder!$B$8</f>
        <v>0</v>
      </c>
      <c r="O188" s="4">
        <f>(Minneapolis!$E$20*10^3)/Minneapolis!$B$8</f>
        <v>0</v>
      </c>
      <c r="P188" s="4">
        <f>(Helena!$E$20*10^3)/Helena!$B$8</f>
        <v>0</v>
      </c>
      <c r="Q188" s="4">
        <f>(Duluth!$E$20*10^3)/Duluth!$B$8</f>
        <v>0</v>
      </c>
      <c r="R188" s="4">
        <f>(Fairbanks!$E$20*10^3)/Fairbanks!$B$8</f>
        <v>0</v>
      </c>
    </row>
    <row r="189" spans="1:18" ht="11.25">
      <c r="A189" s="59"/>
      <c r="B189" s="60" t="s">
        <v>96</v>
      </c>
      <c r="C189" s="4">
        <f>(Miami!$E$21*10^3)/Miami!$B$8</f>
        <v>0</v>
      </c>
      <c r="D189" s="4">
        <f>(Houston!$E$21*10^3)/Houston!$B$8</f>
        <v>0</v>
      </c>
      <c r="E189" s="4">
        <f>(Phoenix!$E$21*10^3)/Phoenix!$B$8</f>
        <v>0</v>
      </c>
      <c r="F189" s="4">
        <f>(Atlanta!$E$21*10^3)/Atlanta!$B$8</f>
        <v>0</v>
      </c>
      <c r="G189" s="4">
        <f>(LosAngeles!$E$21*10^3)/LosAngeles!$B$8</f>
        <v>0</v>
      </c>
      <c r="H189" s="4">
        <f>(LasVegas!$E$21*10^3)/LasVegas!$B$8</f>
        <v>0</v>
      </c>
      <c r="I189" s="4">
        <f>(SanFrancisco!$E$21*10^3)/SanFrancisco!$B$8</f>
        <v>0</v>
      </c>
      <c r="J189" s="4">
        <f>(Baltimore!$E$21*10^3)/Baltimore!$B$8</f>
        <v>0</v>
      </c>
      <c r="K189" s="4">
        <f>(Albuquerque!$E$21*10^3)/Albuquerque!$B$8</f>
        <v>0</v>
      </c>
      <c r="L189" s="4">
        <f>(Seattle!$E$21*10^3)/Seattle!$B$8</f>
        <v>0</v>
      </c>
      <c r="M189" s="4">
        <f>(Chicago!$E$21*10^3)/Chicago!$B$8</f>
        <v>0</v>
      </c>
      <c r="N189" s="4">
        <f>(Boulder!$E$21*10^3)/Boulder!$B$8</f>
        <v>0</v>
      </c>
      <c r="O189" s="4">
        <f>(Minneapolis!$E$21*10^3)/Minneapolis!$B$8</f>
        <v>0</v>
      </c>
      <c r="P189" s="4">
        <f>(Helena!$E$21*10^3)/Helena!$B$8</f>
        <v>0</v>
      </c>
      <c r="Q189" s="4">
        <f>(Duluth!$E$21*10^3)/Duluth!$B$8</f>
        <v>0</v>
      </c>
      <c r="R189" s="4">
        <f>(Fairbanks!$E$21*10^3)/Fairbanks!$B$8</f>
        <v>0</v>
      </c>
    </row>
    <row r="190" spans="1:18" ht="11.25">
      <c r="A190" s="59"/>
      <c r="B190" s="60" t="s">
        <v>97</v>
      </c>
      <c r="C190" s="4">
        <f>(Miami!$E$22*10^3)/Miami!$B$8</f>
        <v>0</v>
      </c>
      <c r="D190" s="4">
        <f>(Houston!$E$22*10^3)/Houston!$B$8</f>
        <v>0</v>
      </c>
      <c r="E190" s="4">
        <f>(Phoenix!$E$22*10^3)/Phoenix!$B$8</f>
        <v>0</v>
      </c>
      <c r="F190" s="4">
        <f>(Atlanta!$E$22*10^3)/Atlanta!$B$8</f>
        <v>0</v>
      </c>
      <c r="G190" s="4">
        <f>(LosAngeles!$E$22*10^3)/LosAngeles!$B$8</f>
        <v>0</v>
      </c>
      <c r="H190" s="4">
        <f>(LasVegas!$E$22*10^3)/LasVegas!$B$8</f>
        <v>0</v>
      </c>
      <c r="I190" s="4">
        <f>(SanFrancisco!$E$22*10^3)/SanFrancisco!$B$8</f>
        <v>0</v>
      </c>
      <c r="J190" s="4">
        <f>(Baltimore!$E$22*10^3)/Baltimore!$B$8</f>
        <v>0</v>
      </c>
      <c r="K190" s="4">
        <f>(Albuquerque!$E$22*10^3)/Albuquerque!$B$8</f>
        <v>0</v>
      </c>
      <c r="L190" s="4">
        <f>(Seattle!$E$22*10^3)/Seattle!$B$8</f>
        <v>0</v>
      </c>
      <c r="M190" s="4">
        <f>(Chicago!$E$22*10^3)/Chicago!$B$8</f>
        <v>0</v>
      </c>
      <c r="N190" s="4">
        <f>(Boulder!$E$22*10^3)/Boulder!$B$8</f>
        <v>0</v>
      </c>
      <c r="O190" s="4">
        <f>(Minneapolis!$E$22*10^3)/Minneapolis!$B$8</f>
        <v>0</v>
      </c>
      <c r="P190" s="4">
        <f>(Helena!$E$22*10^3)/Helena!$B$8</f>
        <v>0</v>
      </c>
      <c r="Q190" s="4">
        <f>(Duluth!$E$22*10^3)/Duluth!$B$8</f>
        <v>0</v>
      </c>
      <c r="R190" s="4">
        <f>(Fairbanks!$E$22*10^3)/Fairbanks!$B$8</f>
        <v>0</v>
      </c>
    </row>
    <row r="191" spans="1:18" ht="11.25">
      <c r="A191" s="59"/>
      <c r="B191" s="60" t="s">
        <v>76</v>
      </c>
      <c r="C191" s="4">
        <f>(Miami!$E$23*10^3)/Miami!$B$8</f>
        <v>0</v>
      </c>
      <c r="D191" s="4">
        <f>(Houston!$E$23*10^3)/Houston!$B$8</f>
        <v>0</v>
      </c>
      <c r="E191" s="4">
        <f>(Phoenix!$E$23*10^3)/Phoenix!$B$8</f>
        <v>0</v>
      </c>
      <c r="F191" s="4">
        <f>(Atlanta!$E$23*10^3)/Atlanta!$B$8</f>
        <v>0</v>
      </c>
      <c r="G191" s="4">
        <f>(LosAngeles!$E$23*10^3)/LosAngeles!$B$8</f>
        <v>0</v>
      </c>
      <c r="H191" s="4">
        <f>(LasVegas!$E$23*10^3)/LasVegas!$B$8</f>
        <v>0</v>
      </c>
      <c r="I191" s="4">
        <f>(SanFrancisco!$E$23*10^3)/SanFrancisco!$B$8</f>
        <v>0</v>
      </c>
      <c r="J191" s="4">
        <f>(Baltimore!$E$23*10^3)/Baltimore!$B$8</f>
        <v>0</v>
      </c>
      <c r="K191" s="4">
        <f>(Albuquerque!$E$23*10^3)/Albuquerque!$B$8</f>
        <v>0</v>
      </c>
      <c r="L191" s="4">
        <f>(Seattle!$E$23*10^3)/Seattle!$B$8</f>
        <v>0</v>
      </c>
      <c r="M191" s="4">
        <f>(Chicago!$E$23*10^3)/Chicago!$B$8</f>
        <v>0</v>
      </c>
      <c r="N191" s="4">
        <f>(Boulder!$E$23*10^3)/Boulder!$B$8</f>
        <v>0</v>
      </c>
      <c r="O191" s="4">
        <f>(Minneapolis!$E$23*10^3)/Minneapolis!$B$8</f>
        <v>0</v>
      </c>
      <c r="P191" s="4">
        <f>(Helena!$E$23*10^3)/Helena!$B$8</f>
        <v>0</v>
      </c>
      <c r="Q191" s="4">
        <f>(Duluth!$E$23*10^3)/Duluth!$B$8</f>
        <v>0</v>
      </c>
      <c r="R191" s="4">
        <f>(Fairbanks!$E$23*10^3)/Fairbanks!$B$8</f>
        <v>0</v>
      </c>
    </row>
    <row r="192" spans="1:18" ht="11.25">
      <c r="A192" s="59"/>
      <c r="B192" s="60" t="s">
        <v>98</v>
      </c>
      <c r="C192" s="4">
        <f>(Miami!$E$24*10^3)/Miami!$B$8</f>
        <v>0</v>
      </c>
      <c r="D192" s="4">
        <f>(Houston!$E$24*10^3)/Houston!$B$8</f>
        <v>0</v>
      </c>
      <c r="E192" s="4">
        <f>(Phoenix!$E$24*10^3)/Phoenix!$B$8</f>
        <v>0</v>
      </c>
      <c r="F192" s="4">
        <f>(Atlanta!$E$24*10^3)/Atlanta!$B$8</f>
        <v>0</v>
      </c>
      <c r="G192" s="4">
        <f>(LosAngeles!$E$24*10^3)/LosAngeles!$B$8</f>
        <v>0</v>
      </c>
      <c r="H192" s="4">
        <f>(LasVegas!$E$24*10^3)/LasVegas!$B$8</f>
        <v>0</v>
      </c>
      <c r="I192" s="4">
        <f>(SanFrancisco!$E$24*10^3)/SanFrancisco!$B$8</f>
        <v>0</v>
      </c>
      <c r="J192" s="4">
        <f>(Baltimore!$E$24*10^3)/Baltimore!$B$8</f>
        <v>0</v>
      </c>
      <c r="K192" s="4">
        <f>(Albuquerque!$E$24*10^3)/Albuquerque!$B$8</f>
        <v>0</v>
      </c>
      <c r="L192" s="4">
        <f>(Seattle!$E$24*10^3)/Seattle!$B$8</f>
        <v>0</v>
      </c>
      <c r="M192" s="4">
        <f>(Chicago!$E$24*10^3)/Chicago!$B$8</f>
        <v>0</v>
      </c>
      <c r="N192" s="4">
        <f>(Boulder!$E$24*10^3)/Boulder!$B$8</f>
        <v>0</v>
      </c>
      <c r="O192" s="4">
        <f>(Minneapolis!$E$24*10^3)/Minneapolis!$B$8</f>
        <v>0</v>
      </c>
      <c r="P192" s="4">
        <f>(Helena!$E$24*10^3)/Helena!$B$8</f>
        <v>0</v>
      </c>
      <c r="Q192" s="4">
        <f>(Duluth!$E$24*10^3)/Duluth!$B$8</f>
        <v>0</v>
      </c>
      <c r="R192" s="4">
        <f>(Fairbanks!$E$24*10^3)/Fairbanks!$B$8</f>
        <v>0</v>
      </c>
    </row>
    <row r="193" spans="1:18" ht="11.25">
      <c r="A193" s="59"/>
      <c r="B193" s="60" t="s">
        <v>99</v>
      </c>
      <c r="C193" s="4">
        <f>(Miami!$E$25*10^3)/Miami!$B$8</f>
        <v>0</v>
      </c>
      <c r="D193" s="4">
        <f>(Houston!$E$25*10^3)/Houston!$B$8</f>
        <v>0</v>
      </c>
      <c r="E193" s="4">
        <f>(Phoenix!$E$25*10^3)/Phoenix!$B$8</f>
        <v>0</v>
      </c>
      <c r="F193" s="4">
        <f>(Atlanta!$E$25*10^3)/Atlanta!$B$8</f>
        <v>0</v>
      </c>
      <c r="G193" s="4">
        <f>(LosAngeles!$E$25*10^3)/LosAngeles!$B$8</f>
        <v>0</v>
      </c>
      <c r="H193" s="4">
        <f>(LasVegas!$E$25*10^3)/LasVegas!$B$8</f>
        <v>0</v>
      </c>
      <c r="I193" s="4">
        <f>(SanFrancisco!$E$25*10^3)/SanFrancisco!$B$8</f>
        <v>0</v>
      </c>
      <c r="J193" s="4">
        <f>(Baltimore!$E$25*10^3)/Baltimore!$B$8</f>
        <v>0</v>
      </c>
      <c r="K193" s="4">
        <f>(Albuquerque!$E$25*10^3)/Albuquerque!$B$8</f>
        <v>0</v>
      </c>
      <c r="L193" s="4">
        <f>(Seattle!$E$25*10^3)/Seattle!$B$8</f>
        <v>0</v>
      </c>
      <c r="M193" s="4">
        <f>(Chicago!$E$25*10^3)/Chicago!$B$8</f>
        <v>0</v>
      </c>
      <c r="N193" s="4">
        <f>(Boulder!$E$25*10^3)/Boulder!$B$8</f>
        <v>0</v>
      </c>
      <c r="O193" s="4">
        <f>(Minneapolis!$E$25*10^3)/Minneapolis!$B$8</f>
        <v>0</v>
      </c>
      <c r="P193" s="4">
        <f>(Helena!$E$25*10^3)/Helena!$B$8</f>
        <v>0</v>
      </c>
      <c r="Q193" s="4">
        <f>(Duluth!$E$25*10^3)/Duluth!$B$8</f>
        <v>0</v>
      </c>
      <c r="R193" s="4">
        <f>(Fairbanks!$E$25*10^3)/Fairbanks!$B$8</f>
        <v>0</v>
      </c>
    </row>
    <row r="194" spans="1:18" ht="11.25">
      <c r="A194" s="59"/>
      <c r="B194" s="60" t="s">
        <v>100</v>
      </c>
      <c r="C194" s="4">
        <f>(Miami!$E$26*10^3)/Miami!$B$8</f>
        <v>0</v>
      </c>
      <c r="D194" s="4">
        <f>(Houston!$E$26*10^3)/Houston!$B$8</f>
        <v>0</v>
      </c>
      <c r="E194" s="4">
        <f>(Phoenix!$E$26*10^3)/Phoenix!$B$8</f>
        <v>0</v>
      </c>
      <c r="F194" s="4">
        <f>(Atlanta!$E$26*10^3)/Atlanta!$B$8</f>
        <v>0</v>
      </c>
      <c r="G194" s="4">
        <f>(LosAngeles!$E$26*10^3)/LosAngeles!$B$8</f>
        <v>0</v>
      </c>
      <c r="H194" s="4">
        <f>(LasVegas!$E$26*10^3)/LasVegas!$B$8</f>
        <v>0</v>
      </c>
      <c r="I194" s="4">
        <f>(SanFrancisco!$E$26*10^3)/SanFrancisco!$B$8</f>
        <v>0</v>
      </c>
      <c r="J194" s="4">
        <f>(Baltimore!$E$26*10^3)/Baltimore!$B$8</f>
        <v>0</v>
      </c>
      <c r="K194" s="4">
        <f>(Albuquerque!$E$26*10^3)/Albuquerque!$B$8</f>
        <v>0</v>
      </c>
      <c r="L194" s="4">
        <f>(Seattle!$E$26*10^3)/Seattle!$B$8</f>
        <v>0</v>
      </c>
      <c r="M194" s="4">
        <f>(Chicago!$E$26*10^3)/Chicago!$B$8</f>
        <v>0</v>
      </c>
      <c r="N194" s="4">
        <f>(Boulder!$E$26*10^3)/Boulder!$B$8</f>
        <v>0</v>
      </c>
      <c r="O194" s="4">
        <f>(Minneapolis!$E$26*10^3)/Minneapolis!$B$8</f>
        <v>0</v>
      </c>
      <c r="P194" s="4">
        <f>(Helena!$E$26*10^3)/Helena!$B$8</f>
        <v>0</v>
      </c>
      <c r="Q194" s="4">
        <f>(Duluth!$E$26*10^3)/Duluth!$B$8</f>
        <v>0</v>
      </c>
      <c r="R194" s="4">
        <f>(Fairbanks!$E$26*10^3)/Fairbanks!$B$8</f>
        <v>0</v>
      </c>
    </row>
    <row r="195" spans="1:18" ht="11.25">
      <c r="A195" s="59"/>
      <c r="B195" s="60" t="s">
        <v>101</v>
      </c>
      <c r="C195" s="4">
        <f>(Miami!$E$28*10^3)/Miami!$B$8</f>
        <v>0</v>
      </c>
      <c r="D195" s="4">
        <f>(Houston!$E$28*10^3)/Houston!$B$8</f>
        <v>0</v>
      </c>
      <c r="E195" s="4">
        <f>(Phoenix!$E$28*10^3)/Phoenix!$B$8</f>
        <v>0</v>
      </c>
      <c r="F195" s="4">
        <f>(Atlanta!$E$28*10^3)/Atlanta!$B$8</f>
        <v>0</v>
      </c>
      <c r="G195" s="4">
        <f>(LosAngeles!$E$28*10^3)/LosAngeles!$B$8</f>
        <v>0</v>
      </c>
      <c r="H195" s="4">
        <f>(LasVegas!$E$28*10^3)/LasVegas!$B$8</f>
        <v>0</v>
      </c>
      <c r="I195" s="4">
        <f>(SanFrancisco!$E$28*10^3)/SanFrancisco!$B$8</f>
        <v>0</v>
      </c>
      <c r="J195" s="4">
        <f>(Baltimore!$E$28*10^3)/Baltimore!$B$8</f>
        <v>0</v>
      </c>
      <c r="K195" s="4">
        <f>(Albuquerque!$E$28*10^3)/Albuquerque!$B$8</f>
        <v>0</v>
      </c>
      <c r="L195" s="4">
        <f>(Seattle!$E$28*10^3)/Seattle!$B$8</f>
        <v>0</v>
      </c>
      <c r="M195" s="4">
        <f>(Chicago!$E$28*10^3)/Chicago!$B$8</f>
        <v>0</v>
      </c>
      <c r="N195" s="4">
        <f>(Boulder!$E$28*10^3)/Boulder!$B$8</f>
        <v>0</v>
      </c>
      <c r="O195" s="4">
        <f>(Minneapolis!$E$28*10^3)/Minneapolis!$B$8</f>
        <v>0</v>
      </c>
      <c r="P195" s="4">
        <f>(Helena!$E$28*10^3)/Helena!$B$8</f>
        <v>0</v>
      </c>
      <c r="Q195" s="4">
        <f>(Duluth!$E$28*10^3)/Duluth!$B$8</f>
        <v>0</v>
      </c>
      <c r="R195" s="4">
        <f>(Fairbanks!$E$28*10^3)/Fairbanks!$B$8</f>
        <v>0</v>
      </c>
    </row>
    <row r="196" spans="1:18" ht="11.25">
      <c r="A196" s="59"/>
      <c r="B196" s="57" t="s">
        <v>252</v>
      </c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</row>
    <row r="197" spans="1:18" ht="11.25">
      <c r="A197" s="59"/>
      <c r="B197" s="60" t="s">
        <v>81</v>
      </c>
      <c r="C197" s="4">
        <f>(Miami!$F$13*10^3)/Miami!$B$8</f>
        <v>0</v>
      </c>
      <c r="D197" s="4">
        <f>(Houston!$F$13*10^3)/Houston!$B$8</f>
        <v>0</v>
      </c>
      <c r="E197" s="4">
        <f>(Phoenix!$F$13*10^3)/Phoenix!$B$8</f>
        <v>0</v>
      </c>
      <c r="F197" s="4">
        <f>(Atlanta!$F$13*10^3)/Atlanta!$B$8</f>
        <v>0</v>
      </c>
      <c r="G197" s="4">
        <f>(LosAngeles!$F$13*10^3)/LosAngeles!$B$8</f>
        <v>0</v>
      </c>
      <c r="H197" s="4">
        <f>(LasVegas!$F$13*10^3)/LasVegas!$B$8</f>
        <v>0</v>
      </c>
      <c r="I197" s="4">
        <f>(SanFrancisco!$F$13*10^3)/SanFrancisco!$B$8</f>
        <v>0</v>
      </c>
      <c r="J197" s="4">
        <f>(Baltimore!$F$13*10^3)/Baltimore!$B$8</f>
        <v>0</v>
      </c>
      <c r="K197" s="4">
        <f>(Albuquerque!$F$13*10^3)/Albuquerque!$B$8</f>
        <v>0</v>
      </c>
      <c r="L197" s="4">
        <f>(Seattle!$F$13*10^3)/Seattle!$B$8</f>
        <v>0</v>
      </c>
      <c r="M197" s="4">
        <f>(Chicago!$F$13*10^3)/Chicago!$B$8</f>
        <v>0</v>
      </c>
      <c r="N197" s="4">
        <f>(Boulder!$F$13*10^3)/Boulder!$B$8</f>
        <v>0</v>
      </c>
      <c r="O197" s="4">
        <f>(Minneapolis!$F$13*10^3)/Minneapolis!$B$8</f>
        <v>0</v>
      </c>
      <c r="P197" s="4">
        <f>(Helena!$F$13*10^3)/Helena!$B$8</f>
        <v>0</v>
      </c>
      <c r="Q197" s="4">
        <f>(Duluth!$F$13*10^3)/Duluth!$B$8</f>
        <v>0</v>
      </c>
      <c r="R197" s="4">
        <f>(Fairbanks!$F$13*10^3)/Fairbanks!$B$8</f>
        <v>0</v>
      </c>
    </row>
    <row r="198" spans="1:18" ht="11.25">
      <c r="A198" s="59"/>
      <c r="B198" s="60" t="s">
        <v>82</v>
      </c>
      <c r="C198" s="4">
        <f>(Miami!$F$14*10^3)/Miami!$B$8</f>
        <v>0</v>
      </c>
      <c r="D198" s="4">
        <f>(Houston!$F$14*10^3)/Houston!$B$8</f>
        <v>0</v>
      </c>
      <c r="E198" s="4">
        <f>(Phoenix!$F$14*10^3)/Phoenix!$B$8</f>
        <v>0</v>
      </c>
      <c r="F198" s="4">
        <f>(Atlanta!$F$14*10^3)/Atlanta!$B$8</f>
        <v>0</v>
      </c>
      <c r="G198" s="4">
        <f>(LosAngeles!$F$14*10^3)/LosAngeles!$B$8</f>
        <v>0</v>
      </c>
      <c r="H198" s="4">
        <f>(LasVegas!$F$14*10^3)/LasVegas!$B$8</f>
        <v>0</v>
      </c>
      <c r="I198" s="4">
        <f>(SanFrancisco!$F$14*10^3)/SanFrancisco!$B$8</f>
        <v>0</v>
      </c>
      <c r="J198" s="4">
        <f>(Baltimore!$F$14*10^3)/Baltimore!$B$8</f>
        <v>0</v>
      </c>
      <c r="K198" s="4">
        <f>(Albuquerque!$F$14*10^3)/Albuquerque!$B$8</f>
        <v>0</v>
      </c>
      <c r="L198" s="4">
        <f>(Seattle!$F$14*10^3)/Seattle!$B$8</f>
        <v>0</v>
      </c>
      <c r="M198" s="4">
        <f>(Chicago!$F$14*10^3)/Chicago!$B$8</f>
        <v>0</v>
      </c>
      <c r="N198" s="4">
        <f>(Boulder!$F$14*10^3)/Boulder!$B$8</f>
        <v>0</v>
      </c>
      <c r="O198" s="4">
        <f>(Minneapolis!$F$14*10^3)/Minneapolis!$B$8</f>
        <v>0</v>
      </c>
      <c r="P198" s="4">
        <f>(Helena!$F$14*10^3)/Helena!$B$8</f>
        <v>0</v>
      </c>
      <c r="Q198" s="4">
        <f>(Duluth!$F$14*10^3)/Duluth!$B$8</f>
        <v>0</v>
      </c>
      <c r="R198" s="4">
        <f>(Fairbanks!$F$14*10^3)/Fairbanks!$B$8</f>
        <v>0</v>
      </c>
    </row>
    <row r="199" spans="1:18" ht="11.25">
      <c r="A199" s="59"/>
      <c r="B199" s="60" t="s">
        <v>90</v>
      </c>
      <c r="C199" s="4">
        <f>(Miami!$F$15*10^3)/Miami!$B$8</f>
        <v>0</v>
      </c>
      <c r="D199" s="4">
        <f>(Houston!$F$15*10^3)/Houston!$B$8</f>
        <v>0</v>
      </c>
      <c r="E199" s="4">
        <f>(Phoenix!$F$15*10^3)/Phoenix!$B$8</f>
        <v>0</v>
      </c>
      <c r="F199" s="4">
        <f>(Atlanta!$F$15*10^3)/Atlanta!$B$8</f>
        <v>0</v>
      </c>
      <c r="G199" s="4">
        <f>(LosAngeles!$F$15*10^3)/LosAngeles!$B$8</f>
        <v>0</v>
      </c>
      <c r="H199" s="4">
        <f>(LasVegas!$F$15*10^3)/LasVegas!$B$8</f>
        <v>0</v>
      </c>
      <c r="I199" s="4">
        <f>(SanFrancisco!$F$15*10^3)/SanFrancisco!$B$8</f>
        <v>0</v>
      </c>
      <c r="J199" s="4">
        <f>(Baltimore!$F$15*10^3)/Baltimore!$B$8</f>
        <v>0</v>
      </c>
      <c r="K199" s="4">
        <f>(Albuquerque!$F$15*10^3)/Albuquerque!$B$8</f>
        <v>0</v>
      </c>
      <c r="L199" s="4">
        <f>(Seattle!$F$15*10^3)/Seattle!$B$8</f>
        <v>0</v>
      </c>
      <c r="M199" s="4">
        <f>(Chicago!$F$15*10^3)/Chicago!$B$8</f>
        <v>0</v>
      </c>
      <c r="N199" s="4">
        <f>(Boulder!$F$15*10^3)/Boulder!$B$8</f>
        <v>0</v>
      </c>
      <c r="O199" s="4">
        <f>(Minneapolis!$F$15*10^3)/Minneapolis!$B$8</f>
        <v>0</v>
      </c>
      <c r="P199" s="4">
        <f>(Helena!$F$15*10^3)/Helena!$B$8</f>
        <v>0</v>
      </c>
      <c r="Q199" s="4">
        <f>(Duluth!$F$15*10^3)/Duluth!$B$8</f>
        <v>0</v>
      </c>
      <c r="R199" s="4">
        <f>(Fairbanks!$F$15*10^3)/Fairbanks!$B$8</f>
        <v>0</v>
      </c>
    </row>
    <row r="200" spans="1:18" ht="11.25">
      <c r="A200" s="59"/>
      <c r="B200" s="60" t="s">
        <v>91</v>
      </c>
      <c r="C200" s="4">
        <f>(Miami!$F$16*10^3)/Miami!$B$8</f>
        <v>0</v>
      </c>
      <c r="D200" s="4">
        <f>(Houston!$F$16*10^3)/Houston!$B$8</f>
        <v>0</v>
      </c>
      <c r="E200" s="4">
        <f>(Phoenix!$F$16*10^3)/Phoenix!$B$8</f>
        <v>0</v>
      </c>
      <c r="F200" s="4">
        <f>(Atlanta!$F$16*10^3)/Atlanta!$B$8</f>
        <v>0</v>
      </c>
      <c r="G200" s="4">
        <f>(LosAngeles!$F$16*10^3)/LosAngeles!$B$8</f>
        <v>0</v>
      </c>
      <c r="H200" s="4">
        <f>(LasVegas!$F$16*10^3)/LasVegas!$B$8</f>
        <v>0</v>
      </c>
      <c r="I200" s="4">
        <f>(SanFrancisco!$F$16*10^3)/SanFrancisco!$B$8</f>
        <v>0</v>
      </c>
      <c r="J200" s="4">
        <f>(Baltimore!$F$16*10^3)/Baltimore!$B$8</f>
        <v>0</v>
      </c>
      <c r="K200" s="4">
        <f>(Albuquerque!$F$16*10^3)/Albuquerque!$B$8</f>
        <v>0</v>
      </c>
      <c r="L200" s="4">
        <f>(Seattle!$F$16*10^3)/Seattle!$B$8</f>
        <v>0</v>
      </c>
      <c r="M200" s="4">
        <f>(Chicago!$F$16*10^3)/Chicago!$B$8</f>
        <v>0</v>
      </c>
      <c r="N200" s="4">
        <f>(Boulder!$F$16*10^3)/Boulder!$B$8</f>
        <v>0</v>
      </c>
      <c r="O200" s="4">
        <f>(Minneapolis!$F$16*10^3)/Minneapolis!$B$8</f>
        <v>0</v>
      </c>
      <c r="P200" s="4">
        <f>(Helena!$F$16*10^3)/Helena!$B$8</f>
        <v>0</v>
      </c>
      <c r="Q200" s="4">
        <f>(Duluth!$F$16*10^3)/Duluth!$B$8</f>
        <v>0</v>
      </c>
      <c r="R200" s="4">
        <f>(Fairbanks!$F$16*10^3)/Fairbanks!$B$8</f>
        <v>0</v>
      </c>
    </row>
    <row r="201" spans="1:18" ht="11.25">
      <c r="A201" s="59"/>
      <c r="B201" s="60" t="s">
        <v>92</v>
      </c>
      <c r="C201" s="4">
        <f>(Miami!$F$17*10^3)/Miami!$B$8</f>
        <v>0</v>
      </c>
      <c r="D201" s="4">
        <f>(Houston!$F$17*10^3)/Houston!$B$8</f>
        <v>0</v>
      </c>
      <c r="E201" s="4">
        <f>(Phoenix!$F$17*10^3)/Phoenix!$B$8</f>
        <v>0</v>
      </c>
      <c r="F201" s="4">
        <f>(Atlanta!$F$17*10^3)/Atlanta!$B$8</f>
        <v>0</v>
      </c>
      <c r="G201" s="4">
        <f>(LosAngeles!$F$17*10^3)/LosAngeles!$B$8</f>
        <v>0</v>
      </c>
      <c r="H201" s="4">
        <f>(LasVegas!$F$17*10^3)/LasVegas!$B$8</f>
        <v>0</v>
      </c>
      <c r="I201" s="4">
        <f>(SanFrancisco!$F$17*10^3)/SanFrancisco!$B$8</f>
        <v>0</v>
      </c>
      <c r="J201" s="4">
        <f>(Baltimore!$F$17*10^3)/Baltimore!$B$8</f>
        <v>0</v>
      </c>
      <c r="K201" s="4">
        <f>(Albuquerque!$F$17*10^3)/Albuquerque!$B$8</f>
        <v>0</v>
      </c>
      <c r="L201" s="4">
        <f>(Seattle!$F$17*10^3)/Seattle!$B$8</f>
        <v>0</v>
      </c>
      <c r="M201" s="4">
        <f>(Chicago!$F$17*10^3)/Chicago!$B$8</f>
        <v>0</v>
      </c>
      <c r="N201" s="4">
        <f>(Boulder!$F$17*10^3)/Boulder!$B$8</f>
        <v>0</v>
      </c>
      <c r="O201" s="4">
        <f>(Minneapolis!$F$17*10^3)/Minneapolis!$B$8</f>
        <v>0</v>
      </c>
      <c r="P201" s="4">
        <f>(Helena!$F$17*10^3)/Helena!$B$8</f>
        <v>0</v>
      </c>
      <c r="Q201" s="4">
        <f>(Duluth!$F$17*10^3)/Duluth!$B$8</f>
        <v>0</v>
      </c>
      <c r="R201" s="4">
        <f>(Fairbanks!$F$17*10^3)/Fairbanks!$B$8</f>
        <v>0</v>
      </c>
    </row>
    <row r="202" spans="1:18" ht="11.25">
      <c r="A202" s="59"/>
      <c r="B202" s="60" t="s">
        <v>93</v>
      </c>
      <c r="C202" s="4">
        <f>(Miami!$F$18*10^3)/Miami!$B$8</f>
        <v>0</v>
      </c>
      <c r="D202" s="4">
        <f>(Houston!$F$18*10^3)/Houston!$B$8</f>
        <v>0</v>
      </c>
      <c r="E202" s="4">
        <f>(Phoenix!$F$18*10^3)/Phoenix!$B$8</f>
        <v>0</v>
      </c>
      <c r="F202" s="4">
        <f>(Atlanta!$F$18*10^3)/Atlanta!$B$8</f>
        <v>0</v>
      </c>
      <c r="G202" s="4">
        <f>(LosAngeles!$F$18*10^3)/LosAngeles!$B$8</f>
        <v>0</v>
      </c>
      <c r="H202" s="4">
        <f>(LasVegas!$F$18*10^3)/LasVegas!$B$8</f>
        <v>0</v>
      </c>
      <c r="I202" s="4">
        <f>(SanFrancisco!$F$18*10^3)/SanFrancisco!$B$8</f>
        <v>0</v>
      </c>
      <c r="J202" s="4">
        <f>(Baltimore!$F$18*10^3)/Baltimore!$B$8</f>
        <v>0</v>
      </c>
      <c r="K202" s="4">
        <f>(Albuquerque!$F$18*10^3)/Albuquerque!$B$8</f>
        <v>0</v>
      </c>
      <c r="L202" s="4">
        <f>(Seattle!$F$18*10^3)/Seattle!$B$8</f>
        <v>0</v>
      </c>
      <c r="M202" s="4">
        <f>(Chicago!$F$18*10^3)/Chicago!$B$8</f>
        <v>0</v>
      </c>
      <c r="N202" s="4">
        <f>(Boulder!$F$18*10^3)/Boulder!$B$8</f>
        <v>0</v>
      </c>
      <c r="O202" s="4">
        <f>(Minneapolis!$F$18*10^3)/Minneapolis!$B$8</f>
        <v>0</v>
      </c>
      <c r="P202" s="4">
        <f>(Helena!$F$18*10^3)/Helena!$B$8</f>
        <v>0</v>
      </c>
      <c r="Q202" s="4">
        <f>(Duluth!$F$18*10^3)/Duluth!$B$8</f>
        <v>0</v>
      </c>
      <c r="R202" s="4">
        <f>(Fairbanks!$F$18*10^3)/Fairbanks!$B$8</f>
        <v>0</v>
      </c>
    </row>
    <row r="203" spans="1:18" ht="11.25">
      <c r="A203" s="59"/>
      <c r="B203" s="60" t="s">
        <v>94</v>
      </c>
      <c r="C203" s="4">
        <f>(Miami!$F$19*10^3)/Miami!$B$8</f>
        <v>0</v>
      </c>
      <c r="D203" s="4">
        <f>(Houston!$F$19*10^3)/Houston!$B$8</f>
        <v>0</v>
      </c>
      <c r="E203" s="4">
        <f>(Phoenix!$F$19*10^3)/Phoenix!$B$8</f>
        <v>0</v>
      </c>
      <c r="F203" s="4">
        <f>(Atlanta!$F$19*10^3)/Atlanta!$B$8</f>
        <v>0</v>
      </c>
      <c r="G203" s="4">
        <f>(LosAngeles!$F$19*10^3)/LosAngeles!$B$8</f>
        <v>0</v>
      </c>
      <c r="H203" s="4">
        <f>(LasVegas!$F$19*10^3)/LasVegas!$B$8</f>
        <v>0</v>
      </c>
      <c r="I203" s="4">
        <f>(SanFrancisco!$F$19*10^3)/SanFrancisco!$B$8</f>
        <v>0</v>
      </c>
      <c r="J203" s="4">
        <f>(Baltimore!$F$19*10^3)/Baltimore!$B$8</f>
        <v>0</v>
      </c>
      <c r="K203" s="4">
        <f>(Albuquerque!$F$19*10^3)/Albuquerque!$B$8</f>
        <v>0</v>
      </c>
      <c r="L203" s="4">
        <f>(Seattle!$F$19*10^3)/Seattle!$B$8</f>
        <v>0</v>
      </c>
      <c r="M203" s="4">
        <f>(Chicago!$F$19*10^3)/Chicago!$B$8</f>
        <v>0</v>
      </c>
      <c r="N203" s="4">
        <f>(Boulder!$F$19*10^3)/Boulder!$B$8</f>
        <v>0</v>
      </c>
      <c r="O203" s="4">
        <f>(Minneapolis!$F$19*10^3)/Minneapolis!$B$8</f>
        <v>0</v>
      </c>
      <c r="P203" s="4">
        <f>(Helena!$F$19*10^3)/Helena!$B$8</f>
        <v>0</v>
      </c>
      <c r="Q203" s="4">
        <f>(Duluth!$F$19*10^3)/Duluth!$B$8</f>
        <v>0</v>
      </c>
      <c r="R203" s="4">
        <f>(Fairbanks!$F$19*10^3)/Fairbanks!$B$8</f>
        <v>0</v>
      </c>
    </row>
    <row r="204" spans="1:18" ht="11.25">
      <c r="A204" s="59"/>
      <c r="B204" s="60" t="s">
        <v>95</v>
      </c>
      <c r="C204" s="4">
        <f>(Miami!$F$20*10^3)/Miami!$B$8</f>
        <v>0</v>
      </c>
      <c r="D204" s="4">
        <f>(Houston!$F$20*10^3)/Houston!$B$8</f>
        <v>0</v>
      </c>
      <c r="E204" s="4">
        <f>(Phoenix!$F$20*10^3)/Phoenix!$B$8</f>
        <v>0</v>
      </c>
      <c r="F204" s="4">
        <f>(Atlanta!$F$20*10^3)/Atlanta!$B$8</f>
        <v>0</v>
      </c>
      <c r="G204" s="4">
        <f>(LosAngeles!$F$20*10^3)/LosAngeles!$B$8</f>
        <v>0</v>
      </c>
      <c r="H204" s="4">
        <f>(LasVegas!$F$20*10^3)/LasVegas!$B$8</f>
        <v>0</v>
      </c>
      <c r="I204" s="4">
        <f>(SanFrancisco!$F$20*10^3)/SanFrancisco!$B$8</f>
        <v>0</v>
      </c>
      <c r="J204" s="4">
        <f>(Baltimore!$F$20*10^3)/Baltimore!$B$8</f>
        <v>0</v>
      </c>
      <c r="K204" s="4">
        <f>(Albuquerque!$F$20*10^3)/Albuquerque!$B$8</f>
        <v>0</v>
      </c>
      <c r="L204" s="4">
        <f>(Seattle!$F$20*10^3)/Seattle!$B$8</f>
        <v>0</v>
      </c>
      <c r="M204" s="4">
        <f>(Chicago!$F$20*10^3)/Chicago!$B$8</f>
        <v>0</v>
      </c>
      <c r="N204" s="4">
        <f>(Boulder!$F$20*10^3)/Boulder!$B$8</f>
        <v>0</v>
      </c>
      <c r="O204" s="4">
        <f>(Minneapolis!$F$20*10^3)/Minneapolis!$B$8</f>
        <v>0</v>
      </c>
      <c r="P204" s="4">
        <f>(Helena!$F$20*10^3)/Helena!$B$8</f>
        <v>0</v>
      </c>
      <c r="Q204" s="4">
        <f>(Duluth!$F$20*10^3)/Duluth!$B$8</f>
        <v>0</v>
      </c>
      <c r="R204" s="4">
        <f>(Fairbanks!$F$20*10^3)/Fairbanks!$B$8</f>
        <v>0</v>
      </c>
    </row>
    <row r="205" spans="1:18" ht="11.25">
      <c r="A205" s="59"/>
      <c r="B205" s="60" t="s">
        <v>96</v>
      </c>
      <c r="C205" s="4">
        <f>(Miami!$F$21*10^3)/Miami!$B$8</f>
        <v>0</v>
      </c>
      <c r="D205" s="4">
        <f>(Houston!$F$21*10^3)/Houston!$B$8</f>
        <v>0</v>
      </c>
      <c r="E205" s="4">
        <f>(Phoenix!$F$21*10^3)/Phoenix!$B$8</f>
        <v>0</v>
      </c>
      <c r="F205" s="4">
        <f>(Atlanta!$F$21*10^3)/Atlanta!$B$8</f>
        <v>0</v>
      </c>
      <c r="G205" s="4">
        <f>(LosAngeles!$F$21*10^3)/LosAngeles!$B$8</f>
        <v>0</v>
      </c>
      <c r="H205" s="4">
        <f>(LasVegas!$F$21*10^3)/LasVegas!$B$8</f>
        <v>0</v>
      </c>
      <c r="I205" s="4">
        <f>(SanFrancisco!$F$21*10^3)/SanFrancisco!$B$8</f>
        <v>0</v>
      </c>
      <c r="J205" s="4">
        <f>(Baltimore!$F$21*10^3)/Baltimore!$B$8</f>
        <v>0</v>
      </c>
      <c r="K205" s="4">
        <f>(Albuquerque!$F$21*10^3)/Albuquerque!$B$8</f>
        <v>0</v>
      </c>
      <c r="L205" s="4">
        <f>(Seattle!$F$21*10^3)/Seattle!$B$8</f>
        <v>0</v>
      </c>
      <c r="M205" s="4">
        <f>(Chicago!$F$21*10^3)/Chicago!$B$8</f>
        <v>0</v>
      </c>
      <c r="N205" s="4">
        <f>(Boulder!$F$21*10^3)/Boulder!$B$8</f>
        <v>0</v>
      </c>
      <c r="O205" s="4">
        <f>(Minneapolis!$F$21*10^3)/Minneapolis!$B$8</f>
        <v>0</v>
      </c>
      <c r="P205" s="4">
        <f>(Helena!$F$21*10^3)/Helena!$B$8</f>
        <v>0</v>
      </c>
      <c r="Q205" s="4">
        <f>(Duluth!$F$21*10^3)/Duluth!$B$8</f>
        <v>0</v>
      </c>
      <c r="R205" s="4">
        <f>(Fairbanks!$F$21*10^3)/Fairbanks!$B$8</f>
        <v>0</v>
      </c>
    </row>
    <row r="206" spans="1:18" ht="11.25">
      <c r="A206" s="59"/>
      <c r="B206" s="60" t="s">
        <v>97</v>
      </c>
      <c r="C206" s="4">
        <f>(Miami!$F$22*10^3)/Miami!$B$8</f>
        <v>0</v>
      </c>
      <c r="D206" s="4">
        <f>(Houston!$F$22*10^3)/Houston!$B$8</f>
        <v>0</v>
      </c>
      <c r="E206" s="4">
        <f>(Phoenix!$F$22*10^3)/Phoenix!$B$8</f>
        <v>0</v>
      </c>
      <c r="F206" s="4">
        <f>(Atlanta!$F$22*10^3)/Atlanta!$B$8</f>
        <v>0</v>
      </c>
      <c r="G206" s="4">
        <f>(LosAngeles!$F$22*10^3)/LosAngeles!$B$8</f>
        <v>0</v>
      </c>
      <c r="H206" s="4">
        <f>(LasVegas!$F$22*10^3)/LasVegas!$B$8</f>
        <v>0</v>
      </c>
      <c r="I206" s="4">
        <f>(SanFrancisco!$F$22*10^3)/SanFrancisco!$B$8</f>
        <v>0</v>
      </c>
      <c r="J206" s="4">
        <f>(Baltimore!$F$22*10^3)/Baltimore!$B$8</f>
        <v>0</v>
      </c>
      <c r="K206" s="4">
        <f>(Albuquerque!$F$22*10^3)/Albuquerque!$B$8</f>
        <v>0</v>
      </c>
      <c r="L206" s="4">
        <f>(Seattle!$F$22*10^3)/Seattle!$B$8</f>
        <v>0</v>
      </c>
      <c r="M206" s="4">
        <f>(Chicago!$F$22*10^3)/Chicago!$B$8</f>
        <v>0</v>
      </c>
      <c r="N206" s="4">
        <f>(Boulder!$F$22*10^3)/Boulder!$B$8</f>
        <v>0</v>
      </c>
      <c r="O206" s="4">
        <f>(Minneapolis!$F$22*10^3)/Minneapolis!$B$8</f>
        <v>0</v>
      </c>
      <c r="P206" s="4">
        <f>(Helena!$F$22*10^3)/Helena!$B$8</f>
        <v>0</v>
      </c>
      <c r="Q206" s="4">
        <f>(Duluth!$F$22*10^3)/Duluth!$B$8</f>
        <v>0</v>
      </c>
      <c r="R206" s="4">
        <f>(Fairbanks!$F$22*10^3)/Fairbanks!$B$8</f>
        <v>0</v>
      </c>
    </row>
    <row r="207" spans="1:18" ht="11.25">
      <c r="A207" s="59"/>
      <c r="B207" s="60" t="s">
        <v>76</v>
      </c>
      <c r="C207" s="4">
        <f>(Miami!$F$23*10^3)/Miami!$B$8</f>
        <v>0</v>
      </c>
      <c r="D207" s="4">
        <f>(Houston!$F$23*10^3)/Houston!$B$8</f>
        <v>0</v>
      </c>
      <c r="E207" s="4">
        <f>(Phoenix!$F$23*10^3)/Phoenix!$B$8</f>
        <v>0</v>
      </c>
      <c r="F207" s="4">
        <f>(Atlanta!$F$23*10^3)/Atlanta!$B$8</f>
        <v>0</v>
      </c>
      <c r="G207" s="4">
        <f>(LosAngeles!$F$23*10^3)/LosAngeles!$B$8</f>
        <v>0</v>
      </c>
      <c r="H207" s="4">
        <f>(LasVegas!$F$23*10^3)/LasVegas!$B$8</f>
        <v>0</v>
      </c>
      <c r="I207" s="4">
        <f>(SanFrancisco!$F$23*10^3)/SanFrancisco!$B$8</f>
        <v>0</v>
      </c>
      <c r="J207" s="4">
        <f>(Baltimore!$F$23*10^3)/Baltimore!$B$8</f>
        <v>0</v>
      </c>
      <c r="K207" s="4">
        <f>(Albuquerque!$F$23*10^3)/Albuquerque!$B$8</f>
        <v>0</v>
      </c>
      <c r="L207" s="4">
        <f>(Seattle!$F$23*10^3)/Seattle!$B$8</f>
        <v>0</v>
      </c>
      <c r="M207" s="4">
        <f>(Chicago!$F$23*10^3)/Chicago!$B$8</f>
        <v>0</v>
      </c>
      <c r="N207" s="4">
        <f>(Boulder!$F$23*10^3)/Boulder!$B$8</f>
        <v>0</v>
      </c>
      <c r="O207" s="4">
        <f>(Minneapolis!$F$23*10^3)/Minneapolis!$B$8</f>
        <v>0</v>
      </c>
      <c r="P207" s="4">
        <f>(Helena!$F$23*10^3)/Helena!$B$8</f>
        <v>0</v>
      </c>
      <c r="Q207" s="4">
        <f>(Duluth!$F$23*10^3)/Duluth!$B$8</f>
        <v>0</v>
      </c>
      <c r="R207" s="4">
        <f>(Fairbanks!$F$23*10^3)/Fairbanks!$B$8</f>
        <v>0</v>
      </c>
    </row>
    <row r="208" spans="1:18" ht="11.25">
      <c r="A208" s="59"/>
      <c r="B208" s="60" t="s">
        <v>98</v>
      </c>
      <c r="C208" s="4">
        <f>(Miami!$F$24*10^3)/Miami!$B$8</f>
        <v>0</v>
      </c>
      <c r="D208" s="4">
        <f>(Houston!$F$24*10^3)/Houston!$B$8</f>
        <v>0</v>
      </c>
      <c r="E208" s="4">
        <f>(Phoenix!$F$24*10^3)/Phoenix!$B$8</f>
        <v>0</v>
      </c>
      <c r="F208" s="4">
        <f>(Atlanta!$F$24*10^3)/Atlanta!$B$8</f>
        <v>0</v>
      </c>
      <c r="G208" s="4">
        <f>(LosAngeles!$F$24*10^3)/LosAngeles!$B$8</f>
        <v>0</v>
      </c>
      <c r="H208" s="4">
        <f>(LasVegas!$F$24*10^3)/LasVegas!$B$8</f>
        <v>0</v>
      </c>
      <c r="I208" s="4">
        <f>(SanFrancisco!$F$24*10^3)/SanFrancisco!$B$8</f>
        <v>0</v>
      </c>
      <c r="J208" s="4">
        <f>(Baltimore!$F$24*10^3)/Baltimore!$B$8</f>
        <v>0</v>
      </c>
      <c r="K208" s="4">
        <f>(Albuquerque!$F$24*10^3)/Albuquerque!$B$8</f>
        <v>0</v>
      </c>
      <c r="L208" s="4">
        <f>(Seattle!$F$24*10^3)/Seattle!$B$8</f>
        <v>0</v>
      </c>
      <c r="M208" s="4">
        <f>(Chicago!$F$24*10^3)/Chicago!$B$8</f>
        <v>0</v>
      </c>
      <c r="N208" s="4">
        <f>(Boulder!$F$24*10^3)/Boulder!$B$8</f>
        <v>0</v>
      </c>
      <c r="O208" s="4">
        <f>(Minneapolis!$F$24*10^3)/Minneapolis!$B$8</f>
        <v>0</v>
      </c>
      <c r="P208" s="4">
        <f>(Helena!$F$24*10^3)/Helena!$B$8</f>
        <v>0</v>
      </c>
      <c r="Q208" s="4">
        <f>(Duluth!$F$24*10^3)/Duluth!$B$8</f>
        <v>0</v>
      </c>
      <c r="R208" s="4">
        <f>(Fairbanks!$F$24*10^3)/Fairbanks!$B$8</f>
        <v>0</v>
      </c>
    </row>
    <row r="209" spans="1:18" ht="11.25">
      <c r="A209" s="59"/>
      <c r="B209" s="60" t="s">
        <v>99</v>
      </c>
      <c r="C209" s="4">
        <f>(Miami!$F$25*10^3)/Miami!$B$8</f>
        <v>0</v>
      </c>
      <c r="D209" s="4">
        <f>(Houston!$F$25*10^3)/Houston!$B$8</f>
        <v>0</v>
      </c>
      <c r="E209" s="4">
        <f>(Phoenix!$F$25*10^3)/Phoenix!$B$8</f>
        <v>0</v>
      </c>
      <c r="F209" s="4">
        <f>(Atlanta!$F$25*10^3)/Atlanta!$B$8</f>
        <v>0</v>
      </c>
      <c r="G209" s="4">
        <f>(LosAngeles!$F$25*10^3)/LosAngeles!$B$8</f>
        <v>0</v>
      </c>
      <c r="H209" s="4">
        <f>(LasVegas!$F$25*10^3)/LasVegas!$B$8</f>
        <v>0</v>
      </c>
      <c r="I209" s="4">
        <f>(SanFrancisco!$F$25*10^3)/SanFrancisco!$B$8</f>
        <v>0</v>
      </c>
      <c r="J209" s="4">
        <f>(Baltimore!$F$25*10^3)/Baltimore!$B$8</f>
        <v>0</v>
      </c>
      <c r="K209" s="4">
        <f>(Albuquerque!$F$25*10^3)/Albuquerque!$B$8</f>
        <v>0</v>
      </c>
      <c r="L209" s="4">
        <f>(Seattle!$F$25*10^3)/Seattle!$B$8</f>
        <v>0</v>
      </c>
      <c r="M209" s="4">
        <f>(Chicago!$F$25*10^3)/Chicago!$B$8</f>
        <v>0</v>
      </c>
      <c r="N209" s="4">
        <f>(Boulder!$F$25*10^3)/Boulder!$B$8</f>
        <v>0</v>
      </c>
      <c r="O209" s="4">
        <f>(Minneapolis!$F$25*10^3)/Minneapolis!$B$8</f>
        <v>0</v>
      </c>
      <c r="P209" s="4">
        <f>(Helena!$F$25*10^3)/Helena!$B$8</f>
        <v>0</v>
      </c>
      <c r="Q209" s="4">
        <f>(Duluth!$F$25*10^3)/Duluth!$B$8</f>
        <v>0</v>
      </c>
      <c r="R209" s="4">
        <f>(Fairbanks!$F$25*10^3)/Fairbanks!$B$8</f>
        <v>0</v>
      </c>
    </row>
    <row r="210" spans="1:18" ht="11.25">
      <c r="A210" s="59"/>
      <c r="B210" s="60" t="s">
        <v>100</v>
      </c>
      <c r="C210" s="4">
        <f>(Miami!$F$26*10^3)/Miami!$B$8</f>
        <v>0</v>
      </c>
      <c r="D210" s="4">
        <f>(Houston!$F$26*10^3)/Houston!$B$8</f>
        <v>0</v>
      </c>
      <c r="E210" s="4">
        <f>(Phoenix!$F$26*10^3)/Phoenix!$B$8</f>
        <v>0</v>
      </c>
      <c r="F210" s="4">
        <f>(Atlanta!$F$26*10^3)/Atlanta!$B$8</f>
        <v>0</v>
      </c>
      <c r="G210" s="4">
        <f>(LosAngeles!$F$26*10^3)/LosAngeles!$B$8</f>
        <v>0</v>
      </c>
      <c r="H210" s="4">
        <f>(LasVegas!$F$26*10^3)/LasVegas!$B$8</f>
        <v>0</v>
      </c>
      <c r="I210" s="4">
        <f>(SanFrancisco!$F$26*10^3)/SanFrancisco!$B$8</f>
        <v>0</v>
      </c>
      <c r="J210" s="4">
        <f>(Baltimore!$F$26*10^3)/Baltimore!$B$8</f>
        <v>0</v>
      </c>
      <c r="K210" s="4">
        <f>(Albuquerque!$F$26*10^3)/Albuquerque!$B$8</f>
        <v>0</v>
      </c>
      <c r="L210" s="4">
        <f>(Seattle!$F$26*10^3)/Seattle!$B$8</f>
        <v>0</v>
      </c>
      <c r="M210" s="4">
        <f>(Chicago!$F$26*10^3)/Chicago!$B$8</f>
        <v>0</v>
      </c>
      <c r="N210" s="4">
        <f>(Boulder!$F$26*10^3)/Boulder!$B$8</f>
        <v>0</v>
      </c>
      <c r="O210" s="4">
        <f>(Minneapolis!$F$26*10^3)/Minneapolis!$B$8</f>
        <v>0</v>
      </c>
      <c r="P210" s="4">
        <f>(Helena!$F$26*10^3)/Helena!$B$8</f>
        <v>0</v>
      </c>
      <c r="Q210" s="4">
        <f>(Duluth!$F$26*10^3)/Duluth!$B$8</f>
        <v>0</v>
      </c>
      <c r="R210" s="4">
        <f>(Fairbanks!$F$26*10^3)/Fairbanks!$B$8</f>
        <v>0</v>
      </c>
    </row>
    <row r="211" spans="1:18" ht="11.25">
      <c r="A211" s="59"/>
      <c r="B211" s="60" t="s">
        <v>101</v>
      </c>
      <c r="C211" s="4">
        <f>(Miami!$F$28*10^3)/Miami!$B$8</f>
        <v>0</v>
      </c>
      <c r="D211" s="4">
        <f>(Houston!$F$28*10^3)/Houston!$B$8</f>
        <v>0</v>
      </c>
      <c r="E211" s="4">
        <f>(Phoenix!$F$28*10^3)/Phoenix!$B$8</f>
        <v>0</v>
      </c>
      <c r="F211" s="4">
        <f>(Atlanta!$F$28*10^3)/Atlanta!$B$8</f>
        <v>0</v>
      </c>
      <c r="G211" s="4">
        <f>(LosAngeles!$F$28*10^3)/LosAngeles!$B$8</f>
        <v>0</v>
      </c>
      <c r="H211" s="4">
        <f>(LasVegas!$F$28*10^3)/LasVegas!$B$8</f>
        <v>0</v>
      </c>
      <c r="I211" s="4">
        <f>(SanFrancisco!$F$28*10^3)/SanFrancisco!$B$8</f>
        <v>0</v>
      </c>
      <c r="J211" s="4">
        <f>(Baltimore!$F$28*10^3)/Baltimore!$B$8</f>
        <v>0</v>
      </c>
      <c r="K211" s="4">
        <f>(Albuquerque!$F$28*10^3)/Albuquerque!$B$8</f>
        <v>0</v>
      </c>
      <c r="L211" s="4">
        <f>(Seattle!$F$28*10^3)/Seattle!$B$8</f>
        <v>0</v>
      </c>
      <c r="M211" s="4">
        <f>(Chicago!$F$28*10^3)/Chicago!$B$8</f>
        <v>0</v>
      </c>
      <c r="N211" s="4">
        <f>(Boulder!$F$28*10^3)/Boulder!$B$8</f>
        <v>0</v>
      </c>
      <c r="O211" s="4">
        <f>(Minneapolis!$F$28*10^3)/Minneapolis!$B$8</f>
        <v>0</v>
      </c>
      <c r="P211" s="4">
        <f>(Helena!$F$28*10^3)/Helena!$B$8</f>
        <v>0</v>
      </c>
      <c r="Q211" s="4">
        <f>(Duluth!$F$28*10^3)/Duluth!$B$8</f>
        <v>0</v>
      </c>
      <c r="R211" s="4">
        <f>(Fairbanks!$F$28*10^3)/Fairbanks!$B$8</f>
        <v>0</v>
      </c>
    </row>
    <row r="212" spans="1:18" ht="11.25">
      <c r="A212" s="59"/>
      <c r="B212" s="57" t="s">
        <v>253</v>
      </c>
      <c r="C212" s="4">
        <f>(Miami!$B$2*10^3)/Miami!$B$8</f>
        <v>1823.153040454077</v>
      </c>
      <c r="D212" s="4">
        <f>(Houston!$B$2*10^3)/Houston!$B$8</f>
        <v>1944.7305413570164</v>
      </c>
      <c r="E212" s="4">
        <f>(Phoenix!$B$2*10^3)/Phoenix!$B$8</f>
        <v>1832.5770966731168</v>
      </c>
      <c r="F212" s="4">
        <f>(Atlanta!$B$2*10^3)/Atlanta!$B$8</f>
        <v>1985.0363208867225</v>
      </c>
      <c r="G212" s="4">
        <f>(LosAngeles!$B$2*10^3)/LosAngeles!$B$8</f>
        <v>1755.4959708571826</v>
      </c>
      <c r="H212" s="4">
        <f>(LasVegas!$B$2*10^3)/LasVegas!$B$8</f>
        <v>1839.4250847327899</v>
      </c>
      <c r="I212" s="4">
        <f>(SanFrancisco!$B$2*10^3)/SanFrancisco!$B$8</f>
        <v>1940.2146484276896</v>
      </c>
      <c r="J212" s="4">
        <f>(Baltimore!$B$2*10^3)/Baltimore!$B$8</f>
        <v>2165.9949435393792</v>
      </c>
      <c r="K212" s="4">
        <f>(Albuquerque!$B$2*10^3)/Albuquerque!$B$8</f>
        <v>1970.6490878518177</v>
      </c>
      <c r="L212" s="4">
        <f>(Seattle!$B$2*10^3)/Seattle!$B$8</f>
        <v>2108.2403086498007</v>
      </c>
      <c r="M212" s="4">
        <f>(Chicago!$B$2*10^3)/Chicago!$B$8</f>
        <v>2338.3905912518926</v>
      </c>
      <c r="N212" s="4">
        <f>(Boulder!$B$2*10^3)/Boulder!$B$8</f>
        <v>2135.5939906094304</v>
      </c>
      <c r="O212" s="4">
        <f>(Minneapolis!$B$2*10^3)/Minneapolis!$B$8</f>
        <v>2541.8449623157344</v>
      </c>
      <c r="P212" s="4">
        <f>(Helena!$B$2*10^3)/Helena!$B$8</f>
        <v>2378.2969247438882</v>
      </c>
      <c r="Q212" s="4">
        <f>(Duluth!$B$2*10^3)/Duluth!$B$8</f>
        <v>2730.173005580285</v>
      </c>
      <c r="R212" s="4">
        <f>(Fairbanks!$B$2*10^3)/Fairbanks!$B$8</f>
        <v>3364.9740838453977</v>
      </c>
    </row>
    <row r="213" spans="1:18" ht="11.25">
      <c r="A213" s="57" t="s">
        <v>331</v>
      </c>
      <c r="B213" s="58"/>
      <c r="C213" s="71"/>
      <c r="D213" s="71"/>
      <c r="E213" s="71"/>
      <c r="F213" s="71"/>
      <c r="G213" s="71"/>
      <c r="H213" s="71"/>
      <c r="I213" s="71"/>
      <c r="J213" s="71"/>
      <c r="K213" s="71"/>
      <c r="L213" s="71"/>
      <c r="M213" s="71"/>
      <c r="N213" s="71"/>
      <c r="O213" s="71"/>
      <c r="P213" s="71"/>
      <c r="Q213" s="71"/>
      <c r="R213" s="71"/>
    </row>
    <row r="214" spans="1:18" ht="11.25">
      <c r="A214" s="59"/>
      <c r="B214" s="57" t="s">
        <v>330</v>
      </c>
      <c r="C214" s="67"/>
      <c r="D214" s="67"/>
      <c r="E214" s="67"/>
      <c r="F214" s="67"/>
      <c r="G214" s="67"/>
      <c r="H214" s="67"/>
      <c r="I214" s="67"/>
      <c r="J214" s="67"/>
      <c r="K214" s="67"/>
      <c r="L214" s="67"/>
      <c r="M214" s="67"/>
      <c r="N214" s="67"/>
      <c r="O214" s="67"/>
      <c r="P214" s="67"/>
      <c r="Q214" s="67"/>
      <c r="R214" s="67"/>
    </row>
    <row r="215" spans="1:18" ht="11.25">
      <c r="A215" s="59"/>
      <c r="B215" s="60" t="s">
        <v>328</v>
      </c>
      <c r="C215" s="72">
        <f>10^(-3)*Miami!$C124</f>
        <v>361.15227000000004</v>
      </c>
      <c r="D215" s="72">
        <f>10^(-3)*Houston!$C124</f>
        <v>353.38415800000001</v>
      </c>
      <c r="E215" s="72">
        <f>10^(-3)*Phoenix!$C124</f>
        <v>304.66284100000001</v>
      </c>
      <c r="F215" s="72">
        <f>10^(-3)*Atlanta!$C124</f>
        <v>328.65863100000001</v>
      </c>
      <c r="G215" s="72">
        <f>10^(-3)*LosAngeles!$C124</f>
        <v>306.125519</v>
      </c>
      <c r="H215" s="72">
        <f>10^(-3)*LasVegas!$C124</f>
        <v>295.67141600000002</v>
      </c>
      <c r="I215" s="72">
        <f>10^(-3)*SanFrancisco!$C124</f>
        <v>307.47024499999998</v>
      </c>
      <c r="J215" s="72">
        <f>10^(-3)*Baltimore!$C124</f>
        <v>308.16348300000004</v>
      </c>
      <c r="K215" s="72">
        <f>10^(-3)*Albuquerque!$C124</f>
        <v>290.78089199999999</v>
      </c>
      <c r="L215" s="72">
        <f>10^(-3)*Seattle!$C124</f>
        <v>300.38050199999998</v>
      </c>
      <c r="M215" s="72">
        <f>10^(-3)*Chicago!$C124</f>
        <v>292.75770400000005</v>
      </c>
      <c r="N215" s="72">
        <f>10^(-3)*Boulder!$C124</f>
        <v>301.61770000000001</v>
      </c>
      <c r="O215" s="72">
        <f>10^(-3)*Minneapolis!$C124</f>
        <v>296.26635600000003</v>
      </c>
      <c r="P215" s="72">
        <f>10^(-3)*Helena!$C124</f>
        <v>299.86013000000003</v>
      </c>
      <c r="Q215" s="72">
        <f>10^(-3)*Duluth!$C124</f>
        <v>293.43963299999996</v>
      </c>
      <c r="R215" s="72">
        <f>10^(-3)*Fairbanks!$C124</f>
        <v>300.84614899999997</v>
      </c>
    </row>
    <row r="216" spans="1:18" ht="11.25">
      <c r="A216" s="59"/>
      <c r="B216" s="60" t="s">
        <v>327</v>
      </c>
      <c r="C216" s="72">
        <f>10^(-3)*Miami!$C125</f>
        <v>362.81797999999998</v>
      </c>
      <c r="D216" s="72">
        <f>10^(-3)*Houston!$C125</f>
        <v>341.34885600000001</v>
      </c>
      <c r="E216" s="72">
        <f>10^(-3)*Phoenix!$C125</f>
        <v>313.40793400000001</v>
      </c>
      <c r="F216" s="72">
        <f>10^(-3)*Atlanta!$C125</f>
        <v>316.55093400000004</v>
      </c>
      <c r="G216" s="72">
        <f>10^(-3)*LosAngeles!$C125</f>
        <v>314.39775400000002</v>
      </c>
      <c r="H216" s="72">
        <f>10^(-3)*LasVegas!$C125</f>
        <v>307.72634299999999</v>
      </c>
      <c r="I216" s="72">
        <f>10^(-3)*SanFrancisco!$C125</f>
        <v>314.043995</v>
      </c>
      <c r="J216" s="72">
        <f>10^(-3)*Baltimore!$C125</f>
        <v>298.24507400000005</v>
      </c>
      <c r="K216" s="72">
        <f>10^(-3)*Albuquerque!$C125</f>
        <v>293.38992000000002</v>
      </c>
      <c r="L216" s="72">
        <f>10^(-3)*Seattle!$C125</f>
        <v>291.58941600000003</v>
      </c>
      <c r="M216" s="72">
        <f>10^(-3)*Chicago!$C125</f>
        <v>293.04603300000002</v>
      </c>
      <c r="N216" s="72">
        <f>10^(-3)*Boulder!$C125</f>
        <v>297.73696200000001</v>
      </c>
      <c r="O216" s="72">
        <f>10^(-3)*Minneapolis!$C125</f>
        <v>295.70811500000002</v>
      </c>
      <c r="P216" s="72">
        <f>10^(-3)*Helena!$C125</f>
        <v>308.31799200000006</v>
      </c>
      <c r="Q216" s="72">
        <f>10^(-3)*Duluth!$C125</f>
        <v>298.53310900000002</v>
      </c>
      <c r="R216" s="72">
        <f>10^(-3)*Fairbanks!$C125</f>
        <v>296.90839099999999</v>
      </c>
    </row>
    <row r="217" spans="1:18" ht="11.25">
      <c r="A217" s="59"/>
      <c r="B217" s="65" t="s">
        <v>326</v>
      </c>
      <c r="C217" s="72">
        <f>10^(-3)*Miami!$C126</f>
        <v>377.46164399999998</v>
      </c>
      <c r="D217" s="72">
        <f>10^(-3)*Houston!$C126</f>
        <v>352.90678100000002</v>
      </c>
      <c r="E217" s="72">
        <f>10^(-3)*Phoenix!$C126</f>
        <v>342.73452000000003</v>
      </c>
      <c r="F217" s="72">
        <f>10^(-3)*Atlanta!$C126</f>
        <v>330.91319799999997</v>
      </c>
      <c r="G217" s="72">
        <f>10^(-3)*LosAngeles!$C126</f>
        <v>312.40928400000001</v>
      </c>
      <c r="H217" s="72">
        <f>10^(-3)*LasVegas!$C126</f>
        <v>304.57322800000003</v>
      </c>
      <c r="I217" s="72">
        <f>10^(-3)*SanFrancisco!$C126</f>
        <v>300.31364100000002</v>
      </c>
      <c r="J217" s="72">
        <f>10^(-3)*Baltimore!$C126</f>
        <v>338.22376500000001</v>
      </c>
      <c r="K217" s="72">
        <f>10^(-3)*Albuquerque!$C126</f>
        <v>297.60444300000006</v>
      </c>
      <c r="L217" s="72">
        <f>10^(-3)*Seattle!$C126</f>
        <v>300.85765500000002</v>
      </c>
      <c r="M217" s="72">
        <f>10^(-3)*Chicago!$C126</f>
        <v>316.73065500000001</v>
      </c>
      <c r="N217" s="72">
        <f>10^(-3)*Boulder!$C126</f>
        <v>312.98323300000004</v>
      </c>
      <c r="O217" s="72">
        <f>10^(-3)*Minneapolis!$C126</f>
        <v>309.34653600000001</v>
      </c>
      <c r="P217" s="72">
        <f>10^(-3)*Helena!$C126</f>
        <v>310.102171</v>
      </c>
      <c r="Q217" s="72">
        <f>10^(-3)*Duluth!$C126</f>
        <v>299.84233399999999</v>
      </c>
      <c r="R217" s="72">
        <f>10^(-3)*Fairbanks!$C126</f>
        <v>300.26438200000001</v>
      </c>
    </row>
    <row r="218" spans="1:18" ht="11.25">
      <c r="A218" s="59"/>
      <c r="B218" s="65" t="s">
        <v>325</v>
      </c>
      <c r="C218" s="72">
        <f>10^(-3)*Miami!$C127</f>
        <v>389.70423800000003</v>
      </c>
      <c r="D218" s="72">
        <f>10^(-3)*Houston!$C127</f>
        <v>377.40252500000003</v>
      </c>
      <c r="E218" s="72">
        <f>10^(-3)*Phoenix!$C127</f>
        <v>347.97217000000001</v>
      </c>
      <c r="F218" s="72">
        <f>10^(-3)*Atlanta!$C127</f>
        <v>351.54984899999999</v>
      </c>
      <c r="G218" s="72">
        <f>10^(-3)*LosAngeles!$C127</f>
        <v>315.85866499999997</v>
      </c>
      <c r="H218" s="72">
        <f>10^(-3)*LasVegas!$C127</f>
        <v>345.34540000000004</v>
      </c>
      <c r="I218" s="72">
        <f>10^(-3)*SanFrancisco!$C127</f>
        <v>310.60459200000003</v>
      </c>
      <c r="J218" s="72">
        <f>10^(-3)*Baltimore!$C127</f>
        <v>336.42812800000002</v>
      </c>
      <c r="K218" s="72">
        <f>10^(-3)*Albuquerque!$C127</f>
        <v>318.64981800000004</v>
      </c>
      <c r="L218" s="72">
        <f>10^(-3)*Seattle!$C127</f>
        <v>306.08628900000002</v>
      </c>
      <c r="M218" s="72">
        <f>10^(-3)*Chicago!$C127</f>
        <v>318.23353300000002</v>
      </c>
      <c r="N218" s="72">
        <f>10^(-3)*Boulder!$C127</f>
        <v>320.14794599999999</v>
      </c>
      <c r="O218" s="72">
        <f>10^(-3)*Minneapolis!$C127</f>
        <v>333.42937699999999</v>
      </c>
      <c r="P218" s="72">
        <f>10^(-3)*Helena!$C127</f>
        <v>307.78077000000002</v>
      </c>
      <c r="Q218" s="72">
        <f>10^(-3)*Duluth!$C127</f>
        <v>307.12677300000001</v>
      </c>
      <c r="R218" s="72">
        <f>10^(-3)*Fairbanks!$C127</f>
        <v>299.62649699999997</v>
      </c>
    </row>
    <row r="219" spans="1:18" ht="11.25">
      <c r="A219" s="59"/>
      <c r="B219" s="65" t="s">
        <v>308</v>
      </c>
      <c r="C219" s="72">
        <f>10^(-3)*Miami!$C128</f>
        <v>400.10548700000004</v>
      </c>
      <c r="D219" s="72">
        <f>10^(-3)*Houston!$C128</f>
        <v>421.05582000000004</v>
      </c>
      <c r="E219" s="72">
        <f>10^(-3)*Phoenix!$C128</f>
        <v>384.27888100000001</v>
      </c>
      <c r="F219" s="72">
        <f>10^(-3)*Atlanta!$C128</f>
        <v>386.79028000000005</v>
      </c>
      <c r="G219" s="72">
        <f>10^(-3)*LosAngeles!$C128</f>
        <v>335.42467700000003</v>
      </c>
      <c r="H219" s="72">
        <f>10^(-3)*LasVegas!$C128</f>
        <v>358.05949800000002</v>
      </c>
      <c r="I219" s="72">
        <f>10^(-3)*SanFrancisco!$C128</f>
        <v>321.31910900000003</v>
      </c>
      <c r="J219" s="72">
        <f>10^(-3)*Baltimore!$C128</f>
        <v>363.49573400000003</v>
      </c>
      <c r="K219" s="72">
        <f>10^(-3)*Albuquerque!$C128</f>
        <v>336.76059800000002</v>
      </c>
      <c r="L219" s="72">
        <f>10^(-3)*Seattle!$C128</f>
        <v>329.13347800000003</v>
      </c>
      <c r="M219" s="72">
        <f>10^(-3)*Chicago!$C128</f>
        <v>363.06620500000002</v>
      </c>
      <c r="N219" s="72">
        <f>10^(-3)*Boulder!$C128</f>
        <v>339.65922600000005</v>
      </c>
      <c r="O219" s="72">
        <f>10^(-3)*Minneapolis!$C128</f>
        <v>390.05333000000002</v>
      </c>
      <c r="P219" s="72">
        <f>10^(-3)*Helena!$C128</f>
        <v>329.52179799999999</v>
      </c>
      <c r="Q219" s="72">
        <f>10^(-3)*Duluth!$C128</f>
        <v>322.59230600000001</v>
      </c>
      <c r="R219" s="72">
        <f>10^(-3)*Fairbanks!$C128</f>
        <v>320.37913800000001</v>
      </c>
    </row>
    <row r="220" spans="1:18" ht="11.25">
      <c r="A220" s="59"/>
      <c r="B220" s="65" t="s">
        <v>324</v>
      </c>
      <c r="C220" s="72">
        <f>10^(-3)*Miami!$C129</f>
        <v>422.12913600000002</v>
      </c>
      <c r="D220" s="72">
        <f>10^(-3)*Houston!$C129</f>
        <v>424.98677399999997</v>
      </c>
      <c r="E220" s="72">
        <f>10^(-3)*Phoenix!$C129</f>
        <v>429.96108299999997</v>
      </c>
      <c r="F220" s="72">
        <f>10^(-3)*Atlanta!$C129</f>
        <v>401.05791100000005</v>
      </c>
      <c r="G220" s="72">
        <f>10^(-3)*LosAngeles!$C129</f>
        <v>333.67003800000003</v>
      </c>
      <c r="H220" s="72">
        <f>10^(-3)*LasVegas!$C129</f>
        <v>394.67671500000006</v>
      </c>
      <c r="I220" s="72">
        <f>10^(-3)*SanFrancisco!$C129</f>
        <v>326.02956</v>
      </c>
      <c r="J220" s="72">
        <f>10^(-3)*Baltimore!$C129</f>
        <v>425.94515999999999</v>
      </c>
      <c r="K220" s="72">
        <f>10^(-3)*Albuquerque!$C129</f>
        <v>358.74441100000001</v>
      </c>
      <c r="L220" s="72">
        <f>10^(-3)*Seattle!$C129</f>
        <v>327.18753300000003</v>
      </c>
      <c r="M220" s="72">
        <f>10^(-3)*Chicago!$C129</f>
        <v>393.01257199999998</v>
      </c>
      <c r="N220" s="72">
        <f>10^(-3)*Boulder!$C129</f>
        <v>355.35399000000001</v>
      </c>
      <c r="O220" s="72">
        <f>10^(-3)*Minneapolis!$C129</f>
        <v>415.63646700000004</v>
      </c>
      <c r="P220" s="72">
        <f>10^(-3)*Helena!$C129</f>
        <v>361.76231200000001</v>
      </c>
      <c r="Q220" s="72">
        <f>10^(-3)*Duluth!$C129</f>
        <v>371.36595799999998</v>
      </c>
      <c r="R220" s="72">
        <f>10^(-3)*Fairbanks!$C129</f>
        <v>346.21662300000003</v>
      </c>
    </row>
    <row r="221" spans="1:18" ht="11.25">
      <c r="A221" s="59"/>
      <c r="B221" s="65" t="s">
        <v>323</v>
      </c>
      <c r="C221" s="72">
        <f>10^(-3)*Miami!$C130</f>
        <v>412.70808199999999</v>
      </c>
      <c r="D221" s="72">
        <f>10^(-3)*Houston!$C130</f>
        <v>434.82019700000001</v>
      </c>
      <c r="E221" s="72">
        <f>10^(-3)*Phoenix!$C130</f>
        <v>438.57325600000001</v>
      </c>
      <c r="F221" s="72">
        <f>10^(-3)*Atlanta!$C130</f>
        <v>427.00620600000002</v>
      </c>
      <c r="G221" s="72">
        <f>10^(-3)*LosAngeles!$C130</f>
        <v>344.52109999999999</v>
      </c>
      <c r="H221" s="72">
        <f>10^(-3)*LasVegas!$C130</f>
        <v>400.87791900000002</v>
      </c>
      <c r="I221" s="72">
        <f>10^(-3)*SanFrancisco!$C130</f>
        <v>340.75899699999997</v>
      </c>
      <c r="J221" s="72">
        <f>10^(-3)*Baltimore!$C130</f>
        <v>432.26984499999998</v>
      </c>
      <c r="K221" s="72">
        <f>10^(-3)*Albuquerque!$C130</f>
        <v>372.051782</v>
      </c>
      <c r="L221" s="72">
        <f>10^(-3)*Seattle!$C130</f>
        <v>346.553426</v>
      </c>
      <c r="M221" s="72">
        <f>10^(-3)*Chicago!$C130</f>
        <v>421.072067</v>
      </c>
      <c r="N221" s="72">
        <f>10^(-3)*Boulder!$C130</f>
        <v>371.52725400000003</v>
      </c>
      <c r="O221" s="72">
        <f>10^(-3)*Minneapolis!$C130</f>
        <v>415.46279700000002</v>
      </c>
      <c r="P221" s="72">
        <f>10^(-3)*Helena!$C130</f>
        <v>368.94507299999998</v>
      </c>
      <c r="Q221" s="72">
        <f>10^(-3)*Duluth!$C130</f>
        <v>398.34781400000003</v>
      </c>
      <c r="R221" s="72">
        <f>10^(-3)*Fairbanks!$C130</f>
        <v>346.17759699999999</v>
      </c>
    </row>
    <row r="222" spans="1:18" ht="11.25">
      <c r="A222" s="59"/>
      <c r="B222" s="65" t="s">
        <v>322</v>
      </c>
      <c r="C222" s="72">
        <f>10^(-3)*Miami!$C131</f>
        <v>415.21356900000001</v>
      </c>
      <c r="D222" s="72">
        <f>10^(-3)*Houston!$C131</f>
        <v>433.58423499999998</v>
      </c>
      <c r="E222" s="72">
        <f>10^(-3)*Phoenix!$C131</f>
        <v>432.07996000000003</v>
      </c>
      <c r="F222" s="72">
        <f>10^(-3)*Atlanta!$C131</f>
        <v>406.67783900000001</v>
      </c>
      <c r="G222" s="72">
        <f>10^(-3)*LosAngeles!$C131</f>
        <v>353.21372200000002</v>
      </c>
      <c r="H222" s="72">
        <f>10^(-3)*LasVegas!$C131</f>
        <v>412.63444199999998</v>
      </c>
      <c r="I222" s="72">
        <f>10^(-3)*SanFrancisco!$C131</f>
        <v>337.067004</v>
      </c>
      <c r="J222" s="72">
        <f>10^(-3)*Baltimore!$C131</f>
        <v>428.56214899999998</v>
      </c>
      <c r="K222" s="72">
        <f>10^(-3)*Albuquerque!$C131</f>
        <v>381.95223800000002</v>
      </c>
      <c r="L222" s="72">
        <f>10^(-3)*Seattle!$C131</f>
        <v>343.54031199999997</v>
      </c>
      <c r="M222" s="72">
        <f>10^(-3)*Chicago!$C131</f>
        <v>415.54286099999996</v>
      </c>
      <c r="N222" s="72">
        <f>10^(-3)*Boulder!$C131</f>
        <v>372.58602100000002</v>
      </c>
      <c r="O222" s="72">
        <f>10^(-3)*Minneapolis!$C131</f>
        <v>416.30518599999999</v>
      </c>
      <c r="P222" s="72">
        <f>10^(-3)*Helena!$C131</f>
        <v>364.55475000000001</v>
      </c>
      <c r="Q222" s="72">
        <f>10^(-3)*Duluth!$C131</f>
        <v>379.02572399999997</v>
      </c>
      <c r="R222" s="72">
        <f>10^(-3)*Fairbanks!$C131</f>
        <v>344.53423900000001</v>
      </c>
    </row>
    <row r="223" spans="1:18" ht="11.25">
      <c r="A223" s="59"/>
      <c r="B223" s="65" t="s">
        <v>321</v>
      </c>
      <c r="C223" s="72">
        <f>10^(-3)*Miami!$C132</f>
        <v>402.14277600000003</v>
      </c>
      <c r="D223" s="72">
        <f>10^(-3)*Houston!$C132</f>
        <v>415.02332900000005</v>
      </c>
      <c r="E223" s="72">
        <f>10^(-3)*Phoenix!$C132</f>
        <v>415.91156100000001</v>
      </c>
      <c r="F223" s="72">
        <f>10^(-3)*Atlanta!$C132</f>
        <v>382.98024599999997</v>
      </c>
      <c r="G223" s="72">
        <f>10^(-3)*LosAngeles!$C132</f>
        <v>348.37266299999999</v>
      </c>
      <c r="H223" s="72">
        <f>10^(-3)*LasVegas!$C132</f>
        <v>381.394271</v>
      </c>
      <c r="I223" s="72">
        <f>10^(-3)*SanFrancisco!$C132</f>
        <v>344.28854000000001</v>
      </c>
      <c r="J223" s="72">
        <f>10^(-3)*Baltimore!$C132</f>
        <v>375.466994</v>
      </c>
      <c r="K223" s="72">
        <f>10^(-3)*Albuquerque!$C132</f>
        <v>343.43922399999997</v>
      </c>
      <c r="L223" s="72">
        <f>10^(-3)*Seattle!$C132</f>
        <v>346.64280300000001</v>
      </c>
      <c r="M223" s="72">
        <f>10^(-3)*Chicago!$C132</f>
        <v>366.24723999999998</v>
      </c>
      <c r="N223" s="72">
        <f>10^(-3)*Boulder!$C132</f>
        <v>346.74982500000004</v>
      </c>
      <c r="O223" s="72">
        <f>10^(-3)*Minneapolis!$C132</f>
        <v>363.23577</v>
      </c>
      <c r="P223" s="72">
        <f>10^(-3)*Helena!$C132</f>
        <v>348.06627800000001</v>
      </c>
      <c r="Q223" s="72">
        <f>10^(-3)*Duluth!$C132</f>
        <v>349.12714099999999</v>
      </c>
      <c r="R223" s="72">
        <f>10^(-3)*Fairbanks!$C132</f>
        <v>314.74789600000003</v>
      </c>
    </row>
    <row r="224" spans="1:18" ht="11.25">
      <c r="A224" s="59"/>
      <c r="B224" s="65" t="s">
        <v>320</v>
      </c>
      <c r="C224" s="72">
        <f>10^(-3)*Miami!$C133</f>
        <v>401.42271399999998</v>
      </c>
      <c r="D224" s="72">
        <f>10^(-3)*Houston!$C133</f>
        <v>385.94955699999997</v>
      </c>
      <c r="E224" s="72">
        <f>10^(-3)*Phoenix!$C133</f>
        <v>368.45122399999997</v>
      </c>
      <c r="F224" s="72">
        <f>10^(-3)*Atlanta!$C133</f>
        <v>351.14085399999999</v>
      </c>
      <c r="G224" s="72">
        <f>10^(-3)*LosAngeles!$C133</f>
        <v>335.59662199999997</v>
      </c>
      <c r="H224" s="72">
        <f>10^(-3)*LasVegas!$C133</f>
        <v>346.23053100000004</v>
      </c>
      <c r="I224" s="72">
        <f>10^(-3)*SanFrancisco!$C133</f>
        <v>321.48960299999999</v>
      </c>
      <c r="J224" s="72">
        <f>10^(-3)*Baltimore!$C133</f>
        <v>351.00254000000001</v>
      </c>
      <c r="K224" s="72">
        <f>10^(-3)*Albuquerque!$C133</f>
        <v>329.74851699999999</v>
      </c>
      <c r="L224" s="72">
        <f>10^(-3)*Seattle!$C133</f>
        <v>310.12478499999997</v>
      </c>
      <c r="M224" s="72">
        <f>10^(-3)*Chicago!$C133</f>
        <v>340.99554000000001</v>
      </c>
      <c r="N224" s="72">
        <f>10^(-3)*Boulder!$C133</f>
        <v>322.82241200000004</v>
      </c>
      <c r="O224" s="72">
        <f>10^(-3)*Minneapolis!$C133</f>
        <v>325.11248000000001</v>
      </c>
      <c r="P224" s="72">
        <f>10^(-3)*Helena!$C133</f>
        <v>323.23370899999998</v>
      </c>
      <c r="Q224" s="72">
        <f>10^(-3)*Duluth!$C133</f>
        <v>317.895534</v>
      </c>
      <c r="R224" s="72">
        <f>10^(-3)*Fairbanks!$C133</f>
        <v>306.39876099999998</v>
      </c>
    </row>
    <row r="225" spans="1:18" ht="11.25">
      <c r="A225" s="59"/>
      <c r="B225" s="65" t="s">
        <v>319</v>
      </c>
      <c r="C225" s="72">
        <f>10^(-3)*Miami!$C134</f>
        <v>380.28996999999998</v>
      </c>
      <c r="D225" s="72">
        <f>10^(-3)*Houston!$C134</f>
        <v>367.23441200000002</v>
      </c>
      <c r="E225" s="72">
        <f>10^(-3)*Phoenix!$C134</f>
        <v>329.43278700000002</v>
      </c>
      <c r="F225" s="72">
        <f>10^(-3)*Atlanta!$C134</f>
        <v>326.56643300000002</v>
      </c>
      <c r="G225" s="72">
        <f>10^(-3)*LosAngeles!$C134</f>
        <v>322.86193300000002</v>
      </c>
      <c r="H225" s="72">
        <f>10^(-3)*LasVegas!$C134</f>
        <v>304.35808399999996</v>
      </c>
      <c r="I225" s="72">
        <f>10^(-3)*SanFrancisco!$C134</f>
        <v>315.27433100000002</v>
      </c>
      <c r="J225" s="72">
        <f>10^(-3)*Baltimore!$C134</f>
        <v>341.72573800000004</v>
      </c>
      <c r="K225" s="72">
        <f>10^(-3)*Albuquerque!$C134</f>
        <v>298.17496399999999</v>
      </c>
      <c r="L225" s="72">
        <f>10^(-3)*Seattle!$C134</f>
        <v>314.71801299999998</v>
      </c>
      <c r="M225" s="72">
        <f>10^(-3)*Chicago!$C134</f>
        <v>342.80275900000004</v>
      </c>
      <c r="N225" s="72">
        <f>10^(-3)*Boulder!$C134</f>
        <v>300.70522499999998</v>
      </c>
      <c r="O225" s="72">
        <f>10^(-3)*Minneapolis!$C134</f>
        <v>310.41387600000002</v>
      </c>
      <c r="P225" s="72">
        <f>10^(-3)*Helena!$C134</f>
        <v>301.10342400000002</v>
      </c>
      <c r="Q225" s="72">
        <f>10^(-3)*Duluth!$C134</f>
        <v>317.16132900000002</v>
      </c>
      <c r="R225" s="72">
        <f>10^(-3)*Fairbanks!$C134</f>
        <v>297.47038000000003</v>
      </c>
    </row>
    <row r="226" spans="1:18" ht="11.25">
      <c r="A226" s="59"/>
      <c r="B226" s="65" t="s">
        <v>318</v>
      </c>
      <c r="C226" s="72">
        <f>10^(-3)*Miami!$C135</f>
        <v>364.55198100000001</v>
      </c>
      <c r="D226" s="72">
        <f>10^(-3)*Houston!$C135</f>
        <v>353.46374699999996</v>
      </c>
      <c r="E226" s="72">
        <f>10^(-3)*Phoenix!$C135</f>
        <v>321.261798</v>
      </c>
      <c r="F226" s="72">
        <f>10^(-3)*Atlanta!$C135</f>
        <v>326.28618499999999</v>
      </c>
      <c r="G226" s="72">
        <f>10^(-3)*LosAngeles!$C135</f>
        <v>313.45640700000001</v>
      </c>
      <c r="H226" s="72">
        <f>10^(-3)*LasVegas!$C135</f>
        <v>294.18931500000002</v>
      </c>
      <c r="I226" s="72">
        <f>10^(-3)*SanFrancisco!$C135</f>
        <v>307.33619799999997</v>
      </c>
      <c r="J226" s="72">
        <f>10^(-3)*Baltimore!$C135</f>
        <v>309.20394500000003</v>
      </c>
      <c r="K226" s="72">
        <f>10^(-3)*Albuquerque!$C135</f>
        <v>289.503015</v>
      </c>
      <c r="L226" s="72">
        <f>10^(-3)*Seattle!$C135</f>
        <v>294.445536</v>
      </c>
      <c r="M226" s="72">
        <f>10^(-3)*Chicago!$C135</f>
        <v>299.99141100000003</v>
      </c>
      <c r="N226" s="72">
        <f>10^(-3)*Boulder!$C135</f>
        <v>296.19906500000002</v>
      </c>
      <c r="O226" s="72">
        <f>10^(-3)*Minneapolis!$C135</f>
        <v>299.94220000000001</v>
      </c>
      <c r="P226" s="72">
        <f>10^(-3)*Helena!$C135</f>
        <v>298.09605599999998</v>
      </c>
      <c r="Q226" s="72">
        <f>10^(-3)*Duluth!$C135</f>
        <v>297.49366499999996</v>
      </c>
      <c r="R226" s="72">
        <f>10^(-3)*Fairbanks!$C135</f>
        <v>301.65294300000005</v>
      </c>
    </row>
    <row r="227" spans="1:18" ht="11.25">
      <c r="A227" s="59"/>
      <c r="B227" s="65" t="s">
        <v>329</v>
      </c>
      <c r="C227" s="73"/>
      <c r="D227" s="73"/>
      <c r="E227" s="73"/>
      <c r="F227" s="73"/>
      <c r="G227" s="73"/>
      <c r="H227" s="73"/>
      <c r="I227" s="73"/>
      <c r="J227" s="73"/>
      <c r="K227" s="73"/>
      <c r="L227" s="73"/>
      <c r="M227" s="73"/>
      <c r="N227" s="73"/>
      <c r="O227" s="73"/>
      <c r="P227" s="73"/>
      <c r="Q227" s="73"/>
      <c r="R227" s="73"/>
    </row>
    <row r="228" spans="1:18" ht="11.25">
      <c r="A228" s="59"/>
      <c r="B228" s="60" t="s">
        <v>328</v>
      </c>
      <c r="C228" s="72" t="str">
        <f>Miami!$D124</f>
        <v>23-JAN-18:10</v>
      </c>
      <c r="D228" s="72" t="str">
        <f>Houston!$D124</f>
        <v>20-JAN-18:10</v>
      </c>
      <c r="E228" s="72" t="str">
        <f>Phoenix!$D124</f>
        <v>27-JAN-18:10</v>
      </c>
      <c r="F228" s="72" t="str">
        <f>Atlanta!$D124</f>
        <v>24-JAN-18:10</v>
      </c>
      <c r="G228" s="72" t="str">
        <f>LosAngeles!$D124</f>
        <v>10-JAN-18:10</v>
      </c>
      <c r="H228" s="72" t="str">
        <f>LasVegas!$D124</f>
        <v>23-JAN-18:10</v>
      </c>
      <c r="I228" s="72" t="str">
        <f>SanFrancisco!$D124</f>
        <v>05-JAN-18:10</v>
      </c>
      <c r="J228" s="72" t="str">
        <f>Baltimore!$D124</f>
        <v>09-JAN-11:20</v>
      </c>
      <c r="K228" s="72" t="str">
        <f>Albuquerque!$D124</f>
        <v>02-JAN-11:20</v>
      </c>
      <c r="L228" s="72" t="str">
        <f>Seattle!$D124</f>
        <v>14-JAN-11:20</v>
      </c>
      <c r="M228" s="72" t="str">
        <f>Chicago!$D124</f>
        <v>17-JAN-18:10</v>
      </c>
      <c r="N228" s="72" t="str">
        <f>Boulder!$D124</f>
        <v>23-JAN-11:20</v>
      </c>
      <c r="O228" s="72" t="str">
        <f>Minneapolis!$D124</f>
        <v>30-JAN-11:20</v>
      </c>
      <c r="P228" s="72" t="str">
        <f>Helena!$D124</f>
        <v>23-JAN-11:20</v>
      </c>
      <c r="Q228" s="72" t="str">
        <f>Duluth!$D124</f>
        <v>13-JAN-11:20</v>
      </c>
      <c r="R228" s="72" t="str">
        <f>Fairbanks!$D124</f>
        <v>03-JAN-11:09</v>
      </c>
    </row>
    <row r="229" spans="1:18" ht="11.25">
      <c r="A229" s="59"/>
      <c r="B229" s="60" t="s">
        <v>327</v>
      </c>
      <c r="C229" s="72" t="str">
        <f>Miami!$D125</f>
        <v>23-FEB-11:00</v>
      </c>
      <c r="D229" s="72" t="str">
        <f>Houston!$D125</f>
        <v>15-FEB-18:10</v>
      </c>
      <c r="E229" s="72" t="str">
        <f>Phoenix!$D125</f>
        <v>28-FEB-18:10</v>
      </c>
      <c r="F229" s="72" t="str">
        <f>Atlanta!$D125</f>
        <v>21-FEB-18:10</v>
      </c>
      <c r="G229" s="72" t="str">
        <f>LosAngeles!$D125</f>
        <v>13-FEB-11:39</v>
      </c>
      <c r="H229" s="72" t="str">
        <f>LasVegas!$D125</f>
        <v>10-FEB-18:10</v>
      </c>
      <c r="I229" s="72" t="str">
        <f>SanFrancisco!$D125</f>
        <v>15-FEB-18:10</v>
      </c>
      <c r="J229" s="72" t="str">
        <f>Baltimore!$D125</f>
        <v>13-FEB-11:20</v>
      </c>
      <c r="K229" s="72" t="str">
        <f>Albuquerque!$D125</f>
        <v>14-FEB-18:10</v>
      </c>
      <c r="L229" s="72" t="str">
        <f>Seattle!$D125</f>
        <v>24-FEB-18:10</v>
      </c>
      <c r="M229" s="72" t="str">
        <f>Chicago!$D125</f>
        <v>28-FEB-11:20</v>
      </c>
      <c r="N229" s="72" t="str">
        <f>Boulder!$D125</f>
        <v>11-FEB-11:20</v>
      </c>
      <c r="O229" s="72" t="str">
        <f>Minneapolis!$D125</f>
        <v>21-FEB-11:20</v>
      </c>
      <c r="P229" s="72" t="str">
        <f>Helena!$D125</f>
        <v>02-FEB-18:10</v>
      </c>
      <c r="Q229" s="72" t="str">
        <f>Duluth!$D125</f>
        <v>21-FEB-11:20</v>
      </c>
      <c r="R229" s="72" t="str">
        <f>Fairbanks!$D125</f>
        <v>27-FEB-11:20</v>
      </c>
    </row>
    <row r="230" spans="1:18" ht="11.25">
      <c r="A230" s="59"/>
      <c r="B230" s="65" t="s">
        <v>326</v>
      </c>
      <c r="C230" s="72" t="str">
        <f>Miami!$D126</f>
        <v>13-MAR-17:10</v>
      </c>
      <c r="D230" s="72" t="str">
        <f>Houston!$D126</f>
        <v>28-MAR-17:10</v>
      </c>
      <c r="E230" s="72" t="str">
        <f>Phoenix!$D126</f>
        <v>17-MAR-17:10</v>
      </c>
      <c r="F230" s="72" t="str">
        <f>Atlanta!$D126</f>
        <v>29-MAR-17:10</v>
      </c>
      <c r="G230" s="72" t="str">
        <f>LosAngeles!$D126</f>
        <v>04-MAR-11:39</v>
      </c>
      <c r="H230" s="72" t="str">
        <f>LasVegas!$D126</f>
        <v>31-MAR-17:10</v>
      </c>
      <c r="I230" s="72" t="str">
        <f>SanFrancisco!$D126</f>
        <v>27-MAR-17:10</v>
      </c>
      <c r="J230" s="72" t="str">
        <f>Baltimore!$D126</f>
        <v>09-MAR-18:10</v>
      </c>
      <c r="K230" s="72" t="str">
        <f>Albuquerque!$D126</f>
        <v>08-MAR-18:10</v>
      </c>
      <c r="L230" s="72" t="str">
        <f>Seattle!$D126</f>
        <v>30-MAR-17:10</v>
      </c>
      <c r="M230" s="72" t="str">
        <f>Chicago!$D126</f>
        <v>14-MAR-17:10</v>
      </c>
      <c r="N230" s="72" t="str">
        <f>Boulder!$D126</f>
        <v>30-MAR-17:10</v>
      </c>
      <c r="O230" s="72" t="str">
        <f>Minneapolis!$D126</f>
        <v>23-MAR-17:10</v>
      </c>
      <c r="P230" s="72" t="str">
        <f>Helena!$D126</f>
        <v>30-MAR-17:10</v>
      </c>
      <c r="Q230" s="72" t="str">
        <f>Duluth!$D126</f>
        <v>30-MAR-10:20</v>
      </c>
      <c r="R230" s="72" t="str">
        <f>Fairbanks!$D126</f>
        <v>09-MAR-11:20</v>
      </c>
    </row>
    <row r="231" spans="1:18" ht="11.25">
      <c r="A231" s="59"/>
      <c r="B231" s="65" t="s">
        <v>325</v>
      </c>
      <c r="C231" s="72" t="str">
        <f>Miami!$D127</f>
        <v>03-APR-17:10</v>
      </c>
      <c r="D231" s="72" t="str">
        <f>Houston!$D127</f>
        <v>29-APR-17:10</v>
      </c>
      <c r="E231" s="72" t="str">
        <f>Phoenix!$D127</f>
        <v>25-APR-17:10</v>
      </c>
      <c r="F231" s="72" t="str">
        <f>Atlanta!$D127</f>
        <v>14-APR-17:10</v>
      </c>
      <c r="G231" s="72" t="str">
        <f>LosAngeles!$D127</f>
        <v>10-APR-10:50</v>
      </c>
      <c r="H231" s="72" t="str">
        <f>LasVegas!$D127</f>
        <v>21-APR-17:10</v>
      </c>
      <c r="I231" s="72" t="str">
        <f>SanFrancisco!$D127</f>
        <v>29-APR-10:39</v>
      </c>
      <c r="J231" s="72" t="str">
        <f>Baltimore!$D127</f>
        <v>04-APR-17:10</v>
      </c>
      <c r="K231" s="72" t="str">
        <f>Albuquerque!$D127</f>
        <v>21-APR-17:10</v>
      </c>
      <c r="L231" s="72" t="str">
        <f>Seattle!$D127</f>
        <v>29-APR-17:10</v>
      </c>
      <c r="M231" s="72" t="str">
        <f>Chicago!$D127</f>
        <v>10-APR-10:09</v>
      </c>
      <c r="N231" s="72" t="str">
        <f>Boulder!$D127</f>
        <v>25-APR-17:10</v>
      </c>
      <c r="O231" s="72" t="str">
        <f>Minneapolis!$D127</f>
        <v>01-APR-17:10</v>
      </c>
      <c r="P231" s="72" t="str">
        <f>Helena!$D127</f>
        <v>24-APR-10:20</v>
      </c>
      <c r="Q231" s="72" t="str">
        <f>Duluth!$D127</f>
        <v>14-APR-10:20</v>
      </c>
      <c r="R231" s="72" t="str">
        <f>Fairbanks!$D127</f>
        <v>14-APR-10:20</v>
      </c>
    </row>
    <row r="232" spans="1:18" ht="11.25">
      <c r="A232" s="59"/>
      <c r="B232" s="65" t="s">
        <v>308</v>
      </c>
      <c r="C232" s="72" t="str">
        <f>Miami!$D128</f>
        <v>15-MAY-17:10</v>
      </c>
      <c r="D232" s="72" t="str">
        <f>Houston!$D128</f>
        <v>26-MAY-17:10</v>
      </c>
      <c r="E232" s="72" t="str">
        <f>Phoenix!$D128</f>
        <v>30-MAY-17:10</v>
      </c>
      <c r="F232" s="72" t="str">
        <f>Atlanta!$D128</f>
        <v>31-MAY-17:10</v>
      </c>
      <c r="G232" s="72" t="str">
        <f>LosAngeles!$D128</f>
        <v>30-MAY-10:50</v>
      </c>
      <c r="H232" s="72" t="str">
        <f>LasVegas!$D128</f>
        <v>31-MAY-17:10</v>
      </c>
      <c r="I232" s="72" t="str">
        <f>SanFrancisco!$D128</f>
        <v>24-MAY-17:10</v>
      </c>
      <c r="J232" s="72" t="str">
        <f>Baltimore!$D128</f>
        <v>15-MAY-17:10</v>
      </c>
      <c r="K232" s="72" t="str">
        <f>Albuquerque!$D128</f>
        <v>31-MAY-17:10</v>
      </c>
      <c r="L232" s="72" t="str">
        <f>Seattle!$D128</f>
        <v>05-MAY-17:10</v>
      </c>
      <c r="M232" s="72" t="str">
        <f>Chicago!$D128</f>
        <v>30-MAY-17:10</v>
      </c>
      <c r="N232" s="72" t="str">
        <f>Boulder!$D128</f>
        <v>24-MAY-10:39</v>
      </c>
      <c r="O232" s="72" t="str">
        <f>Minneapolis!$D128</f>
        <v>27-MAY-17:10</v>
      </c>
      <c r="P232" s="72" t="str">
        <f>Helena!$D128</f>
        <v>25-MAY-17:10</v>
      </c>
      <c r="Q232" s="72" t="str">
        <f>Duluth!$D128</f>
        <v>31-MAY-17:10</v>
      </c>
      <c r="R232" s="72" t="str">
        <f>Fairbanks!$D128</f>
        <v>30-MAY-17:10</v>
      </c>
    </row>
    <row r="233" spans="1:18" ht="11.25">
      <c r="A233" s="59"/>
      <c r="B233" s="65" t="s">
        <v>324</v>
      </c>
      <c r="C233" s="72" t="str">
        <f>Miami!$D129</f>
        <v>27-JUN-17:10</v>
      </c>
      <c r="D233" s="72" t="str">
        <f>Houston!$D129</f>
        <v>13-JUN-17:10</v>
      </c>
      <c r="E233" s="72" t="str">
        <f>Phoenix!$D129</f>
        <v>28-JUN-17:10</v>
      </c>
      <c r="F233" s="72" t="str">
        <f>Atlanta!$D129</f>
        <v>19-JUN-17:10</v>
      </c>
      <c r="G233" s="72" t="str">
        <f>LosAngeles!$D129</f>
        <v>28-JUN-17:10</v>
      </c>
      <c r="H233" s="72" t="str">
        <f>LasVegas!$D129</f>
        <v>27-JUN-17:10</v>
      </c>
      <c r="I233" s="72" t="str">
        <f>SanFrancisco!$D129</f>
        <v>16-JUN-10:39</v>
      </c>
      <c r="J233" s="72" t="str">
        <f>Baltimore!$D129</f>
        <v>30-JUN-17:10</v>
      </c>
      <c r="K233" s="72" t="str">
        <f>Albuquerque!$D129</f>
        <v>29-JUN-17:10</v>
      </c>
      <c r="L233" s="72" t="str">
        <f>Seattle!$D129</f>
        <v>28-JUN-10:39</v>
      </c>
      <c r="M233" s="72" t="str">
        <f>Chicago!$D129</f>
        <v>20-JUN-17:10</v>
      </c>
      <c r="N233" s="72" t="str">
        <f>Boulder!$D129</f>
        <v>30-JUN-10:50</v>
      </c>
      <c r="O233" s="72" t="str">
        <f>Minneapolis!$D129</f>
        <v>29-JUN-17:10</v>
      </c>
      <c r="P233" s="72" t="str">
        <f>Helena!$D129</f>
        <v>30-JUN-10:50</v>
      </c>
      <c r="Q233" s="72" t="str">
        <f>Duluth!$D129</f>
        <v>14-JUN-17:10</v>
      </c>
      <c r="R233" s="72" t="str">
        <f>Fairbanks!$D129</f>
        <v>21-JUN-17:10</v>
      </c>
    </row>
    <row r="234" spans="1:18" ht="11.25">
      <c r="A234" s="59"/>
      <c r="B234" s="65" t="s">
        <v>323</v>
      </c>
      <c r="C234" s="72" t="str">
        <f>Miami!$D130</f>
        <v>13-JUL-17:10</v>
      </c>
      <c r="D234" s="72" t="str">
        <f>Houston!$D130</f>
        <v>05-JUL-17:10</v>
      </c>
      <c r="E234" s="72" t="str">
        <f>Phoenix!$D130</f>
        <v>11-JUL-17:10</v>
      </c>
      <c r="F234" s="72" t="str">
        <f>Atlanta!$D130</f>
        <v>03-JUL-17:10</v>
      </c>
      <c r="G234" s="72" t="str">
        <f>LosAngeles!$D130</f>
        <v>29-JUL-10:50</v>
      </c>
      <c r="H234" s="72" t="str">
        <f>LasVegas!$D130</f>
        <v>25-JUL-17:10</v>
      </c>
      <c r="I234" s="72" t="str">
        <f>SanFrancisco!$D130</f>
        <v>03-JUL-10:50</v>
      </c>
      <c r="J234" s="72" t="str">
        <f>Baltimore!$D130</f>
        <v>25-JUL-10:00</v>
      </c>
      <c r="K234" s="72" t="str">
        <f>Albuquerque!$D130</f>
        <v>20-JUL-17:10</v>
      </c>
      <c r="L234" s="72" t="str">
        <f>Seattle!$D130</f>
        <v>31-JUL-17:10</v>
      </c>
      <c r="M234" s="72" t="str">
        <f>Chicago!$D130</f>
        <v>14-JUL-10:00</v>
      </c>
      <c r="N234" s="72" t="str">
        <f>Boulder!$D130</f>
        <v>19-JUL-10:50</v>
      </c>
      <c r="O234" s="72" t="str">
        <f>Minneapolis!$D130</f>
        <v>13-JUL-17:10</v>
      </c>
      <c r="P234" s="72" t="str">
        <f>Helena!$D130</f>
        <v>21-JUL-17:10</v>
      </c>
      <c r="Q234" s="72" t="str">
        <f>Duluth!$D130</f>
        <v>06-JUL-17:10</v>
      </c>
      <c r="R234" s="72" t="str">
        <f>Fairbanks!$D130</f>
        <v>11-JUL-17:10</v>
      </c>
    </row>
    <row r="235" spans="1:18" ht="11.25">
      <c r="A235" s="59"/>
      <c r="B235" s="65" t="s">
        <v>322</v>
      </c>
      <c r="C235" s="72" t="str">
        <f>Miami!$D131</f>
        <v>21-AUG-17:10</v>
      </c>
      <c r="D235" s="72" t="str">
        <f>Houston!$D131</f>
        <v>31-AUG-17:10</v>
      </c>
      <c r="E235" s="72" t="str">
        <f>Phoenix!$D131</f>
        <v>01-AUG-17:10</v>
      </c>
      <c r="F235" s="72" t="str">
        <f>Atlanta!$D131</f>
        <v>14-AUG-17:10</v>
      </c>
      <c r="G235" s="72" t="str">
        <f>LosAngeles!$D131</f>
        <v>08-AUG-17:10</v>
      </c>
      <c r="H235" s="72" t="str">
        <f>LasVegas!$D131</f>
        <v>05-AUG-10:50</v>
      </c>
      <c r="I235" s="72" t="str">
        <f>SanFrancisco!$D131</f>
        <v>15-AUG-10:50</v>
      </c>
      <c r="J235" s="72" t="str">
        <f>Baltimore!$D131</f>
        <v>17-AUG-17:10</v>
      </c>
      <c r="K235" s="72" t="str">
        <f>Albuquerque!$D131</f>
        <v>01-AUG-17:10</v>
      </c>
      <c r="L235" s="72" t="str">
        <f>Seattle!$D131</f>
        <v>18-AUG-17:10</v>
      </c>
      <c r="M235" s="72" t="str">
        <f>Chicago!$D131</f>
        <v>04-AUG-17:10</v>
      </c>
      <c r="N235" s="72" t="str">
        <f>Boulder!$D131</f>
        <v>30-AUG-10:50</v>
      </c>
      <c r="O235" s="72" t="str">
        <f>Minneapolis!$D131</f>
        <v>25-AUG-17:10</v>
      </c>
      <c r="P235" s="72" t="str">
        <f>Helena!$D131</f>
        <v>11-AUG-17:10</v>
      </c>
      <c r="Q235" s="72" t="str">
        <f>Duluth!$D131</f>
        <v>11-AUG-17:10</v>
      </c>
      <c r="R235" s="72" t="str">
        <f>Fairbanks!$D131</f>
        <v>15-AUG-17:10</v>
      </c>
    </row>
    <row r="236" spans="1:18" ht="11.25">
      <c r="A236" s="59"/>
      <c r="B236" s="65" t="s">
        <v>321</v>
      </c>
      <c r="C236" s="72" t="str">
        <f>Miami!$D132</f>
        <v>13-SEP-17:10</v>
      </c>
      <c r="D236" s="72" t="str">
        <f>Houston!$D132</f>
        <v>15-SEP-17:10</v>
      </c>
      <c r="E236" s="72" t="str">
        <f>Phoenix!$D132</f>
        <v>08-SEP-17:10</v>
      </c>
      <c r="F236" s="72" t="str">
        <f>Atlanta!$D132</f>
        <v>06-SEP-17:10</v>
      </c>
      <c r="G236" s="72" t="str">
        <f>LosAngeles!$D132</f>
        <v>09-SEP-10:50</v>
      </c>
      <c r="H236" s="72" t="str">
        <f>LasVegas!$D132</f>
        <v>01-SEP-17:10</v>
      </c>
      <c r="I236" s="72" t="str">
        <f>SanFrancisco!$D132</f>
        <v>29-SEP-10:50</v>
      </c>
      <c r="J236" s="72" t="str">
        <f>Baltimore!$D132</f>
        <v>08-SEP-17:10</v>
      </c>
      <c r="K236" s="72" t="str">
        <f>Albuquerque!$D132</f>
        <v>01-SEP-17:10</v>
      </c>
      <c r="L236" s="72" t="str">
        <f>Seattle!$D132</f>
        <v>02-SEP-17:10</v>
      </c>
      <c r="M236" s="72" t="str">
        <f>Chicago!$D132</f>
        <v>06-SEP-10:50</v>
      </c>
      <c r="N236" s="72" t="str">
        <f>Boulder!$D132</f>
        <v>01-SEP-17:10</v>
      </c>
      <c r="O236" s="72" t="str">
        <f>Minneapolis!$D132</f>
        <v>14-SEP-17:10</v>
      </c>
      <c r="P236" s="72" t="str">
        <f>Helena!$D132</f>
        <v>01-SEP-17:10</v>
      </c>
      <c r="Q236" s="72" t="str">
        <f>Duluth!$D132</f>
        <v>08-SEP-17:10</v>
      </c>
      <c r="R236" s="72" t="str">
        <f>Fairbanks!$D132</f>
        <v>01-SEP-17:10</v>
      </c>
    </row>
    <row r="237" spans="1:18" ht="11.25">
      <c r="A237" s="59"/>
      <c r="B237" s="65" t="s">
        <v>320</v>
      </c>
      <c r="C237" s="72" t="str">
        <f>Miami!$D133</f>
        <v>06-OCT-17:10</v>
      </c>
      <c r="D237" s="72" t="str">
        <f>Houston!$D133</f>
        <v>06-OCT-17:10</v>
      </c>
      <c r="E237" s="72" t="str">
        <f>Phoenix!$D133</f>
        <v>13-OCT-17:10</v>
      </c>
      <c r="F237" s="72" t="str">
        <f>Atlanta!$D133</f>
        <v>20-OCT-17:10</v>
      </c>
      <c r="G237" s="72" t="str">
        <f>LosAngeles!$D133</f>
        <v>05-OCT-10:50</v>
      </c>
      <c r="H237" s="72" t="str">
        <f>LasVegas!$D133</f>
        <v>06-OCT-10:50</v>
      </c>
      <c r="I237" s="72" t="str">
        <f>SanFrancisco!$D133</f>
        <v>16-OCT-17:10</v>
      </c>
      <c r="J237" s="72" t="str">
        <f>Baltimore!$D133</f>
        <v>20-OCT-17:10</v>
      </c>
      <c r="K237" s="72" t="str">
        <f>Albuquerque!$D133</f>
        <v>11-OCT-17:10</v>
      </c>
      <c r="L237" s="72" t="str">
        <f>Seattle!$D133</f>
        <v>05-OCT-17:10</v>
      </c>
      <c r="M237" s="72" t="str">
        <f>Chicago!$D133</f>
        <v>31-OCT-18:10</v>
      </c>
      <c r="N237" s="72" t="str">
        <f>Boulder!$D133</f>
        <v>05-OCT-17:10</v>
      </c>
      <c r="O237" s="72" t="str">
        <f>Minneapolis!$D133</f>
        <v>14-OCT-10:20</v>
      </c>
      <c r="P237" s="72" t="str">
        <f>Helena!$D133</f>
        <v>06-OCT-17:10</v>
      </c>
      <c r="Q237" s="72" t="str">
        <f>Duluth!$D133</f>
        <v>07-OCT-17:10</v>
      </c>
      <c r="R237" s="72" t="str">
        <f>Fairbanks!$D133</f>
        <v>02-OCT-10:20</v>
      </c>
    </row>
    <row r="238" spans="1:18" ht="11.25">
      <c r="A238" s="59"/>
      <c r="B238" s="65" t="s">
        <v>319</v>
      </c>
      <c r="C238" s="72" t="str">
        <f>Miami!$D134</f>
        <v>01-NOV-18:10</v>
      </c>
      <c r="D238" s="72" t="str">
        <f>Houston!$D134</f>
        <v>27-NOV-18:10</v>
      </c>
      <c r="E238" s="72" t="str">
        <f>Phoenix!$D134</f>
        <v>13-NOV-18:10</v>
      </c>
      <c r="F238" s="72" t="str">
        <f>Atlanta!$D134</f>
        <v>28-NOV-18:10</v>
      </c>
      <c r="G238" s="72" t="str">
        <f>LosAngeles!$D134</f>
        <v>20-NOV-11:39</v>
      </c>
      <c r="H238" s="72" t="str">
        <f>LasVegas!$D134</f>
        <v>21-NOV-18:10</v>
      </c>
      <c r="I238" s="72" t="str">
        <f>SanFrancisco!$D134</f>
        <v>16-NOV-18:10</v>
      </c>
      <c r="J238" s="72" t="str">
        <f>Baltimore!$D134</f>
        <v>04-NOV-11:50</v>
      </c>
      <c r="K238" s="72" t="str">
        <f>Albuquerque!$D134</f>
        <v>10-NOV-11:20</v>
      </c>
      <c r="L238" s="72" t="str">
        <f>Seattle!$D134</f>
        <v>03-NOV-18:10</v>
      </c>
      <c r="M238" s="72" t="str">
        <f>Chicago!$D134</f>
        <v>02-NOV-18:10</v>
      </c>
      <c r="N238" s="72" t="str">
        <f>Boulder!$D134</f>
        <v>16-NOV-11:20</v>
      </c>
      <c r="O238" s="72" t="str">
        <f>Minneapolis!$D134</f>
        <v>02-NOV-18:10</v>
      </c>
      <c r="P238" s="72" t="str">
        <f>Helena!$D134</f>
        <v>07-NOV-18:10</v>
      </c>
      <c r="Q238" s="72" t="str">
        <f>Duluth!$D134</f>
        <v>09-NOV-11:20</v>
      </c>
      <c r="R238" s="72" t="str">
        <f>Fairbanks!$D134</f>
        <v>14-NOV-18:10</v>
      </c>
    </row>
    <row r="239" spans="1:18" ht="11.25">
      <c r="A239" s="59"/>
      <c r="B239" s="65" t="s">
        <v>318</v>
      </c>
      <c r="C239" s="72" t="str">
        <f>Miami!$D135</f>
        <v>15-DEC-18:10</v>
      </c>
      <c r="D239" s="72" t="str">
        <f>Houston!$D135</f>
        <v>02-DEC-11:00</v>
      </c>
      <c r="E239" s="72" t="str">
        <f>Phoenix!$D135</f>
        <v>13-DEC-18:10</v>
      </c>
      <c r="F239" s="72" t="str">
        <f>Atlanta!$D135</f>
        <v>04-DEC-18:10</v>
      </c>
      <c r="G239" s="72" t="str">
        <f>LosAngeles!$D135</f>
        <v>04-DEC-18:10</v>
      </c>
      <c r="H239" s="72" t="str">
        <f>LasVegas!$D135</f>
        <v>05-DEC-18:10</v>
      </c>
      <c r="I239" s="72" t="str">
        <f>SanFrancisco!$D135</f>
        <v>14-DEC-18:10</v>
      </c>
      <c r="J239" s="72" t="str">
        <f>Baltimore!$D135</f>
        <v>23-DEC-11:20</v>
      </c>
      <c r="K239" s="72" t="str">
        <f>Albuquerque!$D135</f>
        <v>22-DEC-11:20</v>
      </c>
      <c r="L239" s="72" t="str">
        <f>Seattle!$D135</f>
        <v>05-DEC-11:20</v>
      </c>
      <c r="M239" s="72" t="str">
        <f>Chicago!$D135</f>
        <v>12-DEC-18:10</v>
      </c>
      <c r="N239" s="72" t="str">
        <f>Boulder!$D135</f>
        <v>30-DEC-11:20</v>
      </c>
      <c r="O239" s="72" t="str">
        <f>Minneapolis!$D135</f>
        <v>02-DEC-11:20</v>
      </c>
      <c r="P239" s="72" t="str">
        <f>Helena!$D135</f>
        <v>29-DEC-18:10</v>
      </c>
      <c r="Q239" s="72" t="str">
        <f>Duluth!$D135</f>
        <v>02-DEC-11:20</v>
      </c>
      <c r="R239" s="72" t="str">
        <f>Fairbanks!$D135</f>
        <v>18-DEC-11:09</v>
      </c>
    </row>
    <row r="240" spans="1:18" ht="11.25">
      <c r="A240" s="69" t="s">
        <v>317</v>
      </c>
      <c r="B240" s="70"/>
      <c r="C240" s="71"/>
      <c r="D240" s="71"/>
      <c r="E240" s="71"/>
      <c r="F240" s="71"/>
      <c r="G240" s="71"/>
      <c r="H240" s="71"/>
      <c r="I240" s="71"/>
      <c r="J240" s="71"/>
      <c r="K240" s="71"/>
      <c r="L240" s="71"/>
      <c r="M240" s="71"/>
      <c r="N240" s="71"/>
      <c r="O240" s="71"/>
      <c r="P240" s="71"/>
      <c r="Q240" s="71"/>
      <c r="R240" s="71"/>
    </row>
    <row r="241" spans="1:18" ht="11.25">
      <c r="A241" s="69"/>
      <c r="B241" s="68" t="s">
        <v>82</v>
      </c>
      <c r="C241" s="63">
        <f>Miami!$G$14</f>
        <v>0</v>
      </c>
      <c r="D241" s="63">
        <f>Houston!$G$14</f>
        <v>0</v>
      </c>
      <c r="E241" s="63">
        <f>Phoenix!$G$14</f>
        <v>0</v>
      </c>
      <c r="F241" s="63">
        <f>Atlanta!$G$14</f>
        <v>0</v>
      </c>
      <c r="G241" s="63">
        <f>LosAngeles!$G$14</f>
        <v>0</v>
      </c>
      <c r="H241" s="63">
        <f>LasVegas!$G$14</f>
        <v>0</v>
      </c>
      <c r="I241" s="63">
        <f>SanFrancisco!$G$14</f>
        <v>0</v>
      </c>
      <c r="J241" s="63">
        <f>Baltimore!$G$14</f>
        <v>0</v>
      </c>
      <c r="K241" s="63">
        <f>Albuquerque!$G$14</f>
        <v>0</v>
      </c>
      <c r="L241" s="63">
        <f>Seattle!$G$14</f>
        <v>0</v>
      </c>
      <c r="M241" s="63">
        <f>Chicago!$G$14</f>
        <v>0</v>
      </c>
      <c r="N241" s="63">
        <f>Boulder!$G$14</f>
        <v>0</v>
      </c>
      <c r="O241" s="63">
        <f>Minneapolis!$G$14</f>
        <v>0</v>
      </c>
      <c r="P241" s="63">
        <f>Helena!$G$14</f>
        <v>0</v>
      </c>
      <c r="Q241" s="63">
        <f>Duluth!$G$14</f>
        <v>0</v>
      </c>
      <c r="R241" s="63">
        <f>Fairbanks!$G$14</f>
        <v>0</v>
      </c>
    </row>
    <row r="242" spans="1:18" ht="11.25">
      <c r="A242" s="69"/>
      <c r="B242" s="68" t="s">
        <v>96</v>
      </c>
      <c r="C242" s="63">
        <f>Miami!$G$21</f>
        <v>0</v>
      </c>
      <c r="D242" s="63">
        <f>Houston!$G$21</f>
        <v>0</v>
      </c>
      <c r="E242" s="63">
        <f>Phoenix!$G$21</f>
        <v>0</v>
      </c>
      <c r="F242" s="63">
        <f>Atlanta!$G$21</f>
        <v>0</v>
      </c>
      <c r="G242" s="63">
        <f>LosAngeles!$G$21</f>
        <v>0</v>
      </c>
      <c r="H242" s="63">
        <f>LasVegas!$G$21</f>
        <v>0</v>
      </c>
      <c r="I242" s="63">
        <f>SanFrancisco!$G$21</f>
        <v>0</v>
      </c>
      <c r="J242" s="63">
        <f>Baltimore!$G$21</f>
        <v>0</v>
      </c>
      <c r="K242" s="63">
        <f>Albuquerque!$G$21</f>
        <v>0</v>
      </c>
      <c r="L242" s="63">
        <f>Seattle!$G$21</f>
        <v>0</v>
      </c>
      <c r="M242" s="63">
        <f>Chicago!$G$21</f>
        <v>0</v>
      </c>
      <c r="N242" s="63">
        <f>Boulder!$G$21</f>
        <v>0</v>
      </c>
      <c r="O242" s="63">
        <f>Minneapolis!$G$21</f>
        <v>0</v>
      </c>
      <c r="P242" s="63">
        <f>Helena!$G$21</f>
        <v>0</v>
      </c>
      <c r="Q242" s="63">
        <f>Duluth!$G$21</f>
        <v>0</v>
      </c>
      <c r="R242" s="63">
        <f>Fairbanks!$G$21</f>
        <v>0</v>
      </c>
    </row>
    <row r="243" spans="1:18" ht="11.25">
      <c r="A243" s="69"/>
      <c r="B243" s="68" t="s">
        <v>98</v>
      </c>
      <c r="C243" s="63">
        <f>Miami!$G$24</f>
        <v>87.12</v>
      </c>
      <c r="D243" s="63">
        <f>Houston!$G$24</f>
        <v>87.12</v>
      </c>
      <c r="E243" s="63">
        <f>Phoenix!$G$24</f>
        <v>87.12</v>
      </c>
      <c r="F243" s="63">
        <f>Atlanta!$G$24</f>
        <v>87.12</v>
      </c>
      <c r="G243" s="63">
        <f>LosAngeles!$G$24</f>
        <v>87.12</v>
      </c>
      <c r="H243" s="63">
        <f>LasVegas!$G$24</f>
        <v>87.12</v>
      </c>
      <c r="I243" s="63">
        <f>SanFrancisco!$G$24</f>
        <v>87.12</v>
      </c>
      <c r="J243" s="63">
        <f>Baltimore!$G$24</f>
        <v>87.12</v>
      </c>
      <c r="K243" s="63">
        <f>Albuquerque!$G$24</f>
        <v>87.12</v>
      </c>
      <c r="L243" s="63">
        <f>Seattle!$G$24</f>
        <v>87.12</v>
      </c>
      <c r="M243" s="63">
        <f>Chicago!$G$24</f>
        <v>87.12</v>
      </c>
      <c r="N243" s="63">
        <f>Boulder!$G$24</f>
        <v>87.12</v>
      </c>
      <c r="O243" s="63">
        <f>Minneapolis!$G$24</f>
        <v>87.12</v>
      </c>
      <c r="P243" s="63">
        <f>Helena!$G$24</f>
        <v>87.12</v>
      </c>
      <c r="Q243" s="63">
        <f>Duluth!$G$24</f>
        <v>87.12</v>
      </c>
      <c r="R243" s="63">
        <f>Fairbanks!$G$24</f>
        <v>87.12</v>
      </c>
    </row>
    <row r="244" spans="1:18" ht="11.25">
      <c r="A244" s="69"/>
      <c r="B244" s="70" t="s">
        <v>316</v>
      </c>
      <c r="C244" s="63">
        <f>Miami!$G$28</f>
        <v>87.12</v>
      </c>
      <c r="D244" s="63">
        <f>Houston!$G$28</f>
        <v>87.12</v>
      </c>
      <c r="E244" s="63">
        <f>Phoenix!$G$28</f>
        <v>87.12</v>
      </c>
      <c r="F244" s="63">
        <f>Atlanta!$G$28</f>
        <v>87.12</v>
      </c>
      <c r="G244" s="63">
        <f>LosAngeles!$G$28</f>
        <v>87.12</v>
      </c>
      <c r="H244" s="63">
        <f>LasVegas!$G$28</f>
        <v>87.12</v>
      </c>
      <c r="I244" s="63">
        <f>SanFrancisco!$G$28</f>
        <v>87.12</v>
      </c>
      <c r="J244" s="63">
        <f>Baltimore!$G$28</f>
        <v>87.12</v>
      </c>
      <c r="K244" s="63">
        <f>Albuquerque!$G$28</f>
        <v>87.12</v>
      </c>
      <c r="L244" s="63">
        <f>Seattle!$G$28</f>
        <v>87.12</v>
      </c>
      <c r="M244" s="63">
        <f>Chicago!$G$28</f>
        <v>87.12</v>
      </c>
      <c r="N244" s="63">
        <f>Boulder!$G$28</f>
        <v>87.12</v>
      </c>
      <c r="O244" s="63">
        <f>Minneapolis!$G$28</f>
        <v>87.12</v>
      </c>
      <c r="P244" s="63">
        <f>Helena!$G$28</f>
        <v>87.12</v>
      </c>
      <c r="Q244" s="63">
        <f>Duluth!$G$28</f>
        <v>87.12</v>
      </c>
      <c r="R244" s="63">
        <f>Fairbanks!$G$28</f>
        <v>87.12</v>
      </c>
    </row>
    <row r="245" spans="1:18" ht="11.25">
      <c r="A245" s="69" t="s">
        <v>315</v>
      </c>
      <c r="B245" s="68"/>
      <c r="C245" s="67"/>
      <c r="D245" s="67"/>
      <c r="E245" s="67"/>
      <c r="F245" s="67"/>
      <c r="G245" s="67"/>
      <c r="H245" s="67"/>
      <c r="I245" s="67"/>
      <c r="J245" s="67"/>
      <c r="K245" s="67"/>
      <c r="L245" s="67"/>
      <c r="M245" s="67"/>
      <c r="N245" s="67"/>
      <c r="O245" s="67"/>
      <c r="P245" s="67"/>
      <c r="Q245" s="67"/>
      <c r="R245" s="67"/>
    </row>
    <row r="246" spans="1:18" ht="11.25">
      <c r="A246" s="59"/>
      <c r="B246" s="65" t="s">
        <v>314</v>
      </c>
      <c r="C246" s="64">
        <f>Miami!$H$119</f>
        <v>556688.45860000001</v>
      </c>
      <c r="D246" s="64">
        <f>Houston!$H$119</f>
        <v>655739.67139999999</v>
      </c>
      <c r="E246" s="64">
        <f>Phoenix!$H$119</f>
        <v>557029.49690000003</v>
      </c>
      <c r="F246" s="64">
        <f>Atlanta!$H$119</f>
        <v>567303.07449999999</v>
      </c>
      <c r="G246" s="64">
        <f>LosAngeles!$H$119</f>
        <v>217605.3548</v>
      </c>
      <c r="H246" s="64">
        <f>LasVegas!$H$119</f>
        <v>580260.49010000005</v>
      </c>
      <c r="I246" s="64">
        <f>SanFrancisco!$H$119</f>
        <v>226346.28829999999</v>
      </c>
      <c r="J246" s="64">
        <f>Baltimore!$H$119</f>
        <v>500653.90580000001</v>
      </c>
      <c r="K246" s="64">
        <f>Albuquerque!$H$119</f>
        <v>684923.78670000006</v>
      </c>
      <c r="L246" s="64">
        <f>Seattle!$H$119</f>
        <v>170909.87179999999</v>
      </c>
      <c r="M246" s="64">
        <f>Chicago!$H$119</f>
        <v>925248.03399999999</v>
      </c>
      <c r="N246" s="64">
        <f>Boulder!$H$119</f>
        <v>699308.63740000001</v>
      </c>
      <c r="O246" s="64">
        <f>Minneapolis!$H$119</f>
        <v>644754.65579999995</v>
      </c>
      <c r="P246" s="64">
        <f>Helena!$H$119</f>
        <v>645202.81480000005</v>
      </c>
      <c r="Q246" s="64">
        <f>Duluth!$H$119</f>
        <v>638262.23939999996</v>
      </c>
      <c r="R246" s="64">
        <f>Fairbanks!$H$119</f>
        <v>587987.98540000001</v>
      </c>
    </row>
    <row r="247" spans="1:18" ht="11.25">
      <c r="A247" s="59"/>
      <c r="B247" s="60" t="s">
        <v>313</v>
      </c>
      <c r="C247" s="64">
        <f>Miami!$B$119</f>
        <v>1293310</v>
      </c>
      <c r="D247" s="64">
        <f>Houston!$B$119</f>
        <v>1654400</v>
      </c>
      <c r="E247" s="64">
        <f>Phoenix!$B$119</f>
        <v>1322550</v>
      </c>
      <c r="F247" s="64">
        <f>Atlanta!$B$119</f>
        <v>1311180</v>
      </c>
      <c r="G247" s="64">
        <f>LosAngeles!$B$119</f>
        <v>586630.41709999996</v>
      </c>
      <c r="H247" s="64">
        <f>LasVegas!$B$119</f>
        <v>1391760</v>
      </c>
      <c r="I247" s="64">
        <f>SanFrancisco!$B$119</f>
        <v>614443.51740000001</v>
      </c>
      <c r="J247" s="64">
        <f>Baltimore!$B$119</f>
        <v>1159230</v>
      </c>
      <c r="K247" s="64">
        <f>Albuquerque!$B$119</f>
        <v>1622340</v>
      </c>
      <c r="L247" s="64">
        <f>Seattle!$B$119</f>
        <v>437227.9253</v>
      </c>
      <c r="M247" s="64">
        <f>Chicago!$B$119</f>
        <v>2176960</v>
      </c>
      <c r="N247" s="64">
        <f>Boulder!$B$119</f>
        <v>1662610</v>
      </c>
      <c r="O247" s="64">
        <f>Minneapolis!$B$119</f>
        <v>1536380</v>
      </c>
      <c r="P247" s="64">
        <f>Helena!$B$119</f>
        <v>1544970</v>
      </c>
      <c r="Q247" s="64">
        <f>Duluth!$B$119</f>
        <v>1532520</v>
      </c>
      <c r="R247" s="64">
        <f>Fairbanks!$B$119</f>
        <v>1531870</v>
      </c>
    </row>
    <row r="248" spans="1:18" ht="11.25">
      <c r="A248" s="59"/>
      <c r="B248" s="65" t="s">
        <v>312</v>
      </c>
      <c r="C248" s="64">
        <f>Miami!$C$119</f>
        <v>2262.5005000000001</v>
      </c>
      <c r="D248" s="64">
        <f>Houston!$C$119</f>
        <v>2146.8539000000001</v>
      </c>
      <c r="E248" s="64">
        <f>Phoenix!$C$119</f>
        <v>2182.4167000000002</v>
      </c>
      <c r="F248" s="64">
        <f>Atlanta!$C$119</f>
        <v>2419.1615000000002</v>
      </c>
      <c r="G248" s="64">
        <f>LosAngeles!$C$119</f>
        <v>505.9076</v>
      </c>
      <c r="H248" s="64">
        <f>LasVegas!$C$119</f>
        <v>2211.6904</v>
      </c>
      <c r="I248" s="64">
        <f>SanFrancisco!$C$119</f>
        <v>532.78070000000002</v>
      </c>
      <c r="J248" s="64">
        <f>Baltimore!$C$119</f>
        <v>2139.7937999999999</v>
      </c>
      <c r="K248" s="64">
        <f>Albuquerque!$C$119</f>
        <v>2730.9369999999999</v>
      </c>
      <c r="L248" s="64">
        <f>Seattle!$C$119</f>
        <v>579.74199999999996</v>
      </c>
      <c r="M248" s="64">
        <f>Chicago!$C$119</f>
        <v>3772.8895000000002</v>
      </c>
      <c r="N248" s="64">
        <f>Boulder!$C$119</f>
        <v>2772.0645</v>
      </c>
      <c r="O248" s="64">
        <f>Minneapolis!$C$119</f>
        <v>2576.8787000000002</v>
      </c>
      <c r="P248" s="64">
        <f>Helena!$C$119</f>
        <v>2545.3791000000001</v>
      </c>
      <c r="Q248" s="64">
        <f>Duluth!$C$119</f>
        <v>2519.4065000000001</v>
      </c>
      <c r="R248" s="64">
        <f>Fairbanks!$C$119</f>
        <v>1766.2229</v>
      </c>
    </row>
    <row r="249" spans="1:18" ht="11.25">
      <c r="A249" s="59"/>
      <c r="B249" s="65" t="s">
        <v>311</v>
      </c>
      <c r="C249" s="64">
        <f>Miami!$D$119</f>
        <v>8572.6715999999997</v>
      </c>
      <c r="D249" s="64">
        <f>Houston!$D$119</f>
        <v>9040.3111000000008</v>
      </c>
      <c r="E249" s="64">
        <f>Phoenix!$D$119</f>
        <v>7108.6154999999999</v>
      </c>
      <c r="F249" s="64">
        <f>Atlanta!$D$119</f>
        <v>6030.3262000000004</v>
      </c>
      <c r="G249" s="64">
        <f>LosAngeles!$D$119</f>
        <v>4776.0635000000002</v>
      </c>
      <c r="H249" s="64">
        <f>LasVegas!$D$119</f>
        <v>8919.1797000000006</v>
      </c>
      <c r="I249" s="64">
        <f>SanFrancisco!$D$119</f>
        <v>4485.9162999999999</v>
      </c>
      <c r="J249" s="64">
        <f>Baltimore!$D$119</f>
        <v>6009.9306999999999</v>
      </c>
      <c r="K249" s="64">
        <f>Albuquerque!$D$119</f>
        <v>6817.6064999999999</v>
      </c>
      <c r="L249" s="64">
        <f>Seattle!$D$119</f>
        <v>1169.3738000000001</v>
      </c>
      <c r="M249" s="64">
        <f>Chicago!$D$119</f>
        <v>10780.688899999999</v>
      </c>
      <c r="N249" s="64">
        <f>Boulder!$D$119</f>
        <v>6842.5613999999996</v>
      </c>
      <c r="O249" s="64">
        <f>Minneapolis!$D$119</f>
        <v>3856.8496</v>
      </c>
      <c r="P249" s="64">
        <f>Helena!$D$119</f>
        <v>4140.6998999999996</v>
      </c>
      <c r="Q249" s="64">
        <f>Duluth!$D$119</f>
        <v>3681.0767999999998</v>
      </c>
      <c r="R249" s="64">
        <f>Fairbanks!$D$119</f>
        <v>7863.5118000000002</v>
      </c>
    </row>
    <row r="250" spans="1:18" ht="11.25">
      <c r="A250" s="59"/>
      <c r="B250" s="65" t="s">
        <v>310</v>
      </c>
      <c r="C250" s="64">
        <f>Miami!$E$119</f>
        <v>0</v>
      </c>
      <c r="D250" s="64">
        <f>Houston!$E$119</f>
        <v>0</v>
      </c>
      <c r="E250" s="64">
        <f>Phoenix!$E$119</f>
        <v>0</v>
      </c>
      <c r="F250" s="64">
        <f>Atlanta!$E$119</f>
        <v>0</v>
      </c>
      <c r="G250" s="64">
        <f>LosAngeles!$E$119</f>
        <v>0</v>
      </c>
      <c r="H250" s="64">
        <f>LasVegas!$E$119</f>
        <v>0</v>
      </c>
      <c r="I250" s="64">
        <f>SanFrancisco!$E$119</f>
        <v>0</v>
      </c>
      <c r="J250" s="64">
        <f>Baltimore!$E$119</f>
        <v>0</v>
      </c>
      <c r="K250" s="64">
        <f>Albuquerque!$E$119</f>
        <v>0</v>
      </c>
      <c r="L250" s="64">
        <f>Seattle!$E$119</f>
        <v>0</v>
      </c>
      <c r="M250" s="64">
        <f>Chicago!$E$119</f>
        <v>0</v>
      </c>
      <c r="N250" s="64">
        <f>Boulder!$E$119</f>
        <v>0</v>
      </c>
      <c r="O250" s="64">
        <f>Minneapolis!$E$119</f>
        <v>0</v>
      </c>
      <c r="P250" s="64">
        <f>Helena!$E$119</f>
        <v>0</v>
      </c>
      <c r="Q250" s="64">
        <f>Duluth!$E$119</f>
        <v>0</v>
      </c>
      <c r="R250" s="64">
        <f>Fairbanks!$E$119</f>
        <v>0</v>
      </c>
    </row>
    <row r="251" spans="1:18" ht="11.25">
      <c r="A251" s="59"/>
      <c r="B251" s="65" t="s">
        <v>309</v>
      </c>
      <c r="C251" s="66">
        <f>Miami!$F$119</f>
        <v>3.9100000000000003E-2</v>
      </c>
      <c r="D251" s="66">
        <f>Houston!$F$119</f>
        <v>2.5499999999999998E-2</v>
      </c>
      <c r="E251" s="66">
        <f>Phoenix!$F$119</f>
        <v>1.9400000000000001E-2</v>
      </c>
      <c r="F251" s="66">
        <f>Atlanta!$F$119</f>
        <v>2.2200000000000001E-2</v>
      </c>
      <c r="G251" s="66">
        <f>LosAngeles!$F$119</f>
        <v>2.3E-3</v>
      </c>
      <c r="H251" s="66">
        <f>LasVegas!$F$119</f>
        <v>1.6899999999999998E-2</v>
      </c>
      <c r="I251" s="66">
        <f>SanFrancisco!$F$119</f>
        <v>2.3E-3</v>
      </c>
      <c r="J251" s="66">
        <f>Baltimore!$F$119</f>
        <v>2.4500000000000001E-2</v>
      </c>
      <c r="K251" s="66">
        <f>Albuquerque!$F$119</f>
        <v>2.6800000000000001E-2</v>
      </c>
      <c r="L251" s="66">
        <f>Seattle!$F$119</f>
        <v>4.8999999999999998E-3</v>
      </c>
      <c r="M251" s="66">
        <f>Chicago!$F$119</f>
        <v>3.2899999999999999E-2</v>
      </c>
      <c r="N251" s="66">
        <f>Boulder!$F$119</f>
        <v>2.7E-2</v>
      </c>
      <c r="O251" s="66">
        <f>Minneapolis!$F$119</f>
        <v>2.86E-2</v>
      </c>
      <c r="P251" s="66">
        <f>Helena!$F$119</f>
        <v>2.92E-2</v>
      </c>
      <c r="Q251" s="66">
        <f>Duluth!$F$119</f>
        <v>2.75E-2</v>
      </c>
      <c r="R251" s="66">
        <f>Fairbanks!$F$119</f>
        <v>2.75E-2</v>
      </c>
    </row>
    <row r="252" spans="1:18" ht="11.25">
      <c r="A252" s="59"/>
      <c r="B252" s="88" t="s">
        <v>689</v>
      </c>
      <c r="C252" s="64">
        <f>10^(-3)*Miami!$G$119</f>
        <v>1060.97</v>
      </c>
      <c r="D252" s="64">
        <f>10^(-3)*Houston!$G$119</f>
        <v>3083.66</v>
      </c>
      <c r="E252" s="64">
        <f>10^(-3)*Phoenix!$G$119</f>
        <v>52508.4</v>
      </c>
      <c r="F252" s="64">
        <f>10^(-3)*Atlanta!$G$119</f>
        <v>10725.800000000001</v>
      </c>
      <c r="G252" s="64">
        <f>10^(-3)*LosAngeles!$G$119</f>
        <v>28815.7</v>
      </c>
      <c r="H252" s="64">
        <f>10^(-3)*LasVegas!$G$119</f>
        <v>44479.9</v>
      </c>
      <c r="I252" s="64">
        <f>10^(-3)*SanFrancisco!$G$119</f>
        <v>27063.200000000001</v>
      </c>
      <c r="J252" s="64">
        <f>10^(-3)*Baltimore!$G$119</f>
        <v>373.73707890000003</v>
      </c>
      <c r="K252" s="64">
        <f>10^(-3)*Albuquerque!$G$119</f>
        <v>7088.53</v>
      </c>
      <c r="L252" s="64">
        <f>10^(-3)*Seattle!$G$119</f>
        <v>15445.4</v>
      </c>
      <c r="M252" s="64">
        <f>10^(-3)*Chicago!$G$119</f>
        <v>2481.59</v>
      </c>
      <c r="N252" s="64">
        <f>10^(-3)*Boulder!$G$119</f>
        <v>7114.29</v>
      </c>
      <c r="O252" s="64">
        <f>10^(-3)*Minneapolis!$G$119</f>
        <v>2534.4500000000003</v>
      </c>
      <c r="P252" s="64">
        <f>10^(-3)*Helena!$G$119</f>
        <v>98203.5</v>
      </c>
      <c r="Q252" s="64">
        <f>10^(-3)*Duluth!$G$119</f>
        <v>2418.7200000000003</v>
      </c>
      <c r="R252" s="64">
        <f>10^(-3)*Fairbanks!$G$119</f>
        <v>1577.81</v>
      </c>
    </row>
    <row r="253" spans="1:18" ht="11.25">
      <c r="B253" s="55"/>
      <c r="C253" s="3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</row>
    <row r="254" spans="1:18" ht="11.25">
      <c r="B254" s="55"/>
      <c r="C254" s="3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</row>
    <row r="255" spans="1:18" ht="11.25">
      <c r="B255" s="55"/>
      <c r="C255" s="3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</row>
    <row r="256" spans="1:18" ht="11.25">
      <c r="B256" s="55"/>
      <c r="C256" s="3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</row>
    <row r="257" spans="2:18" ht="11.25">
      <c r="B257" s="55"/>
      <c r="C257" s="3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</row>
    <row r="258" spans="2:18" ht="11.25">
      <c r="B258" s="55"/>
      <c r="C258" s="3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</row>
    <row r="259" spans="2:18" ht="11.25">
      <c r="B259" s="55"/>
      <c r="C259" s="3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</row>
    <row r="260" spans="2:18" ht="11.25">
      <c r="B260" s="55"/>
      <c r="C260" s="3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</row>
    <row r="261" spans="2:18" ht="11.25">
      <c r="B261" s="55"/>
      <c r="C261" s="3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</row>
    <row r="262" spans="2:18" ht="11.25">
      <c r="B262" s="55"/>
      <c r="C262" s="3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</row>
    <row r="263" spans="2:18" ht="11.25">
      <c r="B263" s="55"/>
      <c r="C263" s="5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</row>
    <row r="264" spans="2:18" ht="11.25">
      <c r="B264" s="55"/>
      <c r="C264" s="3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</row>
    <row r="265" spans="2:18" ht="11.25">
      <c r="B265" s="55"/>
      <c r="C265" s="3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</row>
    <row r="266" spans="2:18" ht="11.25">
      <c r="B266" s="55"/>
      <c r="C266" s="3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</row>
    <row r="267" spans="2:18" ht="11.25">
      <c r="B267" s="55"/>
      <c r="C267" s="3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</row>
    <row r="268" spans="2:18" ht="11.25">
      <c r="B268" s="55"/>
      <c r="C268" s="3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</row>
    <row r="269" spans="2:18" ht="11.25">
      <c r="B269" s="55"/>
      <c r="C269" s="3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</row>
    <row r="270" spans="2:18" ht="11.25">
      <c r="B270" s="55"/>
      <c r="C270" s="3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</row>
    <row r="271" spans="2:18" ht="11.25">
      <c r="B271" s="55"/>
      <c r="C271" s="3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</row>
    <row r="272" spans="2:18" ht="11.25">
      <c r="B272" s="55"/>
      <c r="C272" s="6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</row>
    <row r="273" spans="2:18" ht="11.25">
      <c r="B273" s="55"/>
      <c r="C273" s="3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</row>
    <row r="274" spans="2:18" ht="11.25">
      <c r="B274" s="55"/>
      <c r="C274" s="3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</row>
    <row r="276" spans="2:18" ht="11.25">
      <c r="B276" s="56"/>
    </row>
    <row r="277" spans="2:18" ht="11.25">
      <c r="B277" s="55"/>
      <c r="C277" s="3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</row>
    <row r="278" spans="2:18" ht="11.25">
      <c r="B278" s="55"/>
      <c r="C278" s="5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</row>
    <row r="279" spans="2:18" ht="11.25">
      <c r="B279" s="55"/>
      <c r="C279" s="3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</row>
    <row r="280" spans="2:18" ht="11.25">
      <c r="B280" s="55"/>
      <c r="C280" s="3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</row>
    <row r="281" spans="2:18" ht="11.25">
      <c r="B281" s="55"/>
      <c r="C281" s="3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</row>
    <row r="282" spans="2:18" ht="11.25">
      <c r="B282" s="55"/>
      <c r="C282" s="3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</row>
    <row r="283" spans="2:18" ht="11.25">
      <c r="B283" s="55"/>
      <c r="C283" s="3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</row>
    <row r="284" spans="2:18" ht="11.25">
      <c r="B284" s="55"/>
      <c r="C284" s="3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</row>
    <row r="285" spans="2:18" ht="11.25">
      <c r="B285" s="55"/>
      <c r="C285" s="3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</row>
    <row r="286" spans="2:18" ht="11.25">
      <c r="B286" s="55"/>
      <c r="C286" s="3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</row>
    <row r="287" spans="2:18" ht="11.25">
      <c r="B287" s="55"/>
      <c r="C287" s="3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</row>
    <row r="288" spans="2:18" ht="11.25">
      <c r="B288" s="55"/>
      <c r="C288" s="3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</row>
    <row r="289" spans="2:18" ht="11.25">
      <c r="B289" s="55"/>
      <c r="C289" s="3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</row>
    <row r="290" spans="2:18" ht="11.25">
      <c r="B290" s="55"/>
      <c r="C290" s="3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</row>
    <row r="291" spans="2:18" ht="11.25">
      <c r="B291" s="55"/>
      <c r="C291" s="3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</row>
    <row r="292" spans="2:18" ht="11.25">
      <c r="B292" s="55"/>
      <c r="C292" s="3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</row>
    <row r="293" spans="2:18" ht="11.25">
      <c r="B293" s="55"/>
      <c r="C293" s="3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</row>
    <row r="294" spans="2:18" ht="11.25">
      <c r="B294" s="55"/>
      <c r="C294" s="5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</row>
    <row r="295" spans="2:18" ht="11.25">
      <c r="B295" s="55"/>
      <c r="C295" s="3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</row>
    <row r="296" spans="2:18" ht="11.25">
      <c r="B296" s="55"/>
      <c r="C296" s="3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</row>
    <row r="297" spans="2:18" ht="11.25">
      <c r="B297" s="55"/>
      <c r="C297" s="3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</row>
    <row r="298" spans="2:18" ht="11.25">
      <c r="B298" s="55"/>
      <c r="C298" s="3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</row>
    <row r="299" spans="2:18" ht="11.25">
      <c r="B299" s="55"/>
      <c r="C299" s="3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</row>
    <row r="300" spans="2:18" ht="11.25">
      <c r="B300" s="55"/>
      <c r="C300" s="3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</row>
    <row r="301" spans="2:18" ht="11.25">
      <c r="B301" s="55"/>
      <c r="C301" s="3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</row>
    <row r="302" spans="2:18" ht="11.25">
      <c r="B302" s="55"/>
      <c r="C302" s="3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</row>
    <row r="303" spans="2:18" ht="11.25">
      <c r="B303" s="55"/>
      <c r="C303" s="6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</row>
    <row r="304" spans="2:18" ht="11.25">
      <c r="B304" s="55"/>
      <c r="C304" s="3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</row>
    <row r="305" spans="2:18" ht="11.25">
      <c r="B305" s="55"/>
      <c r="C305" s="3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</row>
    <row r="307" spans="2:18" ht="11.25">
      <c r="B307" s="56"/>
    </row>
    <row r="308" spans="2:18" ht="11.25">
      <c r="B308" s="55"/>
      <c r="C308" s="3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</row>
    <row r="309" spans="2:18" ht="11.25">
      <c r="B309" s="55"/>
      <c r="C309" s="5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</row>
    <row r="310" spans="2:18" ht="11.25">
      <c r="B310" s="55"/>
      <c r="C310" s="3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</row>
    <row r="311" spans="2:18" ht="11.25">
      <c r="B311" s="55"/>
      <c r="C311" s="3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</row>
    <row r="312" spans="2:18" ht="11.25">
      <c r="B312" s="55"/>
      <c r="C312" s="3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</row>
    <row r="313" spans="2:18" ht="11.25">
      <c r="B313" s="55"/>
      <c r="C313" s="3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</row>
    <row r="314" spans="2:18" ht="11.25">
      <c r="B314" s="55"/>
      <c r="C314" s="3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</row>
    <row r="315" spans="2:18" ht="11.25">
      <c r="B315" s="55"/>
      <c r="C315" s="3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</row>
    <row r="316" spans="2:18" ht="11.25">
      <c r="B316" s="55"/>
      <c r="C316" s="3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</row>
    <row r="317" spans="2:18" ht="11.25">
      <c r="B317" s="55"/>
      <c r="C317" s="3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</row>
    <row r="318" spans="2:18" ht="11.25">
      <c r="B318" s="55"/>
      <c r="C318" s="3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</row>
    <row r="319" spans="2:18" ht="11.25">
      <c r="B319" s="55"/>
      <c r="C319" s="3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</row>
    <row r="320" spans="2:18" ht="11.25">
      <c r="B320" s="55"/>
      <c r="C320" s="3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</row>
    <row r="321" spans="2:18" ht="11.25">
      <c r="B321" s="55"/>
      <c r="C321" s="3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</row>
    <row r="322" spans="2:18" ht="11.25">
      <c r="B322" s="55"/>
      <c r="C322" s="3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</row>
    <row r="323" spans="2:18" ht="11.25">
      <c r="B323" s="55"/>
      <c r="C323" s="3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</row>
    <row r="324" spans="2:18" ht="11.25">
      <c r="B324" s="55"/>
      <c r="C324" s="3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</row>
    <row r="325" spans="2:18" ht="11.25">
      <c r="B325" s="55"/>
      <c r="C325" s="5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</row>
    <row r="326" spans="2:18" ht="11.25">
      <c r="B326" s="55"/>
      <c r="C326" s="3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</row>
    <row r="327" spans="2:18" ht="11.25">
      <c r="B327" s="55"/>
      <c r="C327" s="3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</row>
    <row r="328" spans="2:18" ht="11.25">
      <c r="B328" s="55"/>
      <c r="C328" s="3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</row>
    <row r="329" spans="2:18" ht="11.25">
      <c r="B329" s="55"/>
      <c r="C329" s="3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</row>
    <row r="330" spans="2:18" ht="11.25">
      <c r="B330" s="55"/>
      <c r="C330" s="3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</row>
    <row r="331" spans="2:18" ht="11.25">
      <c r="B331" s="55"/>
      <c r="C331" s="3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</row>
    <row r="332" spans="2:18" ht="11.25">
      <c r="B332" s="55"/>
      <c r="C332" s="3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</row>
    <row r="333" spans="2:18" ht="11.25">
      <c r="B333" s="55"/>
      <c r="C333" s="3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</row>
    <row r="334" spans="2:18" ht="11.25">
      <c r="B334" s="55"/>
      <c r="C334" s="6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</row>
    <row r="335" spans="2:18" ht="11.25">
      <c r="B335" s="55"/>
      <c r="C335" s="3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</row>
    <row r="336" spans="2:18" ht="11.25">
      <c r="B336" s="55"/>
      <c r="C336" s="3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</row>
    <row r="338" spans="2:18" ht="11.25">
      <c r="B338" s="56"/>
    </row>
    <row r="339" spans="2:18" ht="11.25">
      <c r="B339" s="55"/>
      <c r="C339" s="3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</row>
    <row r="340" spans="2:18" ht="11.25">
      <c r="B340" s="55"/>
      <c r="C340" s="5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</row>
    <row r="341" spans="2:18" ht="11.25">
      <c r="B341" s="55"/>
      <c r="C341" s="3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</row>
    <row r="342" spans="2:18" ht="11.25">
      <c r="B342" s="55"/>
      <c r="C342" s="3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</row>
    <row r="343" spans="2:18" ht="11.25">
      <c r="B343" s="55"/>
      <c r="C343" s="3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</row>
    <row r="344" spans="2:18" ht="11.25">
      <c r="B344" s="55"/>
      <c r="C344" s="3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</row>
    <row r="345" spans="2:18" ht="11.25">
      <c r="B345" s="55"/>
      <c r="C345" s="3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</row>
    <row r="346" spans="2:18" ht="11.25">
      <c r="B346" s="55"/>
      <c r="C346" s="3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</row>
    <row r="347" spans="2:18" ht="11.25">
      <c r="B347" s="55"/>
      <c r="C347" s="3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</row>
    <row r="348" spans="2:18" ht="11.25">
      <c r="B348" s="55"/>
      <c r="C348" s="3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</row>
    <row r="349" spans="2:18" ht="11.25">
      <c r="B349" s="55"/>
      <c r="C349" s="3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</row>
    <row r="350" spans="2:18" ht="11.25">
      <c r="B350" s="55"/>
      <c r="C350" s="3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</row>
    <row r="351" spans="2:18" ht="11.25">
      <c r="B351" s="55"/>
      <c r="C351" s="3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</row>
    <row r="352" spans="2:18" ht="11.25">
      <c r="B352" s="55"/>
      <c r="C352" s="3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</row>
    <row r="353" spans="2:18" ht="11.25">
      <c r="B353" s="55"/>
      <c r="C353" s="3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</row>
    <row r="354" spans="2:18" ht="11.25">
      <c r="B354" s="55"/>
      <c r="C354" s="3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</row>
    <row r="355" spans="2:18" ht="11.25">
      <c r="B355" s="55"/>
      <c r="C355" s="3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</row>
    <row r="356" spans="2:18" ht="11.25">
      <c r="B356" s="55"/>
      <c r="C356" s="5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</row>
    <row r="357" spans="2:18" ht="11.25">
      <c r="B357" s="55"/>
      <c r="C357" s="3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</row>
    <row r="358" spans="2:18" ht="11.25">
      <c r="B358" s="55"/>
      <c r="C358" s="3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</row>
    <row r="359" spans="2:18" ht="11.25">
      <c r="B359" s="55"/>
      <c r="C359" s="3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</row>
    <row r="360" spans="2:18" ht="11.25">
      <c r="B360" s="55"/>
      <c r="C360" s="3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</row>
    <row r="361" spans="2:18" ht="11.25">
      <c r="B361" s="55"/>
      <c r="C361" s="3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</row>
    <row r="362" spans="2:18" ht="11.25">
      <c r="B362" s="55"/>
      <c r="C362" s="3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</row>
    <row r="363" spans="2:18" ht="11.25">
      <c r="B363" s="55"/>
      <c r="C363" s="3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</row>
    <row r="364" spans="2:18" ht="11.25">
      <c r="B364" s="55"/>
      <c r="C364" s="3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</row>
    <row r="365" spans="2:18" ht="11.25">
      <c r="B365" s="55"/>
      <c r="C365" s="6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</row>
    <row r="366" spans="2:18" ht="11.25">
      <c r="B366" s="55"/>
      <c r="C366" s="3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</row>
    <row r="367" spans="2:18" ht="11.25">
      <c r="B367" s="55"/>
      <c r="C367" s="3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</row>
    <row r="369" spans="2:18" ht="11.25">
      <c r="B369" s="56"/>
    </row>
    <row r="370" spans="2:18" ht="11.25">
      <c r="B370" s="55"/>
      <c r="C370" s="3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</row>
    <row r="371" spans="2:18" ht="11.25">
      <c r="B371" s="55"/>
      <c r="C371" s="5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</row>
    <row r="372" spans="2:18" ht="11.25">
      <c r="B372" s="55"/>
      <c r="C372" s="3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</row>
    <row r="373" spans="2:18" ht="11.25">
      <c r="B373" s="55"/>
      <c r="C373" s="3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</row>
    <row r="374" spans="2:18" ht="11.25">
      <c r="B374" s="55"/>
      <c r="C374" s="3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</row>
    <row r="375" spans="2:18" ht="11.25">
      <c r="B375" s="55"/>
      <c r="C375" s="3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</row>
    <row r="376" spans="2:18" ht="11.25">
      <c r="B376" s="55"/>
      <c r="C376" s="3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</row>
    <row r="377" spans="2:18" ht="11.25">
      <c r="B377" s="55"/>
      <c r="C377" s="3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</row>
    <row r="378" spans="2:18" ht="11.25">
      <c r="B378" s="55"/>
      <c r="C378" s="3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</row>
    <row r="379" spans="2:18" ht="11.25">
      <c r="B379" s="55"/>
      <c r="C379" s="3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</row>
    <row r="380" spans="2:18" ht="11.25">
      <c r="B380" s="55"/>
      <c r="C380" s="3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</row>
    <row r="381" spans="2:18" ht="11.25">
      <c r="B381" s="55"/>
      <c r="C381" s="3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</row>
    <row r="382" spans="2:18" ht="11.25">
      <c r="B382" s="55"/>
      <c r="C382" s="3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</row>
    <row r="383" spans="2:18" ht="11.25">
      <c r="B383" s="55"/>
      <c r="C383" s="3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</row>
    <row r="384" spans="2:18" ht="11.25">
      <c r="B384" s="55"/>
      <c r="C384" s="3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</row>
    <row r="385" spans="2:18" ht="11.25">
      <c r="B385" s="55"/>
      <c r="C385" s="3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</row>
    <row r="386" spans="2:18" ht="11.25">
      <c r="B386" s="55"/>
      <c r="C386" s="3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</row>
    <row r="387" spans="2:18" ht="11.25">
      <c r="B387" s="55"/>
      <c r="C387" s="5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</row>
    <row r="388" spans="2:18" ht="11.25">
      <c r="B388" s="55"/>
      <c r="C388" s="3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</row>
    <row r="389" spans="2:18" ht="11.25">
      <c r="B389" s="55"/>
      <c r="C389" s="3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</row>
    <row r="390" spans="2:18" ht="11.25">
      <c r="B390" s="55"/>
      <c r="C390" s="3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</row>
    <row r="391" spans="2:18" ht="11.25">
      <c r="B391" s="55"/>
      <c r="C391" s="3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</row>
    <row r="392" spans="2:18" ht="11.25">
      <c r="B392" s="55"/>
      <c r="C392" s="3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</row>
    <row r="393" spans="2:18" ht="11.25">
      <c r="B393" s="55"/>
      <c r="C393" s="3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</row>
    <row r="394" spans="2:18" ht="11.25">
      <c r="B394" s="55"/>
      <c r="C394" s="3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</row>
    <row r="395" spans="2:18" ht="11.25">
      <c r="B395" s="55"/>
      <c r="C395" s="3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</row>
    <row r="396" spans="2:18" ht="11.25">
      <c r="B396" s="55"/>
      <c r="C396" s="6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</row>
    <row r="397" spans="2:18" ht="11.25">
      <c r="B397" s="55"/>
      <c r="C397" s="3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</row>
    <row r="398" spans="2:18" ht="11.25">
      <c r="B398" s="55"/>
      <c r="C398" s="3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</row>
    <row r="400" spans="2:18" ht="11.25">
      <c r="B400" s="56"/>
    </row>
    <row r="401" spans="2:18" ht="11.25">
      <c r="B401" s="55"/>
      <c r="C401" s="3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</row>
    <row r="402" spans="2:18" ht="11.25">
      <c r="B402" s="55"/>
      <c r="C402" s="5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</row>
    <row r="403" spans="2:18" ht="11.25">
      <c r="B403" s="55"/>
      <c r="C403" s="3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</row>
    <row r="404" spans="2:18" ht="11.25">
      <c r="B404" s="55"/>
      <c r="C404" s="3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</row>
    <row r="405" spans="2:18" ht="11.25">
      <c r="B405" s="55"/>
      <c r="C405" s="3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</row>
    <row r="406" spans="2:18" ht="11.25">
      <c r="B406" s="55"/>
      <c r="C406" s="3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</row>
    <row r="407" spans="2:18" ht="11.25">
      <c r="B407" s="55"/>
      <c r="C407" s="3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</row>
    <row r="408" spans="2:18" ht="11.25">
      <c r="B408" s="55"/>
      <c r="C408" s="3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</row>
    <row r="409" spans="2:18" ht="11.25">
      <c r="B409" s="55"/>
      <c r="C409" s="3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</row>
    <row r="410" spans="2:18" ht="11.25">
      <c r="B410" s="55"/>
      <c r="C410" s="3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</row>
    <row r="411" spans="2:18" ht="11.25">
      <c r="B411" s="55"/>
      <c r="C411" s="3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</row>
    <row r="412" spans="2:18" ht="11.25">
      <c r="B412" s="55"/>
      <c r="C412" s="3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</row>
    <row r="413" spans="2:18" ht="11.25">
      <c r="B413" s="55"/>
      <c r="C413" s="3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</row>
    <row r="414" spans="2:18" ht="11.25">
      <c r="B414" s="55"/>
      <c r="C414" s="3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</row>
    <row r="415" spans="2:18" ht="11.25">
      <c r="B415" s="55"/>
      <c r="C415" s="3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</row>
    <row r="416" spans="2:18" ht="11.25">
      <c r="B416" s="55"/>
      <c r="C416" s="3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</row>
    <row r="417" spans="2:18" ht="11.25">
      <c r="B417" s="55"/>
      <c r="C417" s="3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</row>
    <row r="418" spans="2:18" ht="11.25">
      <c r="B418" s="55"/>
      <c r="C418" s="5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</row>
    <row r="419" spans="2:18" ht="11.25">
      <c r="B419" s="55"/>
      <c r="C419" s="3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</row>
    <row r="420" spans="2:18" ht="11.25">
      <c r="B420" s="55"/>
      <c r="C420" s="3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</row>
    <row r="421" spans="2:18" ht="11.25">
      <c r="B421" s="55"/>
      <c r="C421" s="3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</row>
    <row r="422" spans="2:18" ht="11.25">
      <c r="B422" s="55"/>
      <c r="C422" s="3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</row>
    <row r="423" spans="2:18" ht="11.25">
      <c r="B423" s="55"/>
      <c r="C423" s="3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</row>
    <row r="424" spans="2:18" ht="11.25">
      <c r="B424" s="55"/>
      <c r="C424" s="3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</row>
    <row r="425" spans="2:18" ht="11.25">
      <c r="B425" s="55"/>
      <c r="C425" s="3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</row>
    <row r="426" spans="2:18" ht="11.25">
      <c r="B426" s="55"/>
      <c r="C426" s="3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</row>
    <row r="427" spans="2:18" ht="11.25">
      <c r="B427" s="55"/>
      <c r="C427" s="6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</row>
    <row r="428" spans="2:18" ht="11.25">
      <c r="B428" s="55"/>
      <c r="C428" s="3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</row>
    <row r="429" spans="2:18" ht="11.25">
      <c r="B429" s="55"/>
      <c r="C429" s="3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</row>
    <row r="431" spans="2:18" ht="11.25">
      <c r="B431" s="56"/>
    </row>
    <row r="432" spans="2:18" ht="11.25">
      <c r="B432" s="55"/>
      <c r="C432" s="3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</row>
    <row r="433" spans="2:18" ht="11.25">
      <c r="B433" s="55"/>
      <c r="C433" s="5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</row>
    <row r="434" spans="2:18" ht="11.25">
      <c r="B434" s="55"/>
      <c r="C434" s="3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</row>
    <row r="435" spans="2:18" ht="11.25">
      <c r="B435" s="55"/>
      <c r="C435" s="3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</row>
    <row r="436" spans="2:18" ht="11.25">
      <c r="B436" s="55"/>
      <c r="C436" s="3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</row>
    <row r="437" spans="2:18" ht="11.25">
      <c r="B437" s="55"/>
      <c r="C437" s="3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</row>
    <row r="438" spans="2:18" ht="11.25">
      <c r="B438" s="55"/>
      <c r="C438" s="3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</row>
    <row r="439" spans="2:18" ht="11.25">
      <c r="B439" s="55"/>
      <c r="C439" s="3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</row>
    <row r="440" spans="2:18" ht="11.25">
      <c r="B440" s="55"/>
      <c r="C440" s="3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</row>
    <row r="441" spans="2:18" ht="11.25">
      <c r="B441" s="55"/>
      <c r="C441" s="3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</row>
    <row r="442" spans="2:18" ht="11.25">
      <c r="B442" s="55"/>
      <c r="C442" s="3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</row>
    <row r="443" spans="2:18" ht="11.25">
      <c r="B443" s="55"/>
      <c r="C443" s="3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</row>
    <row r="444" spans="2:18" ht="11.25">
      <c r="B444" s="55"/>
      <c r="C444" s="3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</row>
    <row r="445" spans="2:18" ht="11.25">
      <c r="B445" s="55"/>
      <c r="C445" s="3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</row>
    <row r="446" spans="2:18" ht="11.25">
      <c r="B446" s="55"/>
      <c r="C446" s="3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</row>
    <row r="447" spans="2:18" ht="11.25">
      <c r="B447" s="55"/>
      <c r="C447" s="3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</row>
    <row r="448" spans="2:18" ht="11.25">
      <c r="B448" s="55"/>
      <c r="C448" s="3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</row>
    <row r="449" spans="2:18" ht="11.25">
      <c r="B449" s="55"/>
      <c r="C449" s="5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</row>
    <row r="450" spans="2:18" ht="11.25">
      <c r="B450" s="55"/>
      <c r="C450" s="3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</row>
    <row r="451" spans="2:18" ht="11.25">
      <c r="B451" s="55"/>
      <c r="C451" s="3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</row>
    <row r="452" spans="2:18" ht="11.25">
      <c r="B452" s="55"/>
      <c r="C452" s="3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</row>
    <row r="453" spans="2:18" ht="11.25">
      <c r="B453" s="55"/>
      <c r="C453" s="3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</row>
    <row r="454" spans="2:18" ht="11.25">
      <c r="B454" s="55"/>
      <c r="C454" s="3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</row>
    <row r="455" spans="2:18" ht="11.25">
      <c r="B455" s="55"/>
      <c r="C455" s="3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</row>
    <row r="456" spans="2:18" ht="11.25">
      <c r="B456" s="55"/>
      <c r="C456" s="3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</row>
    <row r="457" spans="2:18" ht="11.25">
      <c r="B457" s="55"/>
      <c r="C457" s="3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</row>
    <row r="458" spans="2:18" ht="11.25">
      <c r="B458" s="55"/>
      <c r="C458" s="6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</row>
    <row r="459" spans="2:18" ht="11.25">
      <c r="B459" s="55"/>
      <c r="C459" s="3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</row>
    <row r="460" spans="2:18" ht="11.25">
      <c r="B460" s="55"/>
      <c r="C460" s="3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</row>
    <row r="462" spans="2:18" ht="11.25">
      <c r="B462" s="56"/>
    </row>
    <row r="463" spans="2:18" ht="11.25">
      <c r="B463" s="55"/>
      <c r="C463" s="3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</row>
    <row r="464" spans="2:18" ht="11.25">
      <c r="B464" s="55"/>
      <c r="C464" s="5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</row>
    <row r="465" spans="2:18" ht="11.25">
      <c r="B465" s="55"/>
      <c r="C465" s="3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</row>
    <row r="466" spans="2:18" ht="11.25">
      <c r="B466" s="55"/>
      <c r="C466" s="3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</row>
    <row r="467" spans="2:18" ht="11.25">
      <c r="B467" s="55"/>
      <c r="C467" s="3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</row>
    <row r="468" spans="2:18" ht="11.25">
      <c r="B468" s="55"/>
      <c r="C468" s="3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</row>
    <row r="469" spans="2:18" ht="11.25">
      <c r="B469" s="55"/>
      <c r="C469" s="3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</row>
    <row r="470" spans="2:18" ht="11.25">
      <c r="B470" s="55"/>
      <c r="C470" s="3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</row>
    <row r="471" spans="2:18" ht="11.25">
      <c r="B471" s="55"/>
      <c r="C471" s="3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</row>
    <row r="472" spans="2:18" ht="11.25">
      <c r="B472" s="55"/>
      <c r="C472" s="3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</row>
    <row r="473" spans="2:18" ht="11.25">
      <c r="B473" s="55"/>
      <c r="C473" s="3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</row>
    <row r="474" spans="2:18" ht="11.25">
      <c r="B474" s="55"/>
      <c r="C474" s="3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</row>
    <row r="475" spans="2:18" ht="11.25">
      <c r="B475" s="55"/>
      <c r="C475" s="3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</row>
    <row r="476" spans="2:18" ht="11.25">
      <c r="B476" s="55"/>
      <c r="C476" s="3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</row>
    <row r="477" spans="2:18" ht="11.25">
      <c r="B477" s="55"/>
      <c r="C477" s="3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</row>
    <row r="478" spans="2:18" ht="11.25">
      <c r="B478" s="55"/>
      <c r="C478" s="3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</row>
    <row r="479" spans="2:18" ht="11.25">
      <c r="B479" s="55"/>
      <c r="C479" s="3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</row>
    <row r="480" spans="2:18" ht="11.25">
      <c r="B480" s="55"/>
      <c r="C480" s="5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</row>
    <row r="481" spans="2:18" ht="11.25">
      <c r="B481" s="55"/>
      <c r="C481" s="3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</row>
    <row r="482" spans="2:18" ht="11.25">
      <c r="B482" s="55"/>
      <c r="C482" s="3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</row>
    <row r="483" spans="2:18" ht="11.25">
      <c r="B483" s="55"/>
      <c r="C483" s="3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</row>
    <row r="484" spans="2:18" ht="11.25">
      <c r="B484" s="55"/>
      <c r="C484" s="3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</row>
    <row r="485" spans="2:18" ht="11.25">
      <c r="B485" s="55"/>
      <c r="C485" s="3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</row>
    <row r="486" spans="2:18" ht="11.25">
      <c r="B486" s="55"/>
      <c r="C486" s="3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</row>
    <row r="487" spans="2:18" ht="11.25">
      <c r="B487" s="55"/>
      <c r="C487" s="3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</row>
    <row r="488" spans="2:18" ht="11.25">
      <c r="B488" s="55"/>
      <c r="C488" s="3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</row>
    <row r="489" spans="2:18" ht="11.25">
      <c r="B489" s="55"/>
      <c r="C489" s="6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</row>
    <row r="490" spans="2:18" ht="11.25">
      <c r="B490" s="55"/>
      <c r="C490" s="3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</row>
    <row r="491" spans="2:18" ht="11.25">
      <c r="B491" s="55"/>
      <c r="C491" s="3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</row>
    <row r="493" spans="2:18" ht="11.25">
      <c r="B493" s="56"/>
    </row>
    <row r="494" spans="2:18" ht="11.25">
      <c r="B494" s="55"/>
      <c r="C494" s="3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</row>
    <row r="495" spans="2:18" ht="11.25">
      <c r="B495" s="55"/>
      <c r="C495" s="5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</row>
    <row r="496" spans="2:18" ht="11.25">
      <c r="B496" s="55"/>
      <c r="C496" s="3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</row>
    <row r="497" spans="2:18" ht="11.25">
      <c r="B497" s="55"/>
      <c r="C497" s="3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</row>
    <row r="498" spans="2:18" ht="11.25">
      <c r="B498" s="55"/>
      <c r="C498" s="3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</row>
    <row r="499" spans="2:18" ht="11.25">
      <c r="B499" s="55"/>
      <c r="C499" s="3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</row>
    <row r="500" spans="2:18" ht="11.25">
      <c r="B500" s="55"/>
      <c r="C500" s="3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</row>
    <row r="501" spans="2:18" ht="11.25">
      <c r="B501" s="55"/>
      <c r="C501" s="3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</row>
    <row r="502" spans="2:18" ht="11.25">
      <c r="B502" s="55"/>
      <c r="C502" s="3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</row>
    <row r="503" spans="2:18" ht="11.25">
      <c r="B503" s="55"/>
      <c r="C503" s="3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</row>
    <row r="504" spans="2:18" ht="11.25">
      <c r="B504" s="55"/>
      <c r="C504" s="3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</row>
    <row r="505" spans="2:18" ht="11.25">
      <c r="B505" s="55"/>
      <c r="C505" s="3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</row>
    <row r="506" spans="2:18" ht="11.25">
      <c r="B506" s="55"/>
      <c r="C506" s="3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</row>
    <row r="507" spans="2:18" ht="11.25">
      <c r="B507" s="55"/>
      <c r="C507" s="3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</row>
    <row r="508" spans="2:18" ht="11.25">
      <c r="B508" s="55"/>
      <c r="C508" s="3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</row>
    <row r="509" spans="2:18" ht="11.25">
      <c r="B509" s="55"/>
      <c r="C509" s="3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</row>
    <row r="510" spans="2:18" ht="11.25">
      <c r="B510" s="55"/>
      <c r="C510" s="3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</row>
    <row r="511" spans="2:18" ht="11.25">
      <c r="B511" s="55"/>
      <c r="C511" s="5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</row>
    <row r="512" spans="2:18" ht="11.25">
      <c r="B512" s="55"/>
      <c r="C512" s="3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</row>
    <row r="513" spans="2:18" ht="11.25">
      <c r="B513" s="55"/>
      <c r="C513" s="3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</row>
    <row r="514" spans="2:18" ht="11.25">
      <c r="B514" s="55"/>
      <c r="C514" s="3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</row>
    <row r="515" spans="2:18" ht="11.25">
      <c r="B515" s="55"/>
      <c r="C515" s="3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</row>
    <row r="516" spans="2:18" ht="11.25">
      <c r="B516" s="55"/>
      <c r="C516" s="3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</row>
    <row r="517" spans="2:18" ht="11.25">
      <c r="B517" s="55"/>
      <c r="C517" s="3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</row>
    <row r="518" spans="2:18" ht="11.25">
      <c r="B518" s="55"/>
      <c r="C518" s="3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</row>
    <row r="519" spans="2:18" ht="11.25">
      <c r="B519" s="55"/>
      <c r="C519" s="3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</row>
    <row r="520" spans="2:18" ht="11.25">
      <c r="B520" s="55"/>
      <c r="C520" s="6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</row>
    <row r="521" spans="2:18" ht="11.25">
      <c r="B521" s="55"/>
      <c r="C521" s="3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</row>
    <row r="522" spans="2:18" ht="11.25">
      <c r="B522" s="55"/>
      <c r="C522" s="3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</row>
    <row r="524" spans="2:18" ht="11.25">
      <c r="B524" s="56"/>
    </row>
    <row r="525" spans="2:18" ht="11.25">
      <c r="B525" s="55"/>
      <c r="C525" s="3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</row>
    <row r="526" spans="2:18" ht="11.25">
      <c r="B526" s="55"/>
      <c r="C526" s="5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</row>
    <row r="527" spans="2:18" ht="11.25">
      <c r="B527" s="55"/>
      <c r="C527" s="3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</row>
    <row r="528" spans="2:18" ht="11.25">
      <c r="B528" s="55"/>
      <c r="C528" s="3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</row>
    <row r="529" spans="2:18" ht="11.25">
      <c r="B529" s="55"/>
      <c r="C529" s="3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</row>
    <row r="530" spans="2:18" ht="11.25">
      <c r="B530" s="55"/>
      <c r="C530" s="3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</row>
    <row r="531" spans="2:18" ht="11.25">
      <c r="B531" s="55"/>
      <c r="C531" s="3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</row>
    <row r="532" spans="2:18" ht="11.25">
      <c r="B532" s="55"/>
      <c r="C532" s="3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</row>
    <row r="533" spans="2:18" ht="11.25">
      <c r="B533" s="55"/>
      <c r="C533" s="3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</row>
    <row r="534" spans="2:18" ht="11.25">
      <c r="B534" s="55"/>
      <c r="C534" s="3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</row>
    <row r="535" spans="2:18" ht="11.25">
      <c r="B535" s="55"/>
      <c r="C535" s="3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</row>
    <row r="536" spans="2:18" ht="11.25">
      <c r="B536" s="55"/>
      <c r="C536" s="3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</row>
    <row r="537" spans="2:18" ht="11.25">
      <c r="B537" s="55"/>
      <c r="C537" s="3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</row>
    <row r="538" spans="2:18" ht="11.25">
      <c r="B538" s="55"/>
      <c r="C538" s="3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</row>
    <row r="539" spans="2:18" ht="11.25">
      <c r="B539" s="55"/>
      <c r="C539" s="3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</row>
    <row r="540" spans="2:18" ht="11.25">
      <c r="B540" s="55"/>
      <c r="C540" s="3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</row>
    <row r="541" spans="2:18" ht="11.25">
      <c r="B541" s="55"/>
      <c r="C541" s="3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</row>
    <row r="542" spans="2:18" ht="11.25">
      <c r="B542" s="55"/>
      <c r="C542" s="5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</row>
    <row r="543" spans="2:18" ht="11.25">
      <c r="B543" s="55"/>
      <c r="C543" s="3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</row>
    <row r="544" spans="2:18" ht="11.25">
      <c r="B544" s="55"/>
      <c r="C544" s="3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</row>
    <row r="545" spans="2:18" ht="11.25">
      <c r="B545" s="55"/>
      <c r="C545" s="3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</row>
    <row r="546" spans="2:18" ht="11.25">
      <c r="B546" s="55"/>
      <c r="C546" s="3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</row>
    <row r="547" spans="2:18" ht="11.25">
      <c r="B547" s="55"/>
      <c r="C547" s="3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</row>
    <row r="548" spans="2:18" ht="11.25">
      <c r="B548" s="55"/>
      <c r="C548" s="3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</row>
    <row r="549" spans="2:18" ht="11.25">
      <c r="B549" s="55"/>
      <c r="C549" s="3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</row>
    <row r="550" spans="2:18" ht="11.25">
      <c r="B550" s="55"/>
      <c r="C550" s="3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</row>
    <row r="551" spans="2:18" ht="11.25">
      <c r="B551" s="55"/>
      <c r="C551" s="6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</row>
    <row r="552" spans="2:18" ht="11.25">
      <c r="B552" s="55"/>
      <c r="C552" s="3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</row>
    <row r="553" spans="2:18" ht="11.25">
      <c r="B553" s="55"/>
      <c r="C553" s="3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</row>
    <row r="555" spans="2:18" ht="11.25">
      <c r="B555" s="56"/>
    </row>
    <row r="556" spans="2:18" ht="11.25">
      <c r="B556" s="55"/>
      <c r="C556" s="3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</row>
    <row r="557" spans="2:18" ht="11.25">
      <c r="B557" s="55"/>
      <c r="C557" s="5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</row>
    <row r="558" spans="2:18" ht="11.25">
      <c r="B558" s="55"/>
      <c r="C558" s="3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</row>
    <row r="559" spans="2:18" ht="11.25">
      <c r="B559" s="55"/>
      <c r="C559" s="3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</row>
    <row r="560" spans="2:18" ht="11.25">
      <c r="B560" s="55"/>
      <c r="C560" s="3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</row>
    <row r="561" spans="2:18" ht="11.25">
      <c r="B561" s="55"/>
      <c r="C561" s="3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</row>
    <row r="562" spans="2:18" ht="11.25">
      <c r="B562" s="55"/>
      <c r="C562" s="3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</row>
    <row r="563" spans="2:18" ht="11.25">
      <c r="B563" s="55"/>
      <c r="C563" s="3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</row>
    <row r="564" spans="2:18" ht="11.25">
      <c r="B564" s="55"/>
      <c r="C564" s="3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</row>
    <row r="565" spans="2:18" ht="11.25">
      <c r="B565" s="55"/>
      <c r="C565" s="3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</row>
    <row r="566" spans="2:18" ht="11.25">
      <c r="B566" s="55"/>
      <c r="C566" s="3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</row>
    <row r="567" spans="2:18" ht="11.25">
      <c r="B567" s="55"/>
      <c r="C567" s="3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</row>
    <row r="568" spans="2:18" ht="11.25">
      <c r="B568" s="55"/>
      <c r="C568" s="3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</row>
    <row r="569" spans="2:18" ht="11.25">
      <c r="B569" s="55"/>
      <c r="C569" s="3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</row>
    <row r="570" spans="2:18" ht="11.25">
      <c r="B570" s="55"/>
      <c r="C570" s="3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</row>
    <row r="571" spans="2:18" ht="11.25">
      <c r="B571" s="55"/>
      <c r="C571" s="3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</row>
    <row r="572" spans="2:18" ht="11.25">
      <c r="B572" s="55"/>
      <c r="C572" s="3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</row>
    <row r="573" spans="2:18" ht="11.25">
      <c r="B573" s="55"/>
      <c r="C573" s="5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</row>
    <row r="574" spans="2:18" ht="11.25">
      <c r="B574" s="55"/>
      <c r="C574" s="3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</row>
    <row r="575" spans="2:18" ht="11.25">
      <c r="B575" s="55"/>
      <c r="C575" s="3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</row>
    <row r="576" spans="2:18" ht="11.25">
      <c r="B576" s="55"/>
      <c r="C576" s="3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</row>
    <row r="577" spans="2:18" ht="11.25">
      <c r="B577" s="55"/>
      <c r="C577" s="3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</row>
    <row r="578" spans="2:18" ht="11.25">
      <c r="B578" s="55"/>
      <c r="C578" s="3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</row>
    <row r="579" spans="2:18" ht="11.25">
      <c r="B579" s="55"/>
      <c r="C579" s="3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</row>
    <row r="580" spans="2:18" ht="11.25">
      <c r="B580" s="55"/>
      <c r="C580" s="3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</row>
    <row r="581" spans="2:18" ht="11.25">
      <c r="B581" s="55"/>
      <c r="C581" s="3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</row>
    <row r="582" spans="2:18" ht="11.25">
      <c r="B582" s="55"/>
      <c r="C582" s="6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</row>
    <row r="583" spans="2:18" ht="11.25">
      <c r="B583" s="55"/>
      <c r="C583" s="3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</row>
    <row r="584" spans="2:18" ht="11.25">
      <c r="B584" s="55"/>
      <c r="C584" s="3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</row>
    <row r="586" spans="2:18" ht="11.25">
      <c r="B586" s="56"/>
    </row>
    <row r="587" spans="2:18" ht="11.25">
      <c r="B587" s="55"/>
      <c r="C587" s="3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</row>
    <row r="588" spans="2:18" ht="11.25">
      <c r="B588" s="55"/>
      <c r="C588" s="5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</row>
    <row r="589" spans="2:18" ht="11.25">
      <c r="B589" s="55"/>
      <c r="C589" s="3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</row>
    <row r="590" spans="2:18" ht="11.25">
      <c r="B590" s="55"/>
      <c r="C590" s="3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</row>
    <row r="591" spans="2:18" ht="11.25">
      <c r="B591" s="55"/>
      <c r="C591" s="3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</row>
    <row r="592" spans="2:18" ht="11.25">
      <c r="B592" s="55"/>
      <c r="C592" s="3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</row>
    <row r="593" spans="2:18" ht="11.25">
      <c r="B593" s="55"/>
      <c r="C593" s="3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</row>
    <row r="594" spans="2:18" ht="11.25">
      <c r="B594" s="55"/>
      <c r="C594" s="3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</row>
    <row r="595" spans="2:18" ht="11.25">
      <c r="B595" s="55"/>
      <c r="C595" s="3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</row>
    <row r="596" spans="2:18" ht="11.25">
      <c r="B596" s="55"/>
      <c r="C596" s="3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</row>
    <row r="597" spans="2:18" ht="11.25">
      <c r="B597" s="55"/>
      <c r="C597" s="3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</row>
    <row r="598" spans="2:18" ht="11.25">
      <c r="B598" s="55"/>
      <c r="C598" s="3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</row>
    <row r="599" spans="2:18" ht="11.25">
      <c r="B599" s="55"/>
      <c r="C599" s="3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</row>
    <row r="600" spans="2:18" ht="11.25">
      <c r="B600" s="55"/>
      <c r="C600" s="3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</row>
    <row r="601" spans="2:18" ht="11.25">
      <c r="B601" s="55"/>
      <c r="C601" s="3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</row>
    <row r="602" spans="2:18" ht="11.25">
      <c r="B602" s="55"/>
      <c r="C602" s="3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</row>
    <row r="603" spans="2:18" ht="11.25">
      <c r="B603" s="55"/>
      <c r="C603" s="3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</row>
    <row r="604" spans="2:18" ht="11.25">
      <c r="B604" s="55"/>
      <c r="C604" s="5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</row>
    <row r="605" spans="2:18" ht="11.25">
      <c r="B605" s="55"/>
      <c r="C605" s="3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</row>
    <row r="606" spans="2:18" ht="11.25">
      <c r="B606" s="55"/>
      <c r="C606" s="3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</row>
    <row r="607" spans="2:18" ht="11.25">
      <c r="B607" s="55"/>
      <c r="C607" s="3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</row>
    <row r="608" spans="2:18" ht="11.25">
      <c r="B608" s="55"/>
      <c r="C608" s="3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</row>
    <row r="609" spans="2:18" ht="11.25">
      <c r="B609" s="55"/>
      <c r="C609" s="3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</row>
    <row r="610" spans="2:18" ht="11.25">
      <c r="B610" s="55"/>
      <c r="C610" s="3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</row>
    <row r="611" spans="2:18" ht="11.25">
      <c r="B611" s="55"/>
      <c r="C611" s="3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</row>
    <row r="612" spans="2:18" ht="11.25">
      <c r="B612" s="55"/>
      <c r="C612" s="3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</row>
    <row r="613" spans="2:18" ht="11.25">
      <c r="B613" s="55"/>
      <c r="C613" s="6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</row>
    <row r="614" spans="2:18" ht="11.25">
      <c r="B614" s="55"/>
      <c r="C614" s="3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</row>
    <row r="615" spans="2:18" ht="11.25">
      <c r="B615" s="55"/>
      <c r="C615" s="3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</row>
    <row r="617" spans="2:18" ht="11.25">
      <c r="B617" s="56"/>
    </row>
    <row r="618" spans="2:18" ht="11.25">
      <c r="B618" s="55"/>
      <c r="C618" s="3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</row>
    <row r="619" spans="2:18" ht="11.25">
      <c r="B619" s="55"/>
      <c r="C619" s="5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</row>
    <row r="620" spans="2:18" ht="11.25">
      <c r="B620" s="55"/>
      <c r="C620" s="3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</row>
    <row r="621" spans="2:18" ht="11.25">
      <c r="B621" s="55"/>
      <c r="C621" s="3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</row>
    <row r="622" spans="2:18" ht="11.25">
      <c r="B622" s="55"/>
      <c r="C622" s="3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</row>
    <row r="623" spans="2:18" ht="11.25">
      <c r="B623" s="55"/>
      <c r="C623" s="3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</row>
    <row r="624" spans="2:18" ht="11.25">
      <c r="B624" s="55"/>
      <c r="C624" s="3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</row>
    <row r="625" spans="2:18" ht="11.25">
      <c r="B625" s="55"/>
      <c r="C625" s="3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</row>
    <row r="626" spans="2:18" ht="11.25">
      <c r="B626" s="55"/>
      <c r="C626" s="3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</row>
    <row r="627" spans="2:18" ht="11.25">
      <c r="B627" s="55"/>
      <c r="C627" s="3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</row>
    <row r="628" spans="2:18" ht="11.25">
      <c r="B628" s="55"/>
      <c r="C628" s="3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</row>
    <row r="629" spans="2:18" ht="11.25">
      <c r="B629" s="55"/>
      <c r="C629" s="3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</row>
    <row r="630" spans="2:18" ht="11.25">
      <c r="B630" s="55"/>
      <c r="C630" s="3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</row>
    <row r="631" spans="2:18" ht="11.25">
      <c r="B631" s="55"/>
      <c r="C631" s="3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</row>
    <row r="632" spans="2:18" ht="11.25">
      <c r="B632" s="55"/>
      <c r="C632" s="3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</row>
    <row r="633" spans="2:18" ht="11.25">
      <c r="B633" s="55"/>
      <c r="C633" s="3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</row>
    <row r="634" spans="2:18" ht="11.25">
      <c r="B634" s="55"/>
      <c r="C634" s="3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</row>
    <row r="635" spans="2:18" ht="11.25">
      <c r="B635" s="55"/>
      <c r="C635" s="5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</row>
    <row r="636" spans="2:18" ht="11.25">
      <c r="B636" s="55"/>
      <c r="C636" s="3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</row>
    <row r="637" spans="2:18" ht="11.25">
      <c r="B637" s="55"/>
      <c r="C637" s="3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</row>
    <row r="638" spans="2:18" ht="11.25">
      <c r="B638" s="55"/>
      <c r="C638" s="3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</row>
    <row r="639" spans="2:18" ht="11.25">
      <c r="B639" s="55"/>
      <c r="C639" s="3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</row>
    <row r="640" spans="2:18" ht="11.25">
      <c r="B640" s="55"/>
      <c r="C640" s="3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</row>
    <row r="641" spans="2:18" ht="11.25">
      <c r="B641" s="55"/>
      <c r="C641" s="3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</row>
    <row r="642" spans="2:18" ht="11.25">
      <c r="B642" s="55"/>
      <c r="C642" s="3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</row>
    <row r="643" spans="2:18" ht="11.25">
      <c r="B643" s="55"/>
      <c r="C643" s="3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</row>
    <row r="644" spans="2:18" ht="11.25">
      <c r="B644" s="55"/>
      <c r="C644" s="6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</row>
    <row r="645" spans="2:18" ht="11.25">
      <c r="B645" s="55"/>
      <c r="C645" s="3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</row>
    <row r="646" spans="2:18" ht="11.25">
      <c r="B646" s="55"/>
      <c r="C646" s="3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</row>
    <row r="648" spans="2:18" ht="11.25">
      <c r="B648" s="56"/>
    </row>
    <row r="649" spans="2:18" ht="11.25">
      <c r="B649" s="55"/>
      <c r="C649" s="3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</row>
    <row r="650" spans="2:18" ht="11.25">
      <c r="B650" s="55"/>
      <c r="C650" s="5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</row>
    <row r="651" spans="2:18" ht="11.25">
      <c r="B651" s="55"/>
      <c r="C651" s="3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</row>
    <row r="652" spans="2:18" ht="11.25">
      <c r="B652" s="55"/>
      <c r="C652" s="3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</row>
    <row r="653" spans="2:18" ht="11.25">
      <c r="B653" s="55"/>
      <c r="C653" s="3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</row>
    <row r="654" spans="2:18" ht="11.25">
      <c r="B654" s="55"/>
      <c r="C654" s="3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</row>
    <row r="655" spans="2:18" ht="11.25">
      <c r="B655" s="55"/>
      <c r="C655" s="3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</row>
    <row r="656" spans="2:18" ht="11.25">
      <c r="B656" s="55"/>
      <c r="C656" s="3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</row>
    <row r="657" spans="2:18" ht="11.25">
      <c r="B657" s="55"/>
      <c r="C657" s="3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</row>
    <row r="658" spans="2:18" ht="11.25">
      <c r="B658" s="55"/>
      <c r="C658" s="3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</row>
    <row r="659" spans="2:18" ht="11.25">
      <c r="B659" s="55"/>
      <c r="C659" s="3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</row>
    <row r="660" spans="2:18" ht="11.25">
      <c r="B660" s="55"/>
      <c r="C660" s="3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</row>
    <row r="661" spans="2:18" ht="11.25">
      <c r="B661" s="55"/>
      <c r="C661" s="3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</row>
    <row r="662" spans="2:18" ht="11.25">
      <c r="B662" s="55"/>
      <c r="C662" s="3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</row>
    <row r="663" spans="2:18" ht="11.25">
      <c r="B663" s="55"/>
      <c r="C663" s="3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</row>
    <row r="664" spans="2:18" ht="11.25">
      <c r="B664" s="55"/>
      <c r="C664" s="3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</row>
    <row r="665" spans="2:18" ht="11.25">
      <c r="B665" s="55"/>
      <c r="C665" s="3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</row>
    <row r="666" spans="2:18" ht="11.25">
      <c r="B666" s="55"/>
      <c r="C666" s="5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</row>
    <row r="667" spans="2:18" ht="11.25">
      <c r="B667" s="55"/>
      <c r="C667" s="3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</row>
    <row r="668" spans="2:18" ht="11.25">
      <c r="B668" s="55"/>
      <c r="C668" s="3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</row>
    <row r="669" spans="2:18" ht="11.25">
      <c r="B669" s="55"/>
      <c r="C669" s="3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</row>
    <row r="670" spans="2:18" ht="11.25">
      <c r="B670" s="55"/>
      <c r="C670" s="3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</row>
    <row r="671" spans="2:18" ht="11.25">
      <c r="B671" s="55"/>
      <c r="C671" s="3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</row>
    <row r="672" spans="2:18" ht="11.25">
      <c r="B672" s="55"/>
      <c r="C672" s="3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</row>
    <row r="673" spans="2:18" ht="11.25">
      <c r="B673" s="55"/>
      <c r="C673" s="3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</row>
    <row r="674" spans="2:18" ht="11.25">
      <c r="B674" s="55"/>
      <c r="C674" s="3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</row>
    <row r="675" spans="2:18" ht="11.25">
      <c r="B675" s="55"/>
      <c r="C675" s="6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</row>
    <row r="676" spans="2:18" ht="11.25">
      <c r="B676" s="55"/>
      <c r="C676" s="3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</row>
    <row r="677" spans="2:18" ht="11.25">
      <c r="B677" s="55"/>
      <c r="C677" s="3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</row>
  </sheetData>
  <mergeCells count="1">
    <mergeCell ref="A2:B2"/>
  </mergeCells>
  <phoneticPr fontId="0" type="noConversion"/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22"/>
  <dimension ref="A1:S144"/>
  <sheetViews>
    <sheetView topLeftCell="A101" workbookViewId="0"/>
  </sheetViews>
  <sheetFormatPr defaultRowHeight="10.5"/>
  <cols>
    <col min="1" max="1" width="38.5" customWidth="1"/>
    <col min="2" max="2" width="24.33203125" bestFit="1" customWidth="1"/>
    <col min="3" max="3" width="33.6640625" customWidth="1"/>
    <col min="4" max="4" width="38.6640625" bestFit="1" customWidth="1"/>
    <col min="5" max="5" width="45.6640625" customWidth="1"/>
    <col min="6" max="6" width="50" customWidth="1"/>
    <col min="7" max="7" width="43.6640625" customWidth="1"/>
    <col min="8" max="9" width="38.33203125" customWidth="1"/>
    <col min="10" max="10" width="46.1640625" customWidth="1"/>
    <col min="11" max="11" width="36.5" customWidth="1"/>
    <col min="12" max="12" width="45" customWidth="1"/>
    <col min="13" max="13" width="50.1640625" customWidth="1"/>
    <col min="14" max="15" width="44.83203125" customWidth="1"/>
    <col min="16" max="16" width="45.33203125" customWidth="1"/>
    <col min="17" max="17" width="45.1640625" customWidth="1"/>
    <col min="18" max="18" width="42.6640625" customWidth="1"/>
    <col min="19" max="19" width="48.1640625" customWidth="1"/>
    <col min="20" max="20" width="45.1640625" bestFit="1" customWidth="1"/>
    <col min="21" max="21" width="42.6640625" bestFit="1" customWidth="1"/>
    <col min="22" max="22" width="48.1640625" bestFit="1" customWidth="1"/>
  </cols>
  <sheetData>
    <row r="1" spans="1:7">
      <c r="A1" s="78"/>
      <c r="B1" s="82" t="s">
        <v>378</v>
      </c>
      <c r="C1" s="82" t="s">
        <v>379</v>
      </c>
      <c r="D1" s="82" t="s">
        <v>380</v>
      </c>
    </row>
    <row r="2" spans="1:7">
      <c r="A2" s="82" t="s">
        <v>332</v>
      </c>
      <c r="B2" s="82">
        <v>7622.22</v>
      </c>
      <c r="C2" s="82">
        <v>1823.15</v>
      </c>
      <c r="D2" s="82">
        <v>1823.15</v>
      </c>
    </row>
    <row r="3" spans="1:7">
      <c r="A3" s="82" t="s">
        <v>333</v>
      </c>
      <c r="B3" s="82">
        <v>7622.22</v>
      </c>
      <c r="C3" s="82">
        <v>1823.15</v>
      </c>
      <c r="D3" s="82">
        <v>1823.15</v>
      </c>
    </row>
    <row r="4" spans="1:7">
      <c r="A4" s="82" t="s">
        <v>334</v>
      </c>
      <c r="B4" s="82">
        <v>24365.48</v>
      </c>
      <c r="C4" s="82">
        <v>5827.95</v>
      </c>
      <c r="D4" s="82">
        <v>5827.95</v>
      </c>
    </row>
    <row r="5" spans="1:7">
      <c r="A5" s="82" t="s">
        <v>335</v>
      </c>
      <c r="B5" s="82">
        <v>24365.48</v>
      </c>
      <c r="C5" s="82">
        <v>5827.95</v>
      </c>
      <c r="D5" s="82">
        <v>5827.95</v>
      </c>
    </row>
    <row r="7" spans="1:7">
      <c r="A7" s="78"/>
      <c r="B7" s="82" t="s">
        <v>381</v>
      </c>
    </row>
    <row r="8" spans="1:7">
      <c r="A8" s="82" t="s">
        <v>336</v>
      </c>
      <c r="B8" s="82">
        <v>4180.79</v>
      </c>
    </row>
    <row r="9" spans="1:7">
      <c r="A9" s="82" t="s">
        <v>337</v>
      </c>
      <c r="B9" s="82">
        <v>4180.79</v>
      </c>
    </row>
    <row r="10" spans="1:7">
      <c r="A10" s="82" t="s">
        <v>382</v>
      </c>
      <c r="B10" s="82">
        <v>0</v>
      </c>
    </row>
    <row r="12" spans="1:7">
      <c r="A12" s="78"/>
      <c r="B12" s="82" t="s">
        <v>395</v>
      </c>
      <c r="C12" s="82" t="s">
        <v>396</v>
      </c>
      <c r="D12" s="82" t="s">
        <v>397</v>
      </c>
      <c r="E12" s="82" t="s">
        <v>398</v>
      </c>
      <c r="F12" s="82" t="s">
        <v>399</v>
      </c>
      <c r="G12" s="82" t="s">
        <v>400</v>
      </c>
    </row>
    <row r="13" spans="1:7">
      <c r="A13" s="82" t="s">
        <v>81</v>
      </c>
      <c r="B13" s="82">
        <v>0</v>
      </c>
      <c r="C13" s="82">
        <v>101.55</v>
      </c>
      <c r="D13" s="82">
        <v>0</v>
      </c>
      <c r="E13" s="82">
        <v>0</v>
      </c>
      <c r="F13" s="82">
        <v>0</v>
      </c>
      <c r="G13" s="82">
        <v>0</v>
      </c>
    </row>
    <row r="14" spans="1:7">
      <c r="A14" s="82" t="s">
        <v>82</v>
      </c>
      <c r="B14" s="82">
        <v>583.61</v>
      </c>
      <c r="C14" s="82">
        <v>0</v>
      </c>
      <c r="D14" s="82">
        <v>0</v>
      </c>
      <c r="E14" s="82">
        <v>0</v>
      </c>
      <c r="F14" s="82">
        <v>0</v>
      </c>
      <c r="G14" s="82">
        <v>0</v>
      </c>
    </row>
    <row r="15" spans="1:7">
      <c r="A15" s="82" t="s">
        <v>90</v>
      </c>
      <c r="B15" s="82">
        <v>933.76</v>
      </c>
      <c r="C15" s="82">
        <v>0</v>
      </c>
      <c r="D15" s="82">
        <v>0</v>
      </c>
      <c r="E15" s="82">
        <v>0</v>
      </c>
      <c r="F15" s="82">
        <v>0</v>
      </c>
      <c r="G15" s="82">
        <v>0</v>
      </c>
    </row>
    <row r="16" spans="1:7">
      <c r="A16" s="82" t="s">
        <v>91</v>
      </c>
      <c r="B16" s="82">
        <v>68.14</v>
      </c>
      <c r="C16" s="82">
        <v>0</v>
      </c>
      <c r="D16" s="82">
        <v>0</v>
      </c>
      <c r="E16" s="82">
        <v>0</v>
      </c>
      <c r="F16" s="82">
        <v>0</v>
      </c>
      <c r="G16" s="82">
        <v>0</v>
      </c>
    </row>
    <row r="17" spans="1:10">
      <c r="A17" s="82" t="s">
        <v>92</v>
      </c>
      <c r="B17" s="82">
        <v>678.54</v>
      </c>
      <c r="C17" s="82">
        <v>294.92</v>
      </c>
      <c r="D17" s="82">
        <v>0</v>
      </c>
      <c r="E17" s="82">
        <v>0</v>
      </c>
      <c r="F17" s="82">
        <v>0</v>
      </c>
      <c r="G17" s="82">
        <v>0</v>
      </c>
    </row>
    <row r="18" spans="1:10">
      <c r="A18" s="82" t="s">
        <v>93</v>
      </c>
      <c r="B18" s="82">
        <v>0</v>
      </c>
      <c r="C18" s="82">
        <v>0</v>
      </c>
      <c r="D18" s="82">
        <v>0</v>
      </c>
      <c r="E18" s="82">
        <v>0</v>
      </c>
      <c r="F18" s="82">
        <v>0</v>
      </c>
      <c r="G18" s="82">
        <v>0</v>
      </c>
    </row>
    <row r="19" spans="1:10">
      <c r="A19" s="82" t="s">
        <v>94</v>
      </c>
      <c r="B19" s="82">
        <v>484.29</v>
      </c>
      <c r="C19" s="82">
        <v>0</v>
      </c>
      <c r="D19" s="82">
        <v>0</v>
      </c>
      <c r="E19" s="82">
        <v>0</v>
      </c>
      <c r="F19" s="82">
        <v>0</v>
      </c>
      <c r="G19" s="82">
        <v>0</v>
      </c>
    </row>
    <row r="20" spans="1:10">
      <c r="A20" s="82" t="s">
        <v>95</v>
      </c>
      <c r="B20" s="82">
        <v>0</v>
      </c>
      <c r="C20" s="82">
        <v>0</v>
      </c>
      <c r="D20" s="82">
        <v>0</v>
      </c>
      <c r="E20" s="82">
        <v>0</v>
      </c>
      <c r="F20" s="82">
        <v>0</v>
      </c>
      <c r="G20" s="82">
        <v>0</v>
      </c>
    </row>
    <row r="21" spans="1:10">
      <c r="A21" s="82" t="s">
        <v>96</v>
      </c>
      <c r="B21" s="82">
        <v>0</v>
      </c>
      <c r="C21" s="82">
        <v>0</v>
      </c>
      <c r="D21" s="82">
        <v>0</v>
      </c>
      <c r="E21" s="82">
        <v>0</v>
      </c>
      <c r="F21" s="82">
        <v>0</v>
      </c>
      <c r="G21" s="82">
        <v>0</v>
      </c>
    </row>
    <row r="22" spans="1:10">
      <c r="A22" s="82" t="s">
        <v>97</v>
      </c>
      <c r="B22" s="82">
        <v>0</v>
      </c>
      <c r="C22" s="82">
        <v>0</v>
      </c>
      <c r="D22" s="82">
        <v>0</v>
      </c>
      <c r="E22" s="82">
        <v>0</v>
      </c>
      <c r="F22" s="82">
        <v>0</v>
      </c>
      <c r="G22" s="82">
        <v>0</v>
      </c>
    </row>
    <row r="23" spans="1:10">
      <c r="A23" s="82" t="s">
        <v>76</v>
      </c>
      <c r="B23" s="82">
        <v>0</v>
      </c>
      <c r="C23" s="82">
        <v>0</v>
      </c>
      <c r="D23" s="82">
        <v>0</v>
      </c>
      <c r="E23" s="82">
        <v>0</v>
      </c>
      <c r="F23" s="82">
        <v>0</v>
      </c>
      <c r="G23" s="82">
        <v>0</v>
      </c>
    </row>
    <row r="24" spans="1:10">
      <c r="A24" s="82" t="s">
        <v>98</v>
      </c>
      <c r="B24" s="82">
        <v>0</v>
      </c>
      <c r="C24" s="82">
        <v>15.87</v>
      </c>
      <c r="D24" s="82">
        <v>0</v>
      </c>
      <c r="E24" s="82">
        <v>0</v>
      </c>
      <c r="F24" s="82">
        <v>0</v>
      </c>
      <c r="G24" s="82">
        <v>87.12</v>
      </c>
    </row>
    <row r="25" spans="1:10">
      <c r="A25" s="82" t="s">
        <v>99</v>
      </c>
      <c r="B25" s="82">
        <v>4461.54</v>
      </c>
      <c r="C25" s="82">
        <v>0</v>
      </c>
      <c r="D25" s="82">
        <v>0</v>
      </c>
      <c r="E25" s="82">
        <v>0</v>
      </c>
      <c r="F25" s="82">
        <v>0</v>
      </c>
      <c r="G25" s="82">
        <v>0</v>
      </c>
    </row>
    <row r="26" spans="1:10">
      <c r="A26" s="82" t="s">
        <v>100</v>
      </c>
      <c r="B26" s="82">
        <v>0</v>
      </c>
      <c r="C26" s="82">
        <v>0</v>
      </c>
      <c r="D26" s="82">
        <v>0</v>
      </c>
      <c r="E26" s="82">
        <v>0</v>
      </c>
      <c r="F26" s="82">
        <v>0</v>
      </c>
      <c r="G26" s="82">
        <v>0</v>
      </c>
    </row>
    <row r="27" spans="1:10">
      <c r="A27" s="82"/>
      <c r="B27" s="82"/>
      <c r="C27" s="82"/>
      <c r="D27" s="82"/>
      <c r="E27" s="82"/>
      <c r="F27" s="82"/>
      <c r="G27" s="82"/>
    </row>
    <row r="28" spans="1:10">
      <c r="A28" s="82" t="s">
        <v>101</v>
      </c>
      <c r="B28" s="82">
        <v>7209.89</v>
      </c>
      <c r="C28" s="82">
        <v>412.33</v>
      </c>
      <c r="D28" s="82">
        <v>0</v>
      </c>
      <c r="E28" s="82">
        <v>0</v>
      </c>
      <c r="F28" s="82">
        <v>0</v>
      </c>
      <c r="G28" s="82">
        <v>87.12</v>
      </c>
    </row>
    <row r="30" spans="1:10">
      <c r="A30" s="78"/>
      <c r="B30" s="82" t="s">
        <v>381</v>
      </c>
      <c r="C30" s="82" t="s">
        <v>9</v>
      </c>
      <c r="D30" s="82" t="s">
        <v>401</v>
      </c>
      <c r="E30" s="82" t="s">
        <v>402</v>
      </c>
      <c r="F30" s="82" t="s">
        <v>403</v>
      </c>
      <c r="G30" s="82" t="s">
        <v>404</v>
      </c>
      <c r="H30" s="82" t="s">
        <v>405</v>
      </c>
      <c r="I30" s="82" t="s">
        <v>406</v>
      </c>
      <c r="J30" s="82" t="s">
        <v>407</v>
      </c>
    </row>
    <row r="31" spans="1:10">
      <c r="A31" s="82" t="s">
        <v>408</v>
      </c>
      <c r="B31" s="82">
        <v>88.84</v>
      </c>
      <c r="C31" s="82" t="s">
        <v>10</v>
      </c>
      <c r="D31" s="82">
        <v>541.72</v>
      </c>
      <c r="E31" s="82">
        <v>1</v>
      </c>
      <c r="F31" s="82">
        <v>115.05</v>
      </c>
      <c r="G31" s="82">
        <v>0</v>
      </c>
      <c r="H31" s="82">
        <v>11.84</v>
      </c>
      <c r="I31" s="82">
        <v>18.59</v>
      </c>
      <c r="J31" s="82">
        <v>8.07</v>
      </c>
    </row>
    <row r="32" spans="1:10">
      <c r="A32" s="82" t="s">
        <v>409</v>
      </c>
      <c r="B32" s="82">
        <v>621.89</v>
      </c>
      <c r="C32" s="82" t="s">
        <v>10</v>
      </c>
      <c r="D32" s="82">
        <v>3792.03</v>
      </c>
      <c r="E32" s="82">
        <v>1</v>
      </c>
      <c r="F32" s="82">
        <v>477.11</v>
      </c>
      <c r="G32" s="82">
        <v>0</v>
      </c>
      <c r="H32" s="82">
        <v>8.61</v>
      </c>
      <c r="I32" s="82">
        <v>27.86</v>
      </c>
      <c r="J32" s="82">
        <v>8.07</v>
      </c>
    </row>
    <row r="33" spans="1:10">
      <c r="A33" s="82" t="s">
        <v>410</v>
      </c>
      <c r="B33" s="82">
        <v>224.72</v>
      </c>
      <c r="C33" s="82" t="s">
        <v>10</v>
      </c>
      <c r="D33" s="82">
        <v>1370.24</v>
      </c>
      <c r="E33" s="82">
        <v>1</v>
      </c>
      <c r="F33" s="82">
        <v>138.38999999999999</v>
      </c>
      <c r="G33" s="82">
        <v>0</v>
      </c>
      <c r="H33" s="82">
        <v>18.29</v>
      </c>
      <c r="I33" s="82">
        <v>11.61</v>
      </c>
      <c r="J33" s="82">
        <v>80.7</v>
      </c>
    </row>
    <row r="34" spans="1:10">
      <c r="A34" s="82" t="s">
        <v>411</v>
      </c>
      <c r="B34" s="82">
        <v>2324.94</v>
      </c>
      <c r="C34" s="82" t="s">
        <v>10</v>
      </c>
      <c r="D34" s="82">
        <v>14176.6</v>
      </c>
      <c r="E34" s="82">
        <v>1</v>
      </c>
      <c r="F34" s="82">
        <v>323.44</v>
      </c>
      <c r="G34" s="82">
        <v>174.7</v>
      </c>
      <c r="H34" s="82">
        <v>18.29</v>
      </c>
      <c r="I34" s="82">
        <v>11.61</v>
      </c>
      <c r="J34" s="82">
        <v>5.38</v>
      </c>
    </row>
    <row r="35" spans="1:10">
      <c r="A35" s="82" t="s">
        <v>412</v>
      </c>
      <c r="B35" s="82">
        <v>711.36</v>
      </c>
      <c r="C35" s="82" t="s">
        <v>10</v>
      </c>
      <c r="D35" s="82">
        <v>4337.6099999999997</v>
      </c>
      <c r="E35" s="82">
        <v>1</v>
      </c>
      <c r="F35" s="82">
        <v>366.09</v>
      </c>
      <c r="G35" s="82">
        <v>0</v>
      </c>
      <c r="H35" s="82">
        <v>18.29</v>
      </c>
      <c r="I35" s="82">
        <v>11.61</v>
      </c>
      <c r="J35" s="82">
        <v>5.38</v>
      </c>
    </row>
    <row r="36" spans="1:10">
      <c r="A36" s="82" t="s">
        <v>413</v>
      </c>
      <c r="B36" s="82">
        <v>209.04</v>
      </c>
      <c r="C36" s="82" t="s">
        <v>10</v>
      </c>
      <c r="D36" s="82">
        <v>1274.6500000000001</v>
      </c>
      <c r="E36" s="82">
        <v>1</v>
      </c>
      <c r="F36" s="82">
        <v>189.08</v>
      </c>
      <c r="G36" s="82">
        <v>0</v>
      </c>
      <c r="H36" s="82">
        <v>18.29</v>
      </c>
      <c r="I36" s="82">
        <v>11.61</v>
      </c>
      <c r="J36" s="82">
        <v>80.7</v>
      </c>
    </row>
    <row r="37" spans="1:10">
      <c r="A37" s="82" t="s">
        <v>377</v>
      </c>
      <c r="B37" s="82">
        <v>4180.79</v>
      </c>
      <c r="C37" s="82"/>
      <c r="D37" s="82">
        <v>25492.85</v>
      </c>
      <c r="E37" s="82"/>
      <c r="F37" s="82">
        <v>1609.16</v>
      </c>
      <c r="G37" s="82">
        <v>174.7</v>
      </c>
      <c r="H37" s="82">
        <v>16.713000000000001</v>
      </c>
      <c r="I37" s="82">
        <v>12.83</v>
      </c>
      <c r="J37" s="82">
        <v>13.6518</v>
      </c>
    </row>
    <row r="38" spans="1:10">
      <c r="A38" s="82" t="s">
        <v>414</v>
      </c>
      <c r="B38" s="82">
        <v>4180.79</v>
      </c>
      <c r="C38" s="82"/>
      <c r="D38" s="82">
        <v>25492.85</v>
      </c>
      <c r="E38" s="82"/>
      <c r="F38" s="82">
        <v>1609.16</v>
      </c>
      <c r="G38" s="82">
        <v>174.7</v>
      </c>
      <c r="H38" s="82">
        <v>16.713000000000001</v>
      </c>
      <c r="I38" s="82">
        <v>12.83</v>
      </c>
      <c r="J38" s="82">
        <v>13.6518</v>
      </c>
    </row>
    <row r="39" spans="1:10">
      <c r="A39" s="82" t="s">
        <v>415</v>
      </c>
      <c r="B39" s="82">
        <v>0</v>
      </c>
      <c r="C39" s="82"/>
      <c r="D39" s="82">
        <v>0</v>
      </c>
      <c r="E39" s="82"/>
      <c r="F39" s="82">
        <v>0</v>
      </c>
      <c r="G39" s="82">
        <v>0</v>
      </c>
      <c r="H39" s="82"/>
      <c r="I39" s="82"/>
      <c r="J39" s="82"/>
    </row>
    <row r="41" spans="1:10">
      <c r="A41" s="78"/>
      <c r="B41" s="82" t="s">
        <v>59</v>
      </c>
      <c r="C41" s="82" t="s">
        <v>338</v>
      </c>
      <c r="D41" s="82" t="s">
        <v>383</v>
      </c>
      <c r="E41" s="82" t="s">
        <v>384</v>
      </c>
      <c r="F41" s="82" t="s">
        <v>385</v>
      </c>
      <c r="G41" s="82" t="s">
        <v>386</v>
      </c>
      <c r="H41" s="82" t="s">
        <v>387</v>
      </c>
      <c r="I41" s="82" t="s">
        <v>339</v>
      </c>
    </row>
    <row r="42" spans="1:10">
      <c r="A42" s="82" t="s">
        <v>340</v>
      </c>
      <c r="B42" s="82" t="s">
        <v>341</v>
      </c>
      <c r="C42" s="82">
        <v>0.08</v>
      </c>
      <c r="D42" s="82">
        <v>2.61</v>
      </c>
      <c r="E42" s="82">
        <v>4.28</v>
      </c>
      <c r="F42" s="82">
        <v>60.34</v>
      </c>
      <c r="G42" s="82">
        <v>0</v>
      </c>
      <c r="H42" s="82">
        <v>90</v>
      </c>
      <c r="I42" s="82" t="s">
        <v>342</v>
      </c>
    </row>
    <row r="43" spans="1:10">
      <c r="A43" s="82" t="s">
        <v>343</v>
      </c>
      <c r="B43" s="82" t="s">
        <v>341</v>
      </c>
      <c r="C43" s="82">
        <v>0.08</v>
      </c>
      <c r="D43" s="82">
        <v>2.61</v>
      </c>
      <c r="E43" s="82">
        <v>4.28</v>
      </c>
      <c r="F43" s="82">
        <v>54.71</v>
      </c>
      <c r="G43" s="82">
        <v>90</v>
      </c>
      <c r="H43" s="82">
        <v>90</v>
      </c>
      <c r="I43" s="82" t="s">
        <v>344</v>
      </c>
    </row>
    <row r="44" spans="1:10">
      <c r="A44" s="82" t="s">
        <v>345</v>
      </c>
      <c r="B44" s="82" t="s">
        <v>346</v>
      </c>
      <c r="C44" s="82">
        <v>0.3</v>
      </c>
      <c r="D44" s="82">
        <v>3.12</v>
      </c>
      <c r="E44" s="82">
        <v>12.9</v>
      </c>
      <c r="F44" s="82">
        <v>88.84</v>
      </c>
      <c r="G44" s="82">
        <v>0</v>
      </c>
      <c r="H44" s="82">
        <v>180</v>
      </c>
      <c r="I44" s="82"/>
    </row>
    <row r="45" spans="1:10">
      <c r="A45" s="82" t="s">
        <v>347</v>
      </c>
      <c r="B45" s="82" t="s">
        <v>348</v>
      </c>
      <c r="C45" s="82">
        <v>0.3</v>
      </c>
      <c r="D45" s="82">
        <v>0.35699999999999998</v>
      </c>
      <c r="E45" s="82">
        <v>0.38</v>
      </c>
      <c r="F45" s="82">
        <v>88.84</v>
      </c>
      <c r="G45" s="82">
        <v>180</v>
      </c>
      <c r="H45" s="82">
        <v>0</v>
      </c>
      <c r="I45" s="82"/>
    </row>
    <row r="46" spans="1:10">
      <c r="A46" s="82" t="s">
        <v>349</v>
      </c>
      <c r="B46" s="82" t="s">
        <v>341</v>
      </c>
      <c r="C46" s="82">
        <v>0.08</v>
      </c>
      <c r="D46" s="82">
        <v>2.61</v>
      </c>
      <c r="E46" s="82">
        <v>4.28</v>
      </c>
      <c r="F46" s="82">
        <v>422.4</v>
      </c>
      <c r="G46" s="82">
        <v>0</v>
      </c>
      <c r="H46" s="82">
        <v>90</v>
      </c>
      <c r="I46" s="82" t="s">
        <v>342</v>
      </c>
    </row>
    <row r="47" spans="1:10">
      <c r="A47" s="82" t="s">
        <v>350</v>
      </c>
      <c r="B47" s="82" t="s">
        <v>341</v>
      </c>
      <c r="C47" s="82">
        <v>0.08</v>
      </c>
      <c r="D47" s="82">
        <v>2.61</v>
      </c>
      <c r="E47" s="82">
        <v>4.28</v>
      </c>
      <c r="F47" s="82">
        <v>54.71</v>
      </c>
      <c r="G47" s="82">
        <v>270</v>
      </c>
      <c r="H47" s="82">
        <v>90</v>
      </c>
      <c r="I47" s="82" t="s">
        <v>351</v>
      </c>
    </row>
    <row r="48" spans="1:10">
      <c r="A48" s="82" t="s">
        <v>352</v>
      </c>
      <c r="B48" s="82" t="s">
        <v>346</v>
      </c>
      <c r="C48" s="82">
        <v>0.3</v>
      </c>
      <c r="D48" s="82">
        <v>3.12</v>
      </c>
      <c r="E48" s="82">
        <v>12.9</v>
      </c>
      <c r="F48" s="82">
        <v>621.89</v>
      </c>
      <c r="G48" s="82">
        <v>0</v>
      </c>
      <c r="H48" s="82">
        <v>180</v>
      </c>
      <c r="I48" s="82"/>
    </row>
    <row r="49" spans="1:9">
      <c r="A49" s="82" t="s">
        <v>353</v>
      </c>
      <c r="B49" s="82" t="s">
        <v>348</v>
      </c>
      <c r="C49" s="82">
        <v>0.3</v>
      </c>
      <c r="D49" s="82">
        <v>0.35699999999999998</v>
      </c>
      <c r="E49" s="82">
        <v>0.38</v>
      </c>
      <c r="F49" s="82">
        <v>621.89</v>
      </c>
      <c r="G49" s="82">
        <v>180</v>
      </c>
      <c r="H49" s="82">
        <v>0</v>
      </c>
      <c r="I49" s="82"/>
    </row>
    <row r="50" spans="1:9">
      <c r="A50" s="82" t="s">
        <v>354</v>
      </c>
      <c r="B50" s="82" t="s">
        <v>341</v>
      </c>
      <c r="C50" s="82">
        <v>0.08</v>
      </c>
      <c r="D50" s="82">
        <v>2.61</v>
      </c>
      <c r="E50" s="82">
        <v>4.28</v>
      </c>
      <c r="F50" s="82">
        <v>138.38999999999999</v>
      </c>
      <c r="G50" s="82">
        <v>90</v>
      </c>
      <c r="H50" s="82">
        <v>90</v>
      </c>
      <c r="I50" s="82" t="s">
        <v>344</v>
      </c>
    </row>
    <row r="51" spans="1:9">
      <c r="A51" s="82" t="s">
        <v>355</v>
      </c>
      <c r="B51" s="82" t="s">
        <v>346</v>
      </c>
      <c r="C51" s="82">
        <v>0.3</v>
      </c>
      <c r="D51" s="82">
        <v>3.12</v>
      </c>
      <c r="E51" s="82">
        <v>12.9</v>
      </c>
      <c r="F51" s="82">
        <v>224.72</v>
      </c>
      <c r="G51" s="82">
        <v>0</v>
      </c>
      <c r="H51" s="82">
        <v>180</v>
      </c>
      <c r="I51" s="82"/>
    </row>
    <row r="52" spans="1:9">
      <c r="A52" s="82" t="s">
        <v>356</v>
      </c>
      <c r="B52" s="82" t="s">
        <v>348</v>
      </c>
      <c r="C52" s="82">
        <v>0.3</v>
      </c>
      <c r="D52" s="82">
        <v>0.35699999999999998</v>
      </c>
      <c r="E52" s="82">
        <v>0.38</v>
      </c>
      <c r="F52" s="82">
        <v>224.72</v>
      </c>
      <c r="G52" s="82">
        <v>180</v>
      </c>
      <c r="H52" s="82">
        <v>0</v>
      </c>
      <c r="I52" s="82"/>
    </row>
    <row r="53" spans="1:9">
      <c r="A53" s="82" t="s">
        <v>357</v>
      </c>
      <c r="B53" s="82" t="s">
        <v>341</v>
      </c>
      <c r="C53" s="82">
        <v>0.08</v>
      </c>
      <c r="D53" s="82">
        <v>2.61</v>
      </c>
      <c r="E53" s="82">
        <v>4.28</v>
      </c>
      <c r="F53" s="82">
        <v>323.44</v>
      </c>
      <c r="G53" s="82">
        <v>180</v>
      </c>
      <c r="H53" s="82">
        <v>90</v>
      </c>
      <c r="I53" s="82" t="s">
        <v>358</v>
      </c>
    </row>
    <row r="54" spans="1:9">
      <c r="A54" s="82" t="s">
        <v>359</v>
      </c>
      <c r="B54" s="82" t="s">
        <v>346</v>
      </c>
      <c r="C54" s="82">
        <v>0.3</v>
      </c>
      <c r="D54" s="82">
        <v>3.12</v>
      </c>
      <c r="E54" s="82">
        <v>12.9</v>
      </c>
      <c r="F54" s="82">
        <v>2324.94</v>
      </c>
      <c r="G54" s="82">
        <v>0</v>
      </c>
      <c r="H54" s="82">
        <v>180</v>
      </c>
      <c r="I54" s="82"/>
    </row>
    <row r="55" spans="1:9">
      <c r="A55" s="82" t="s">
        <v>360</v>
      </c>
      <c r="B55" s="82" t="s">
        <v>348</v>
      </c>
      <c r="C55" s="82">
        <v>0.3</v>
      </c>
      <c r="D55" s="82">
        <v>0.35699999999999998</v>
      </c>
      <c r="E55" s="82">
        <v>0.38</v>
      </c>
      <c r="F55" s="82">
        <v>2324.94</v>
      </c>
      <c r="G55" s="82">
        <v>180</v>
      </c>
      <c r="H55" s="82">
        <v>0</v>
      </c>
      <c r="I55" s="82"/>
    </row>
    <row r="56" spans="1:9">
      <c r="A56" s="82" t="s">
        <v>361</v>
      </c>
      <c r="B56" s="82" t="s">
        <v>341</v>
      </c>
      <c r="C56" s="82">
        <v>0.08</v>
      </c>
      <c r="D56" s="82">
        <v>2.61</v>
      </c>
      <c r="E56" s="82">
        <v>4.28</v>
      </c>
      <c r="F56" s="82">
        <v>267.12</v>
      </c>
      <c r="G56" s="82">
        <v>270</v>
      </c>
      <c r="H56" s="82">
        <v>90</v>
      </c>
      <c r="I56" s="82" t="s">
        <v>351</v>
      </c>
    </row>
    <row r="57" spans="1:9">
      <c r="A57" s="82" t="s">
        <v>362</v>
      </c>
      <c r="B57" s="82" t="s">
        <v>341</v>
      </c>
      <c r="C57" s="82">
        <v>0.08</v>
      </c>
      <c r="D57" s="82">
        <v>2.61</v>
      </c>
      <c r="E57" s="82">
        <v>4.28</v>
      </c>
      <c r="F57" s="82">
        <v>98.96</v>
      </c>
      <c r="G57" s="82">
        <v>180</v>
      </c>
      <c r="H57" s="82">
        <v>90</v>
      </c>
      <c r="I57" s="82" t="s">
        <v>358</v>
      </c>
    </row>
    <row r="58" spans="1:9">
      <c r="A58" s="82" t="s">
        <v>363</v>
      </c>
      <c r="B58" s="82" t="s">
        <v>346</v>
      </c>
      <c r="C58" s="82">
        <v>0.3</v>
      </c>
      <c r="D58" s="82">
        <v>3.12</v>
      </c>
      <c r="E58" s="82">
        <v>12.9</v>
      </c>
      <c r="F58" s="82">
        <v>711.36</v>
      </c>
      <c r="G58" s="82">
        <v>0</v>
      </c>
      <c r="H58" s="82">
        <v>180</v>
      </c>
      <c r="I58" s="82"/>
    </row>
    <row r="59" spans="1:9">
      <c r="A59" s="82" t="s">
        <v>364</v>
      </c>
      <c r="B59" s="82" t="s">
        <v>348</v>
      </c>
      <c r="C59" s="82">
        <v>0.3</v>
      </c>
      <c r="D59" s="82">
        <v>0.35699999999999998</v>
      </c>
      <c r="E59" s="82">
        <v>0.38</v>
      </c>
      <c r="F59" s="82">
        <v>711.36</v>
      </c>
      <c r="G59" s="82">
        <v>180</v>
      </c>
      <c r="H59" s="82">
        <v>0</v>
      </c>
      <c r="I59" s="82"/>
    </row>
    <row r="60" spans="1:9">
      <c r="A60" s="82" t="s">
        <v>365</v>
      </c>
      <c r="B60" s="82" t="s">
        <v>341</v>
      </c>
      <c r="C60" s="82">
        <v>0.08</v>
      </c>
      <c r="D60" s="82">
        <v>2.61</v>
      </c>
      <c r="E60" s="82">
        <v>4.28</v>
      </c>
      <c r="F60" s="82">
        <v>60.34</v>
      </c>
      <c r="G60" s="82">
        <v>180</v>
      </c>
      <c r="H60" s="82">
        <v>90</v>
      </c>
      <c r="I60" s="82" t="s">
        <v>358</v>
      </c>
    </row>
    <row r="61" spans="1:9">
      <c r="A61" s="82" t="s">
        <v>366</v>
      </c>
      <c r="B61" s="82" t="s">
        <v>341</v>
      </c>
      <c r="C61" s="82">
        <v>0.08</v>
      </c>
      <c r="D61" s="82">
        <v>2.61</v>
      </c>
      <c r="E61" s="82">
        <v>4.28</v>
      </c>
      <c r="F61" s="82">
        <v>128.72999999999999</v>
      </c>
      <c r="G61" s="82">
        <v>90</v>
      </c>
      <c r="H61" s="82">
        <v>90</v>
      </c>
      <c r="I61" s="82" t="s">
        <v>344</v>
      </c>
    </row>
    <row r="62" spans="1:9">
      <c r="A62" s="82" t="s">
        <v>367</v>
      </c>
      <c r="B62" s="82" t="s">
        <v>346</v>
      </c>
      <c r="C62" s="82">
        <v>0.3</v>
      </c>
      <c r="D62" s="82">
        <v>3.12</v>
      </c>
      <c r="E62" s="82">
        <v>12.9</v>
      </c>
      <c r="F62" s="82">
        <v>209.04</v>
      </c>
      <c r="G62" s="82">
        <v>0</v>
      </c>
      <c r="H62" s="82">
        <v>180</v>
      </c>
      <c r="I62" s="82"/>
    </row>
    <row r="63" spans="1:9">
      <c r="A63" s="82" t="s">
        <v>368</v>
      </c>
      <c r="B63" s="82" t="s">
        <v>348</v>
      </c>
      <c r="C63" s="82">
        <v>0.3</v>
      </c>
      <c r="D63" s="82">
        <v>0.35699999999999998</v>
      </c>
      <c r="E63" s="82">
        <v>0.38</v>
      </c>
      <c r="F63" s="82">
        <v>209.04</v>
      </c>
      <c r="G63" s="82">
        <v>180</v>
      </c>
      <c r="H63" s="82">
        <v>0</v>
      </c>
      <c r="I63" s="82"/>
    </row>
    <row r="65" spans="1:11">
      <c r="A65" s="78"/>
      <c r="B65" s="82" t="s">
        <v>59</v>
      </c>
      <c r="C65" s="82" t="s">
        <v>416</v>
      </c>
      <c r="D65" s="82" t="s">
        <v>417</v>
      </c>
      <c r="E65" s="82" t="s">
        <v>418</v>
      </c>
      <c r="F65" s="82" t="s">
        <v>53</v>
      </c>
      <c r="G65" s="82" t="s">
        <v>419</v>
      </c>
      <c r="H65" s="82" t="s">
        <v>420</v>
      </c>
      <c r="I65" s="82" t="s">
        <v>421</v>
      </c>
      <c r="J65" s="82" t="s">
        <v>386</v>
      </c>
      <c r="K65" s="82" t="s">
        <v>339</v>
      </c>
    </row>
    <row r="66" spans="1:11">
      <c r="A66" s="82" t="s">
        <v>422</v>
      </c>
      <c r="B66" s="82" t="s">
        <v>423</v>
      </c>
      <c r="C66" s="82">
        <v>174.7</v>
      </c>
      <c r="D66" s="82">
        <v>174.7</v>
      </c>
      <c r="E66" s="82">
        <v>6.49</v>
      </c>
      <c r="F66" s="82">
        <v>0.25</v>
      </c>
      <c r="G66" s="82">
        <v>0.25</v>
      </c>
      <c r="H66" s="82" t="s">
        <v>424</v>
      </c>
      <c r="I66" s="82" t="s">
        <v>357</v>
      </c>
      <c r="J66" s="82">
        <v>180</v>
      </c>
      <c r="K66" s="82" t="s">
        <v>358</v>
      </c>
    </row>
    <row r="67" spans="1:11">
      <c r="A67" s="82" t="s">
        <v>425</v>
      </c>
      <c r="B67" s="82"/>
      <c r="C67" s="82"/>
      <c r="D67" s="82">
        <v>174.7</v>
      </c>
      <c r="E67" s="82">
        <v>6.49</v>
      </c>
      <c r="F67" s="82">
        <v>0.25</v>
      </c>
      <c r="G67" s="82">
        <v>0.25</v>
      </c>
      <c r="H67" s="82"/>
      <c r="I67" s="82"/>
      <c r="J67" s="82"/>
      <c r="K67" s="82"/>
    </row>
    <row r="68" spans="1:11">
      <c r="A68" s="82" t="s">
        <v>426</v>
      </c>
      <c r="B68" s="82"/>
      <c r="C68" s="82"/>
      <c r="D68" s="82">
        <v>0</v>
      </c>
      <c r="E68" s="82" t="s">
        <v>427</v>
      </c>
      <c r="F68" s="82" t="s">
        <v>427</v>
      </c>
      <c r="G68" s="82" t="s">
        <v>427</v>
      </c>
      <c r="H68" s="82"/>
      <c r="I68" s="82"/>
      <c r="J68" s="82"/>
      <c r="K68" s="82"/>
    </row>
    <row r="69" spans="1:11">
      <c r="A69" s="82" t="s">
        <v>428</v>
      </c>
      <c r="B69" s="82"/>
      <c r="C69" s="82"/>
      <c r="D69" s="82">
        <v>174.7</v>
      </c>
      <c r="E69" s="82">
        <v>6.49</v>
      </c>
      <c r="F69" s="82">
        <v>0.25</v>
      </c>
      <c r="G69" s="82">
        <v>0.25</v>
      </c>
      <c r="H69" s="82"/>
      <c r="I69" s="82"/>
      <c r="J69" s="82"/>
      <c r="K69" s="82"/>
    </row>
    <row r="71" spans="1:11">
      <c r="A71" s="78"/>
      <c r="B71" s="82" t="s">
        <v>126</v>
      </c>
      <c r="C71" s="82" t="s">
        <v>376</v>
      </c>
      <c r="D71" s="82" t="s">
        <v>388</v>
      </c>
    </row>
    <row r="72" spans="1:11">
      <c r="A72" s="82" t="s">
        <v>43</v>
      </c>
      <c r="B72" s="82"/>
      <c r="C72" s="82"/>
      <c r="D72" s="82"/>
    </row>
    <row r="74" spans="1:11">
      <c r="A74" s="78"/>
      <c r="B74" s="82" t="s">
        <v>126</v>
      </c>
      <c r="C74" s="82" t="s">
        <v>389</v>
      </c>
      <c r="D74" s="82" t="s">
        <v>390</v>
      </c>
      <c r="E74" s="82" t="s">
        <v>391</v>
      </c>
      <c r="F74" s="82" t="s">
        <v>392</v>
      </c>
      <c r="G74" s="82" t="s">
        <v>388</v>
      </c>
    </row>
    <row r="75" spans="1:11">
      <c r="A75" s="82" t="s">
        <v>369</v>
      </c>
      <c r="B75" s="82" t="s">
        <v>370</v>
      </c>
      <c r="C75" s="82">
        <v>11305.45</v>
      </c>
      <c r="D75" s="82">
        <v>8383.85</v>
      </c>
      <c r="E75" s="82">
        <v>2921.6</v>
      </c>
      <c r="F75" s="82">
        <v>0.74</v>
      </c>
      <c r="G75" s="82">
        <v>3.87</v>
      </c>
    </row>
    <row r="76" spans="1:11">
      <c r="A76" s="82" t="s">
        <v>371</v>
      </c>
      <c r="B76" s="82" t="s">
        <v>370</v>
      </c>
      <c r="C76" s="82">
        <v>66202.179999999993</v>
      </c>
      <c r="D76" s="82">
        <v>44758.19</v>
      </c>
      <c r="E76" s="82">
        <v>21444</v>
      </c>
      <c r="F76" s="82">
        <v>0.68</v>
      </c>
      <c r="G76" s="82">
        <v>3.19</v>
      </c>
    </row>
    <row r="77" spans="1:11">
      <c r="A77" s="82" t="s">
        <v>372</v>
      </c>
      <c r="B77" s="82" t="s">
        <v>370</v>
      </c>
      <c r="C77" s="82">
        <v>47766.8</v>
      </c>
      <c r="D77" s="82">
        <v>36430.6</v>
      </c>
      <c r="E77" s="82">
        <v>11336.21</v>
      </c>
      <c r="F77" s="82">
        <v>0.76</v>
      </c>
      <c r="G77" s="82">
        <v>3.38</v>
      </c>
    </row>
    <row r="78" spans="1:11">
      <c r="A78" s="82" t="s">
        <v>373</v>
      </c>
      <c r="B78" s="82" t="s">
        <v>370</v>
      </c>
      <c r="C78" s="82">
        <v>136471.25</v>
      </c>
      <c r="D78" s="82">
        <v>92265.93</v>
      </c>
      <c r="E78" s="82">
        <v>44205.33</v>
      </c>
      <c r="F78" s="82">
        <v>0.68</v>
      </c>
      <c r="G78" s="82">
        <v>3.51</v>
      </c>
    </row>
    <row r="79" spans="1:11">
      <c r="A79" s="82" t="s">
        <v>374</v>
      </c>
      <c r="B79" s="82" t="s">
        <v>370</v>
      </c>
      <c r="C79" s="82">
        <v>71349.53</v>
      </c>
      <c r="D79" s="82">
        <v>48238.22</v>
      </c>
      <c r="E79" s="82">
        <v>23111.31</v>
      </c>
      <c r="F79" s="82">
        <v>0.68</v>
      </c>
      <c r="G79" s="82">
        <v>3.12</v>
      </c>
    </row>
    <row r="80" spans="1:11">
      <c r="A80" s="82" t="s">
        <v>375</v>
      </c>
      <c r="B80" s="82" t="s">
        <v>370</v>
      </c>
      <c r="C80" s="82">
        <v>42072.37</v>
      </c>
      <c r="D80" s="82">
        <v>33326.03</v>
      </c>
      <c r="E80" s="82">
        <v>8746.33</v>
      </c>
      <c r="F80" s="82">
        <v>0.79</v>
      </c>
      <c r="G80" s="82">
        <v>3.45</v>
      </c>
    </row>
    <row r="82" spans="1:8">
      <c r="A82" s="78"/>
      <c r="B82" s="82" t="s">
        <v>126</v>
      </c>
      <c r="C82" s="82" t="s">
        <v>389</v>
      </c>
      <c r="D82" s="82" t="s">
        <v>388</v>
      </c>
    </row>
    <row r="83" spans="1:8">
      <c r="A83" s="82" t="s">
        <v>429</v>
      </c>
      <c r="B83" s="82" t="s">
        <v>430</v>
      </c>
      <c r="C83" s="82">
        <v>4143.26</v>
      </c>
      <c r="D83" s="82">
        <v>0.8</v>
      </c>
    </row>
    <row r="84" spans="1:8">
      <c r="A84" s="82" t="s">
        <v>431</v>
      </c>
      <c r="B84" s="82" t="s">
        <v>430</v>
      </c>
      <c r="C84" s="82">
        <v>30964.57</v>
      </c>
      <c r="D84" s="82">
        <v>0.8</v>
      </c>
    </row>
    <row r="85" spans="1:8">
      <c r="A85" s="82" t="s">
        <v>432</v>
      </c>
      <c r="B85" s="82" t="s">
        <v>430</v>
      </c>
      <c r="C85" s="82">
        <v>23494.83</v>
      </c>
      <c r="D85" s="82">
        <v>0.8</v>
      </c>
    </row>
    <row r="86" spans="1:8">
      <c r="A86" s="82" t="s">
        <v>433</v>
      </c>
      <c r="B86" s="82" t="s">
        <v>430</v>
      </c>
      <c r="C86" s="82">
        <v>63831.32</v>
      </c>
      <c r="D86" s="82">
        <v>0.8</v>
      </c>
    </row>
    <row r="87" spans="1:8">
      <c r="A87" s="82" t="s">
        <v>434</v>
      </c>
      <c r="B87" s="82" t="s">
        <v>430</v>
      </c>
      <c r="C87" s="82">
        <v>33372.120000000003</v>
      </c>
      <c r="D87" s="82">
        <v>0.8</v>
      </c>
    </row>
    <row r="88" spans="1:8">
      <c r="A88" s="82" t="s">
        <v>435</v>
      </c>
      <c r="B88" s="82" t="s">
        <v>430</v>
      </c>
      <c r="C88" s="82">
        <v>19993.16</v>
      </c>
      <c r="D88" s="82">
        <v>0.8</v>
      </c>
    </row>
    <row r="90" spans="1:8">
      <c r="A90" s="78"/>
      <c r="B90" s="82" t="s">
        <v>126</v>
      </c>
      <c r="C90" s="82" t="s">
        <v>436</v>
      </c>
      <c r="D90" s="82" t="s">
        <v>437</v>
      </c>
      <c r="E90" s="82" t="s">
        <v>438</v>
      </c>
      <c r="F90" s="82" t="s">
        <v>439</v>
      </c>
      <c r="G90" s="82" t="s">
        <v>440</v>
      </c>
      <c r="H90" s="82" t="s">
        <v>441</v>
      </c>
    </row>
    <row r="91" spans="1:8">
      <c r="A91" s="82" t="s">
        <v>442</v>
      </c>
      <c r="B91" s="82" t="s">
        <v>443</v>
      </c>
      <c r="C91" s="82">
        <v>0.35</v>
      </c>
      <c r="D91" s="82">
        <v>125</v>
      </c>
      <c r="E91" s="82">
        <v>1.18</v>
      </c>
      <c r="F91" s="82">
        <v>421.39</v>
      </c>
      <c r="G91" s="82">
        <v>1</v>
      </c>
      <c r="H91" s="82" t="s">
        <v>444</v>
      </c>
    </row>
    <row r="92" spans="1:8">
      <c r="A92" s="82" t="s">
        <v>445</v>
      </c>
      <c r="B92" s="82" t="s">
        <v>446</v>
      </c>
      <c r="C92" s="82">
        <v>0.54</v>
      </c>
      <c r="D92" s="82">
        <v>622</v>
      </c>
      <c r="E92" s="82">
        <v>0.57999999999999996</v>
      </c>
      <c r="F92" s="82">
        <v>669.19</v>
      </c>
      <c r="G92" s="82">
        <v>1</v>
      </c>
      <c r="H92" s="82" t="s">
        <v>447</v>
      </c>
    </row>
    <row r="93" spans="1:8">
      <c r="A93" s="82" t="s">
        <v>448</v>
      </c>
      <c r="B93" s="82" t="s">
        <v>446</v>
      </c>
      <c r="C93" s="82">
        <v>0.56999999999999995</v>
      </c>
      <c r="D93" s="82">
        <v>622</v>
      </c>
      <c r="E93" s="82">
        <v>2.67</v>
      </c>
      <c r="F93" s="82">
        <v>2915.57</v>
      </c>
      <c r="G93" s="82">
        <v>1</v>
      </c>
      <c r="H93" s="82" t="s">
        <v>447</v>
      </c>
    </row>
    <row r="94" spans="1:8">
      <c r="A94" s="82" t="s">
        <v>449</v>
      </c>
      <c r="B94" s="82" t="s">
        <v>446</v>
      </c>
      <c r="C94" s="82">
        <v>0.56999999999999995</v>
      </c>
      <c r="D94" s="82">
        <v>622</v>
      </c>
      <c r="E94" s="82">
        <v>2.6</v>
      </c>
      <c r="F94" s="82">
        <v>2846.93</v>
      </c>
      <c r="G94" s="82">
        <v>1</v>
      </c>
      <c r="H94" s="82" t="s">
        <v>447</v>
      </c>
    </row>
    <row r="95" spans="1:8">
      <c r="A95" s="82" t="s">
        <v>450</v>
      </c>
      <c r="B95" s="82" t="s">
        <v>446</v>
      </c>
      <c r="C95" s="82">
        <v>0.59</v>
      </c>
      <c r="D95" s="82">
        <v>1109.6500000000001</v>
      </c>
      <c r="E95" s="82">
        <v>5.5</v>
      </c>
      <c r="F95" s="82">
        <v>10309.870000000001</v>
      </c>
      <c r="G95" s="82">
        <v>1</v>
      </c>
      <c r="H95" s="82" t="s">
        <v>447</v>
      </c>
    </row>
    <row r="96" spans="1:8">
      <c r="A96" s="82" t="s">
        <v>451</v>
      </c>
      <c r="B96" s="82" t="s">
        <v>446</v>
      </c>
      <c r="C96" s="82">
        <v>0.56999999999999995</v>
      </c>
      <c r="D96" s="82">
        <v>622</v>
      </c>
      <c r="E96" s="82">
        <v>2.87</v>
      </c>
      <c r="F96" s="82">
        <v>3142.26</v>
      </c>
      <c r="G96" s="82">
        <v>1</v>
      </c>
      <c r="H96" s="82" t="s">
        <v>447</v>
      </c>
    </row>
    <row r="97" spans="1:8">
      <c r="A97" s="82" t="s">
        <v>452</v>
      </c>
      <c r="B97" s="82" t="s">
        <v>446</v>
      </c>
      <c r="C97" s="82">
        <v>0.56999999999999995</v>
      </c>
      <c r="D97" s="82">
        <v>622</v>
      </c>
      <c r="E97" s="82">
        <v>2.5</v>
      </c>
      <c r="F97" s="82">
        <v>2730.08</v>
      </c>
      <c r="G97" s="82">
        <v>1</v>
      </c>
      <c r="H97" s="82" t="s">
        <v>447</v>
      </c>
    </row>
    <row r="99" spans="1:8">
      <c r="A99" s="78"/>
      <c r="B99" s="82" t="s">
        <v>126</v>
      </c>
      <c r="C99" s="82" t="s">
        <v>453</v>
      </c>
      <c r="D99" s="82" t="s">
        <v>454</v>
      </c>
      <c r="E99" s="82" t="s">
        <v>455</v>
      </c>
      <c r="F99" s="82" t="s">
        <v>456</v>
      </c>
    </row>
    <row r="100" spans="1:8">
      <c r="A100" s="82" t="s">
        <v>457</v>
      </c>
      <c r="B100" s="82" t="s">
        <v>458</v>
      </c>
      <c r="C100" s="82" t="s">
        <v>459</v>
      </c>
      <c r="D100" s="82">
        <v>0.1</v>
      </c>
      <c r="E100" s="82">
        <v>0</v>
      </c>
      <c r="F100" s="82">
        <v>1</v>
      </c>
    </row>
    <row r="102" spans="1:8">
      <c r="A102" s="78"/>
      <c r="B102" s="82" t="s">
        <v>126</v>
      </c>
      <c r="C102" s="82" t="s">
        <v>460</v>
      </c>
      <c r="D102" s="82" t="s">
        <v>461</v>
      </c>
      <c r="E102" s="82" t="s">
        <v>462</v>
      </c>
      <c r="F102" s="82" t="s">
        <v>463</v>
      </c>
      <c r="G102" s="82" t="s">
        <v>464</v>
      </c>
    </row>
    <row r="103" spans="1:8">
      <c r="A103" s="82" t="s">
        <v>465</v>
      </c>
      <c r="B103" s="82" t="s">
        <v>466</v>
      </c>
      <c r="C103" s="82">
        <v>0.4</v>
      </c>
      <c r="D103" s="82">
        <v>845000</v>
      </c>
      <c r="E103" s="82">
        <v>0.8</v>
      </c>
      <c r="F103" s="82">
        <v>1.71</v>
      </c>
      <c r="G103" s="82">
        <v>0.59</v>
      </c>
    </row>
    <row r="105" spans="1:8">
      <c r="A105" s="78"/>
      <c r="B105" s="82" t="s">
        <v>467</v>
      </c>
      <c r="C105" s="82" t="s">
        <v>468</v>
      </c>
      <c r="D105" s="82" t="s">
        <v>469</v>
      </c>
      <c r="E105" s="82" t="s">
        <v>470</v>
      </c>
      <c r="F105" s="82" t="s">
        <v>471</v>
      </c>
      <c r="G105" s="82" t="s">
        <v>472</v>
      </c>
      <c r="H105" s="82" t="s">
        <v>473</v>
      </c>
    </row>
    <row r="106" spans="1:8">
      <c r="A106" s="82" t="s">
        <v>474</v>
      </c>
      <c r="B106" s="82">
        <v>100708.03200000001</v>
      </c>
      <c r="C106" s="82">
        <v>174.8006</v>
      </c>
      <c r="D106" s="82">
        <v>656.70249999999999</v>
      </c>
      <c r="E106" s="82">
        <v>0</v>
      </c>
      <c r="F106" s="82">
        <v>3.0000000000000001E-3</v>
      </c>
      <c r="G106" s="82">
        <v>81273.820900000006</v>
      </c>
      <c r="H106" s="82">
        <v>43210.556600000004</v>
      </c>
    </row>
    <row r="107" spans="1:8">
      <c r="A107" s="82" t="s">
        <v>475</v>
      </c>
      <c r="B107" s="82">
        <v>91336.043399999995</v>
      </c>
      <c r="C107" s="82">
        <v>159.05789999999999</v>
      </c>
      <c r="D107" s="82">
        <v>599.71690000000001</v>
      </c>
      <c r="E107" s="82">
        <v>0</v>
      </c>
      <c r="F107" s="82">
        <v>2.7000000000000001E-3</v>
      </c>
      <c r="G107" s="82">
        <v>74221.653600000005</v>
      </c>
      <c r="H107" s="82">
        <v>39241.8891</v>
      </c>
    </row>
    <row r="108" spans="1:8">
      <c r="A108" s="82" t="s">
        <v>476</v>
      </c>
      <c r="B108" s="82">
        <v>102867.8229</v>
      </c>
      <c r="C108" s="82">
        <v>179.40219999999999</v>
      </c>
      <c r="D108" s="82">
        <v>677.4991</v>
      </c>
      <c r="E108" s="82">
        <v>0</v>
      </c>
      <c r="F108" s="82">
        <v>3.0999999999999999E-3</v>
      </c>
      <c r="G108" s="82">
        <v>83848.277300000002</v>
      </c>
      <c r="H108" s="82">
        <v>44222.714099999997</v>
      </c>
    </row>
    <row r="109" spans="1:8">
      <c r="A109" s="82" t="s">
        <v>477</v>
      </c>
      <c r="B109" s="82">
        <v>104164.7982</v>
      </c>
      <c r="C109" s="82">
        <v>182.40710000000001</v>
      </c>
      <c r="D109" s="82">
        <v>691.88819999999998</v>
      </c>
      <c r="E109" s="82">
        <v>0</v>
      </c>
      <c r="F109" s="82">
        <v>3.2000000000000002E-3</v>
      </c>
      <c r="G109" s="82">
        <v>85629.660499999998</v>
      </c>
      <c r="H109" s="82">
        <v>44854.719799999999</v>
      </c>
    </row>
    <row r="110" spans="1:8">
      <c r="A110" s="82" t="s">
        <v>308</v>
      </c>
      <c r="B110" s="82">
        <v>113832.1505</v>
      </c>
      <c r="C110" s="82">
        <v>199.55160000000001</v>
      </c>
      <c r="D110" s="82">
        <v>757.79870000000005</v>
      </c>
      <c r="E110" s="82">
        <v>0</v>
      </c>
      <c r="F110" s="82">
        <v>3.5000000000000001E-3</v>
      </c>
      <c r="G110" s="82">
        <v>93787.051300000006</v>
      </c>
      <c r="H110" s="82">
        <v>49039.2186</v>
      </c>
    </row>
    <row r="111" spans="1:8">
      <c r="A111" s="82" t="s">
        <v>478</v>
      </c>
      <c r="B111" s="82">
        <v>114193.2803</v>
      </c>
      <c r="C111" s="82">
        <v>200.24209999999999</v>
      </c>
      <c r="D111" s="82">
        <v>760.65419999999995</v>
      </c>
      <c r="E111" s="82">
        <v>0</v>
      </c>
      <c r="F111" s="82">
        <v>3.5000000000000001E-3</v>
      </c>
      <c r="G111" s="82">
        <v>94140.498200000002</v>
      </c>
      <c r="H111" s="82">
        <v>49200.540999999997</v>
      </c>
    </row>
    <row r="112" spans="1:8">
      <c r="A112" s="82" t="s">
        <v>479</v>
      </c>
      <c r="B112" s="82">
        <v>119565.18829999999</v>
      </c>
      <c r="C112" s="82">
        <v>209.70410000000001</v>
      </c>
      <c r="D112" s="82">
        <v>796.76930000000004</v>
      </c>
      <c r="E112" s="82">
        <v>0</v>
      </c>
      <c r="F112" s="82">
        <v>3.5999999999999999E-3</v>
      </c>
      <c r="G112" s="82">
        <v>98610.2307</v>
      </c>
      <c r="H112" s="82">
        <v>51519.274700000002</v>
      </c>
    </row>
    <row r="113" spans="1:19">
      <c r="A113" s="82" t="s">
        <v>480</v>
      </c>
      <c r="B113" s="82">
        <v>120265.78170000001</v>
      </c>
      <c r="C113" s="82">
        <v>210.9119</v>
      </c>
      <c r="D113" s="82">
        <v>801.27319999999997</v>
      </c>
      <c r="E113" s="82">
        <v>0</v>
      </c>
      <c r="F113" s="82">
        <v>3.7000000000000002E-3</v>
      </c>
      <c r="G113" s="82">
        <v>99167.628700000001</v>
      </c>
      <c r="H113" s="82">
        <v>51819.054600000003</v>
      </c>
    </row>
    <row r="114" spans="1:19">
      <c r="A114" s="82" t="s">
        <v>481</v>
      </c>
      <c r="B114" s="82">
        <v>113223.34540000001</v>
      </c>
      <c r="C114" s="82">
        <v>198.5461</v>
      </c>
      <c r="D114" s="82">
        <v>754.2319</v>
      </c>
      <c r="E114" s="82">
        <v>0</v>
      </c>
      <c r="F114" s="82">
        <v>3.3999999999999998E-3</v>
      </c>
      <c r="G114" s="82">
        <v>93345.659799999994</v>
      </c>
      <c r="H114" s="82">
        <v>48783.131999999998</v>
      </c>
    </row>
    <row r="115" spans="1:19">
      <c r="A115" s="82" t="s">
        <v>482</v>
      </c>
      <c r="B115" s="82">
        <v>111747.4338</v>
      </c>
      <c r="C115" s="82">
        <v>195.86930000000001</v>
      </c>
      <c r="D115" s="82">
        <v>743.70190000000002</v>
      </c>
      <c r="E115" s="82">
        <v>0</v>
      </c>
      <c r="F115" s="82">
        <v>3.3999999999999998E-3</v>
      </c>
      <c r="G115" s="82">
        <v>92042.370899999994</v>
      </c>
      <c r="H115" s="82">
        <v>48138.334300000002</v>
      </c>
    </row>
    <row r="116" spans="1:19">
      <c r="A116" s="82" t="s">
        <v>483</v>
      </c>
      <c r="B116" s="82">
        <v>102090.8556</v>
      </c>
      <c r="C116" s="82">
        <v>178.70830000000001</v>
      </c>
      <c r="D116" s="82">
        <v>677.58550000000002</v>
      </c>
      <c r="E116" s="82">
        <v>0</v>
      </c>
      <c r="F116" s="82">
        <v>3.0999999999999999E-3</v>
      </c>
      <c r="G116" s="82">
        <v>83859.474300000002</v>
      </c>
      <c r="H116" s="82">
        <v>43954.943099999997</v>
      </c>
    </row>
    <row r="117" spans="1:19">
      <c r="A117" s="82" t="s">
        <v>484</v>
      </c>
      <c r="B117" s="82">
        <v>99312.596600000004</v>
      </c>
      <c r="C117" s="82">
        <v>173.29920000000001</v>
      </c>
      <c r="D117" s="82">
        <v>654.8501</v>
      </c>
      <c r="E117" s="82">
        <v>0</v>
      </c>
      <c r="F117" s="82">
        <v>3.0000000000000001E-3</v>
      </c>
      <c r="G117" s="82">
        <v>81045.272899999996</v>
      </c>
      <c r="H117" s="82">
        <v>42704.080699999999</v>
      </c>
    </row>
    <row r="118" spans="1:19">
      <c r="A118" s="82"/>
      <c r="B118" s="82"/>
      <c r="C118" s="82"/>
      <c r="D118" s="82"/>
      <c r="E118" s="82"/>
      <c r="F118" s="82"/>
      <c r="G118" s="82"/>
      <c r="H118" s="82"/>
    </row>
    <row r="119" spans="1:19">
      <c r="A119" s="82" t="s">
        <v>485</v>
      </c>
      <c r="B119" s="83">
        <v>1293310</v>
      </c>
      <c r="C119" s="82">
        <v>2262.5005000000001</v>
      </c>
      <c r="D119" s="82">
        <v>8572.6715999999997</v>
      </c>
      <c r="E119" s="82">
        <v>0</v>
      </c>
      <c r="F119" s="82">
        <v>3.9100000000000003E-2</v>
      </c>
      <c r="G119" s="83">
        <v>1060970</v>
      </c>
      <c r="H119" s="82">
        <v>556688.45860000001</v>
      </c>
    </row>
    <row r="120" spans="1:19">
      <c r="A120" s="82" t="s">
        <v>486</v>
      </c>
      <c r="B120" s="82">
        <v>91336.043399999995</v>
      </c>
      <c r="C120" s="82">
        <v>159.05789999999999</v>
      </c>
      <c r="D120" s="82">
        <v>599.71690000000001</v>
      </c>
      <c r="E120" s="82">
        <v>0</v>
      </c>
      <c r="F120" s="82">
        <v>2.7000000000000001E-3</v>
      </c>
      <c r="G120" s="82">
        <v>74221.653600000005</v>
      </c>
      <c r="H120" s="82">
        <v>39241.8891</v>
      </c>
    </row>
    <row r="121" spans="1:19">
      <c r="A121" s="82" t="s">
        <v>487</v>
      </c>
      <c r="B121" s="82">
        <v>120265.78170000001</v>
      </c>
      <c r="C121" s="82">
        <v>210.9119</v>
      </c>
      <c r="D121" s="82">
        <v>801.27319999999997</v>
      </c>
      <c r="E121" s="82">
        <v>0</v>
      </c>
      <c r="F121" s="82">
        <v>3.7000000000000002E-3</v>
      </c>
      <c r="G121" s="82">
        <v>99167.628700000001</v>
      </c>
      <c r="H121" s="82">
        <v>51819.054600000003</v>
      </c>
    </row>
    <row r="123" spans="1:19">
      <c r="A123" s="78"/>
      <c r="B123" s="82" t="s">
        <v>488</v>
      </c>
      <c r="C123" s="82" t="s">
        <v>489</v>
      </c>
      <c r="D123" s="82" t="s">
        <v>490</v>
      </c>
      <c r="E123" s="82" t="s">
        <v>491</v>
      </c>
      <c r="F123" s="82" t="s">
        <v>492</v>
      </c>
      <c r="G123" s="82" t="s">
        <v>493</v>
      </c>
      <c r="H123" s="82" t="s">
        <v>494</v>
      </c>
      <c r="I123" s="82" t="s">
        <v>495</v>
      </c>
      <c r="J123" s="82" t="s">
        <v>496</v>
      </c>
      <c r="K123" s="82" t="s">
        <v>497</v>
      </c>
      <c r="L123" s="82" t="s">
        <v>498</v>
      </c>
      <c r="M123" s="82" t="s">
        <v>499</v>
      </c>
      <c r="N123" s="82" t="s">
        <v>500</v>
      </c>
      <c r="O123" s="82" t="s">
        <v>501</v>
      </c>
      <c r="P123" s="82" t="s">
        <v>502</v>
      </c>
      <c r="Q123" s="82" t="s">
        <v>503</v>
      </c>
      <c r="R123" s="82" t="s">
        <v>504</v>
      </c>
      <c r="S123" s="82" t="s">
        <v>505</v>
      </c>
    </row>
    <row r="124" spans="1:19">
      <c r="A124" s="82" t="s">
        <v>474</v>
      </c>
      <c r="B124" s="83">
        <v>552301000000</v>
      </c>
      <c r="C124" s="82">
        <v>361152.27</v>
      </c>
      <c r="D124" s="82" t="s">
        <v>506</v>
      </c>
      <c r="E124" s="82">
        <v>41924.28</v>
      </c>
      <c r="F124" s="82">
        <v>31827.177</v>
      </c>
      <c r="G124" s="82">
        <v>23035.293000000001</v>
      </c>
      <c r="H124" s="82">
        <v>0</v>
      </c>
      <c r="I124" s="82">
        <v>26565.906999999999</v>
      </c>
      <c r="J124" s="82">
        <v>4330.1480000000001</v>
      </c>
      <c r="K124" s="82">
        <v>0</v>
      </c>
      <c r="L124" s="82">
        <v>0</v>
      </c>
      <c r="M124" s="82">
        <v>0</v>
      </c>
      <c r="N124" s="82">
        <v>0</v>
      </c>
      <c r="O124" s="82">
        <v>0</v>
      </c>
      <c r="P124" s="82">
        <v>0</v>
      </c>
      <c r="Q124" s="82">
        <v>233469.46599999999</v>
      </c>
      <c r="R124" s="82">
        <v>0</v>
      </c>
      <c r="S124" s="82">
        <v>0</v>
      </c>
    </row>
    <row r="125" spans="1:19">
      <c r="A125" s="82" t="s">
        <v>475</v>
      </c>
      <c r="B125" s="83">
        <v>504377000000</v>
      </c>
      <c r="C125" s="82">
        <v>362817.98</v>
      </c>
      <c r="D125" s="82" t="s">
        <v>507</v>
      </c>
      <c r="E125" s="82">
        <v>62886.42</v>
      </c>
      <c r="F125" s="82">
        <v>35805.574999999997</v>
      </c>
      <c r="G125" s="82">
        <v>23035.293000000001</v>
      </c>
      <c r="H125" s="82">
        <v>0</v>
      </c>
      <c r="I125" s="82">
        <v>31995.796999999999</v>
      </c>
      <c r="J125" s="82">
        <v>0</v>
      </c>
      <c r="K125" s="82">
        <v>0</v>
      </c>
      <c r="L125" s="82">
        <v>0</v>
      </c>
      <c r="M125" s="82">
        <v>0</v>
      </c>
      <c r="N125" s="82">
        <v>0</v>
      </c>
      <c r="O125" s="82">
        <v>0</v>
      </c>
      <c r="P125" s="82">
        <v>0</v>
      </c>
      <c r="Q125" s="82">
        <v>209094.89600000001</v>
      </c>
      <c r="R125" s="82">
        <v>0</v>
      </c>
      <c r="S125" s="82">
        <v>0</v>
      </c>
    </row>
    <row r="126" spans="1:19">
      <c r="A126" s="82" t="s">
        <v>476</v>
      </c>
      <c r="B126" s="83">
        <v>569796000000</v>
      </c>
      <c r="C126" s="82">
        <v>377461.64399999997</v>
      </c>
      <c r="D126" s="82" t="s">
        <v>508</v>
      </c>
      <c r="E126" s="82">
        <v>41924.28</v>
      </c>
      <c r="F126" s="82">
        <v>31827.177</v>
      </c>
      <c r="G126" s="82">
        <v>23035.293000000001</v>
      </c>
      <c r="H126" s="82">
        <v>0</v>
      </c>
      <c r="I126" s="82">
        <v>41548.635000000002</v>
      </c>
      <c r="J126" s="82">
        <v>0</v>
      </c>
      <c r="K126" s="82">
        <v>0</v>
      </c>
      <c r="L126" s="82">
        <v>0</v>
      </c>
      <c r="M126" s="82">
        <v>0</v>
      </c>
      <c r="N126" s="82">
        <v>0</v>
      </c>
      <c r="O126" s="82">
        <v>0</v>
      </c>
      <c r="P126" s="82">
        <v>0</v>
      </c>
      <c r="Q126" s="82">
        <v>239126.258</v>
      </c>
      <c r="R126" s="82">
        <v>0</v>
      </c>
      <c r="S126" s="82">
        <v>0</v>
      </c>
    </row>
    <row r="127" spans="1:19">
      <c r="A127" s="82" t="s">
        <v>477</v>
      </c>
      <c r="B127" s="83">
        <v>581901000000</v>
      </c>
      <c r="C127" s="82">
        <v>389704.23800000001</v>
      </c>
      <c r="D127" s="82" t="s">
        <v>509</v>
      </c>
      <c r="E127" s="82">
        <v>41924.28</v>
      </c>
      <c r="F127" s="82">
        <v>31827.177</v>
      </c>
      <c r="G127" s="82">
        <v>23035.293000000001</v>
      </c>
      <c r="H127" s="82">
        <v>0</v>
      </c>
      <c r="I127" s="82">
        <v>53650.383000000002</v>
      </c>
      <c r="J127" s="82">
        <v>0</v>
      </c>
      <c r="K127" s="82">
        <v>0</v>
      </c>
      <c r="L127" s="82">
        <v>0</v>
      </c>
      <c r="M127" s="82">
        <v>0</v>
      </c>
      <c r="N127" s="82">
        <v>0</v>
      </c>
      <c r="O127" s="82">
        <v>0</v>
      </c>
      <c r="P127" s="82">
        <v>0</v>
      </c>
      <c r="Q127" s="82">
        <v>239267.10500000001</v>
      </c>
      <c r="R127" s="82">
        <v>0</v>
      </c>
      <c r="S127" s="82">
        <v>0</v>
      </c>
    </row>
    <row r="128" spans="1:19">
      <c r="A128" s="82" t="s">
        <v>308</v>
      </c>
      <c r="B128" s="83">
        <v>637335000000</v>
      </c>
      <c r="C128" s="82">
        <v>400105.48700000002</v>
      </c>
      <c r="D128" s="82" t="s">
        <v>510</v>
      </c>
      <c r="E128" s="82">
        <v>41924.28</v>
      </c>
      <c r="F128" s="82">
        <v>31827.177</v>
      </c>
      <c r="G128" s="82">
        <v>23035.293000000001</v>
      </c>
      <c r="H128" s="82">
        <v>0</v>
      </c>
      <c r="I128" s="82">
        <v>61559.978999999999</v>
      </c>
      <c r="J128" s="82">
        <v>0</v>
      </c>
      <c r="K128" s="82">
        <v>0</v>
      </c>
      <c r="L128" s="82">
        <v>0</v>
      </c>
      <c r="M128" s="82">
        <v>0</v>
      </c>
      <c r="N128" s="82">
        <v>0</v>
      </c>
      <c r="O128" s="82">
        <v>0</v>
      </c>
      <c r="P128" s="82">
        <v>0</v>
      </c>
      <c r="Q128" s="82">
        <v>241758.75899999999</v>
      </c>
      <c r="R128" s="82">
        <v>0</v>
      </c>
      <c r="S128" s="82">
        <v>0</v>
      </c>
    </row>
    <row r="129" spans="1:19">
      <c r="A129" s="82" t="s">
        <v>478</v>
      </c>
      <c r="B129" s="83">
        <v>639737000000</v>
      </c>
      <c r="C129" s="82">
        <v>422129.136</v>
      </c>
      <c r="D129" s="82" t="s">
        <v>511</v>
      </c>
      <c r="E129" s="82">
        <v>41924.28</v>
      </c>
      <c r="F129" s="82">
        <v>31827.177</v>
      </c>
      <c r="G129" s="82">
        <v>23035.293000000001</v>
      </c>
      <c r="H129" s="82">
        <v>0</v>
      </c>
      <c r="I129" s="82">
        <v>79205.891000000003</v>
      </c>
      <c r="J129" s="82">
        <v>0</v>
      </c>
      <c r="K129" s="82">
        <v>0</v>
      </c>
      <c r="L129" s="82">
        <v>0</v>
      </c>
      <c r="M129" s="82">
        <v>0</v>
      </c>
      <c r="N129" s="82">
        <v>0</v>
      </c>
      <c r="O129" s="82">
        <v>0</v>
      </c>
      <c r="P129" s="82">
        <v>0</v>
      </c>
      <c r="Q129" s="82">
        <v>246136.49400000001</v>
      </c>
      <c r="R129" s="82">
        <v>0</v>
      </c>
      <c r="S129" s="82">
        <v>0</v>
      </c>
    </row>
    <row r="130" spans="1:19">
      <c r="A130" s="82" t="s">
        <v>479</v>
      </c>
      <c r="B130" s="83">
        <v>670111000000</v>
      </c>
      <c r="C130" s="82">
        <v>412708.08199999999</v>
      </c>
      <c r="D130" s="82" t="s">
        <v>512</v>
      </c>
      <c r="E130" s="82">
        <v>41924.28</v>
      </c>
      <c r="F130" s="82">
        <v>31827.177</v>
      </c>
      <c r="G130" s="82">
        <v>23035.293000000001</v>
      </c>
      <c r="H130" s="82">
        <v>0</v>
      </c>
      <c r="I130" s="82">
        <v>71818.034</v>
      </c>
      <c r="J130" s="82">
        <v>0</v>
      </c>
      <c r="K130" s="82">
        <v>0</v>
      </c>
      <c r="L130" s="82">
        <v>0</v>
      </c>
      <c r="M130" s="82">
        <v>0</v>
      </c>
      <c r="N130" s="82">
        <v>0</v>
      </c>
      <c r="O130" s="82">
        <v>0</v>
      </c>
      <c r="P130" s="82">
        <v>0</v>
      </c>
      <c r="Q130" s="82">
        <v>244103.29800000001</v>
      </c>
      <c r="R130" s="82">
        <v>0</v>
      </c>
      <c r="S130" s="82">
        <v>0</v>
      </c>
    </row>
    <row r="131" spans="1:19">
      <c r="A131" s="82" t="s">
        <v>480</v>
      </c>
      <c r="B131" s="83">
        <v>673899000000</v>
      </c>
      <c r="C131" s="82">
        <v>415213.56900000002</v>
      </c>
      <c r="D131" s="82" t="s">
        <v>513</v>
      </c>
      <c r="E131" s="82">
        <v>41924.28</v>
      </c>
      <c r="F131" s="82">
        <v>31827.177</v>
      </c>
      <c r="G131" s="82">
        <v>23035.293000000001</v>
      </c>
      <c r="H131" s="82">
        <v>0</v>
      </c>
      <c r="I131" s="82">
        <v>73208.847999999998</v>
      </c>
      <c r="J131" s="82">
        <v>0</v>
      </c>
      <c r="K131" s="82">
        <v>0</v>
      </c>
      <c r="L131" s="82">
        <v>0</v>
      </c>
      <c r="M131" s="82">
        <v>0</v>
      </c>
      <c r="N131" s="82">
        <v>0</v>
      </c>
      <c r="O131" s="82">
        <v>0</v>
      </c>
      <c r="P131" s="82">
        <v>0</v>
      </c>
      <c r="Q131" s="82">
        <v>245217.97099999999</v>
      </c>
      <c r="R131" s="82">
        <v>0</v>
      </c>
      <c r="S131" s="82">
        <v>0</v>
      </c>
    </row>
    <row r="132" spans="1:19">
      <c r="A132" s="82" t="s">
        <v>481</v>
      </c>
      <c r="B132" s="83">
        <v>634336000000</v>
      </c>
      <c r="C132" s="82">
        <v>402142.77600000001</v>
      </c>
      <c r="D132" s="82" t="s">
        <v>514</v>
      </c>
      <c r="E132" s="82">
        <v>41924.28</v>
      </c>
      <c r="F132" s="82">
        <v>31827.177</v>
      </c>
      <c r="G132" s="82">
        <v>23035.293000000001</v>
      </c>
      <c r="H132" s="82">
        <v>0</v>
      </c>
      <c r="I132" s="82">
        <v>63498.982000000004</v>
      </c>
      <c r="J132" s="82">
        <v>0</v>
      </c>
      <c r="K132" s="82">
        <v>0</v>
      </c>
      <c r="L132" s="82">
        <v>0</v>
      </c>
      <c r="M132" s="82">
        <v>0</v>
      </c>
      <c r="N132" s="82">
        <v>0</v>
      </c>
      <c r="O132" s="82">
        <v>0</v>
      </c>
      <c r="P132" s="82">
        <v>0</v>
      </c>
      <c r="Q132" s="82">
        <v>241857.04399999999</v>
      </c>
      <c r="R132" s="82">
        <v>0</v>
      </c>
      <c r="S132" s="82">
        <v>0</v>
      </c>
    </row>
    <row r="133" spans="1:19">
      <c r="A133" s="82" t="s">
        <v>482</v>
      </c>
      <c r="B133" s="83">
        <v>625479000000</v>
      </c>
      <c r="C133" s="82">
        <v>401422.71399999998</v>
      </c>
      <c r="D133" s="82" t="s">
        <v>515</v>
      </c>
      <c r="E133" s="82">
        <v>41924.28</v>
      </c>
      <c r="F133" s="82">
        <v>31827.177</v>
      </c>
      <c r="G133" s="82">
        <v>23035.293000000001</v>
      </c>
      <c r="H133" s="82">
        <v>0</v>
      </c>
      <c r="I133" s="82">
        <v>62894.983</v>
      </c>
      <c r="J133" s="82">
        <v>0</v>
      </c>
      <c r="K133" s="82">
        <v>0</v>
      </c>
      <c r="L133" s="82">
        <v>0</v>
      </c>
      <c r="M133" s="82">
        <v>0</v>
      </c>
      <c r="N133" s="82">
        <v>0</v>
      </c>
      <c r="O133" s="82">
        <v>0</v>
      </c>
      <c r="P133" s="82">
        <v>0</v>
      </c>
      <c r="Q133" s="82">
        <v>241740.98199999999</v>
      </c>
      <c r="R133" s="82">
        <v>0</v>
      </c>
      <c r="S133" s="82">
        <v>0</v>
      </c>
    </row>
    <row r="134" spans="1:19">
      <c r="A134" s="82" t="s">
        <v>483</v>
      </c>
      <c r="B134" s="83">
        <v>569872000000</v>
      </c>
      <c r="C134" s="82">
        <v>380289.97</v>
      </c>
      <c r="D134" s="82" t="s">
        <v>516</v>
      </c>
      <c r="E134" s="82">
        <v>41924.28</v>
      </c>
      <c r="F134" s="82">
        <v>31827.177</v>
      </c>
      <c r="G134" s="82">
        <v>23035.293000000001</v>
      </c>
      <c r="H134" s="82">
        <v>0</v>
      </c>
      <c r="I134" s="82">
        <v>39516.858999999997</v>
      </c>
      <c r="J134" s="82">
        <v>4330.1480000000001</v>
      </c>
      <c r="K134" s="82">
        <v>0</v>
      </c>
      <c r="L134" s="82">
        <v>0</v>
      </c>
      <c r="M134" s="82">
        <v>0</v>
      </c>
      <c r="N134" s="82">
        <v>0</v>
      </c>
      <c r="O134" s="82">
        <v>0</v>
      </c>
      <c r="P134" s="82">
        <v>0</v>
      </c>
      <c r="Q134" s="82">
        <v>239656.21299999999</v>
      </c>
      <c r="R134" s="82">
        <v>0</v>
      </c>
      <c r="S134" s="82">
        <v>0</v>
      </c>
    </row>
    <row r="135" spans="1:19">
      <c r="A135" s="82" t="s">
        <v>484</v>
      </c>
      <c r="B135" s="83">
        <v>550748000000</v>
      </c>
      <c r="C135" s="82">
        <v>364551.98100000003</v>
      </c>
      <c r="D135" s="82" t="s">
        <v>517</v>
      </c>
      <c r="E135" s="82">
        <v>41924.28</v>
      </c>
      <c r="F135" s="82">
        <v>31827.177</v>
      </c>
      <c r="G135" s="82">
        <v>23035.293000000001</v>
      </c>
      <c r="H135" s="82">
        <v>0</v>
      </c>
      <c r="I135" s="82">
        <v>27674.14</v>
      </c>
      <c r="J135" s="82">
        <v>4330.1480000000001</v>
      </c>
      <c r="K135" s="82">
        <v>0</v>
      </c>
      <c r="L135" s="82">
        <v>0</v>
      </c>
      <c r="M135" s="82">
        <v>0</v>
      </c>
      <c r="N135" s="82">
        <v>0</v>
      </c>
      <c r="O135" s="82">
        <v>0</v>
      </c>
      <c r="P135" s="82">
        <v>0</v>
      </c>
      <c r="Q135" s="82">
        <v>235760.94399999999</v>
      </c>
      <c r="R135" s="82">
        <v>0</v>
      </c>
      <c r="S135" s="82">
        <v>0</v>
      </c>
    </row>
    <row r="136" spans="1:19">
      <c r="A136" s="82"/>
      <c r="B136" s="82"/>
      <c r="C136" s="82"/>
      <c r="D136" s="82"/>
      <c r="E136" s="82"/>
      <c r="F136" s="82"/>
      <c r="G136" s="82"/>
      <c r="H136" s="82"/>
      <c r="I136" s="82"/>
      <c r="J136" s="82"/>
      <c r="K136" s="82"/>
      <c r="L136" s="82"/>
      <c r="M136" s="82"/>
      <c r="N136" s="82"/>
      <c r="O136" s="82"/>
      <c r="P136" s="82"/>
      <c r="Q136" s="82"/>
      <c r="R136" s="82"/>
      <c r="S136" s="82"/>
    </row>
    <row r="137" spans="1:19">
      <c r="A137" s="82" t="s">
        <v>485</v>
      </c>
      <c r="B137" s="83">
        <v>7209890000000</v>
      </c>
      <c r="C137" s="82"/>
      <c r="D137" s="82"/>
      <c r="E137" s="82"/>
      <c r="F137" s="82"/>
      <c r="G137" s="82"/>
      <c r="H137" s="82"/>
      <c r="I137" s="82"/>
      <c r="J137" s="82"/>
      <c r="K137" s="82"/>
      <c r="L137" s="82">
        <v>0</v>
      </c>
      <c r="M137" s="82">
        <v>0</v>
      </c>
      <c r="N137" s="82">
        <v>0</v>
      </c>
      <c r="O137" s="82">
        <v>0</v>
      </c>
      <c r="P137" s="82">
        <v>0</v>
      </c>
      <c r="Q137" s="82"/>
      <c r="R137" s="82">
        <v>0</v>
      </c>
      <c r="S137" s="82">
        <v>0</v>
      </c>
    </row>
    <row r="138" spans="1:19">
      <c r="A138" s="82" t="s">
        <v>486</v>
      </c>
      <c r="B138" s="83">
        <v>504377000000</v>
      </c>
      <c r="C138" s="82">
        <v>361152.27</v>
      </c>
      <c r="D138" s="82"/>
      <c r="E138" s="82">
        <v>41924.28</v>
      </c>
      <c r="F138" s="82">
        <v>31827.177</v>
      </c>
      <c r="G138" s="82">
        <v>23035.293000000001</v>
      </c>
      <c r="H138" s="82">
        <v>0</v>
      </c>
      <c r="I138" s="82">
        <v>26565.906999999999</v>
      </c>
      <c r="J138" s="82">
        <v>0</v>
      </c>
      <c r="K138" s="82">
        <v>0</v>
      </c>
      <c r="L138" s="82">
        <v>0</v>
      </c>
      <c r="M138" s="82">
        <v>0</v>
      </c>
      <c r="N138" s="82">
        <v>0</v>
      </c>
      <c r="O138" s="82">
        <v>0</v>
      </c>
      <c r="P138" s="82">
        <v>0</v>
      </c>
      <c r="Q138" s="82">
        <v>209094.89600000001</v>
      </c>
      <c r="R138" s="82">
        <v>0</v>
      </c>
      <c r="S138" s="82">
        <v>0</v>
      </c>
    </row>
    <row r="139" spans="1:19">
      <c r="A139" s="82" t="s">
        <v>487</v>
      </c>
      <c r="B139" s="83">
        <v>673899000000</v>
      </c>
      <c r="C139" s="82">
        <v>422129.136</v>
      </c>
      <c r="D139" s="82"/>
      <c r="E139" s="82">
        <v>62886.42</v>
      </c>
      <c r="F139" s="82">
        <v>35805.574999999997</v>
      </c>
      <c r="G139" s="82">
        <v>23035.293000000001</v>
      </c>
      <c r="H139" s="82">
        <v>0</v>
      </c>
      <c r="I139" s="82">
        <v>79205.891000000003</v>
      </c>
      <c r="J139" s="82">
        <v>4330.1480000000001</v>
      </c>
      <c r="K139" s="82">
        <v>0</v>
      </c>
      <c r="L139" s="82">
        <v>0</v>
      </c>
      <c r="M139" s="82">
        <v>0</v>
      </c>
      <c r="N139" s="82">
        <v>0</v>
      </c>
      <c r="O139" s="82">
        <v>0</v>
      </c>
      <c r="P139" s="82">
        <v>0</v>
      </c>
      <c r="Q139" s="82">
        <v>246136.49400000001</v>
      </c>
      <c r="R139" s="82">
        <v>0</v>
      </c>
      <c r="S139" s="82">
        <v>0</v>
      </c>
    </row>
    <row r="141" spans="1:19">
      <c r="A141" s="78"/>
      <c r="B141" s="82" t="s">
        <v>518</v>
      </c>
      <c r="C141" s="82" t="s">
        <v>519</v>
      </c>
      <c r="D141" s="82" t="s">
        <v>254</v>
      </c>
      <c r="E141" s="82" t="s">
        <v>377</v>
      </c>
    </row>
    <row r="142" spans="1:19">
      <c r="A142" s="82" t="s">
        <v>520</v>
      </c>
      <c r="B142" s="82">
        <v>159695.17000000001</v>
      </c>
      <c r="C142" s="82">
        <v>4720.1400000000003</v>
      </c>
      <c r="D142" s="82">
        <v>0</v>
      </c>
      <c r="E142" s="82">
        <v>164415.32</v>
      </c>
    </row>
    <row r="143" spans="1:19">
      <c r="A143" s="82" t="s">
        <v>521</v>
      </c>
      <c r="B143" s="82">
        <v>38.200000000000003</v>
      </c>
      <c r="C143" s="82">
        <v>1.1299999999999999</v>
      </c>
      <c r="D143" s="82">
        <v>0</v>
      </c>
      <c r="E143" s="82">
        <v>39.33</v>
      </c>
    </row>
    <row r="144" spans="1:19">
      <c r="A144" s="82" t="s">
        <v>522</v>
      </c>
      <c r="B144" s="82">
        <v>38.200000000000003</v>
      </c>
      <c r="C144" s="82">
        <v>1.1299999999999999</v>
      </c>
      <c r="D144" s="82">
        <v>0</v>
      </c>
      <c r="E144" s="82">
        <v>39.33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1"/>
  <dimension ref="A1:S144"/>
  <sheetViews>
    <sheetView workbookViewId="0"/>
  </sheetViews>
  <sheetFormatPr defaultRowHeight="10.5"/>
  <cols>
    <col min="1" max="1" width="38.5" customWidth="1"/>
    <col min="2" max="2" width="24.33203125" bestFit="1" customWidth="1"/>
    <col min="3" max="3" width="33.6640625" customWidth="1"/>
    <col min="4" max="4" width="38.6640625" bestFit="1" customWidth="1"/>
    <col min="5" max="5" width="45.6640625" customWidth="1"/>
    <col min="6" max="6" width="50" customWidth="1"/>
    <col min="7" max="7" width="43.6640625" customWidth="1"/>
    <col min="8" max="9" width="38.33203125" customWidth="1"/>
    <col min="10" max="10" width="46.1640625" customWidth="1"/>
    <col min="11" max="11" width="36.5" customWidth="1"/>
    <col min="12" max="12" width="45" customWidth="1"/>
    <col min="13" max="13" width="50.1640625" customWidth="1"/>
    <col min="14" max="15" width="44.83203125" customWidth="1"/>
    <col min="16" max="16" width="45.33203125" customWidth="1"/>
    <col min="17" max="17" width="45.1640625" customWidth="1"/>
    <col min="18" max="18" width="42.6640625" customWidth="1"/>
    <col min="19" max="19" width="48.1640625" customWidth="1"/>
    <col min="20" max="20" width="45.1640625" bestFit="1" customWidth="1"/>
    <col min="21" max="21" width="42.6640625" bestFit="1" customWidth="1"/>
    <col min="22" max="22" width="48.1640625" bestFit="1" customWidth="1"/>
  </cols>
  <sheetData>
    <row r="1" spans="1:7">
      <c r="A1" s="78"/>
      <c r="B1" s="82" t="s">
        <v>378</v>
      </c>
      <c r="C1" s="82" t="s">
        <v>379</v>
      </c>
      <c r="D1" s="82" t="s">
        <v>380</v>
      </c>
    </row>
    <row r="2" spans="1:7">
      <c r="A2" s="82" t="s">
        <v>332</v>
      </c>
      <c r="B2" s="82">
        <v>8130.51</v>
      </c>
      <c r="C2" s="82">
        <v>1944.73</v>
      </c>
      <c r="D2" s="82">
        <v>1944.73</v>
      </c>
    </row>
    <row r="3" spans="1:7">
      <c r="A3" s="82" t="s">
        <v>333</v>
      </c>
      <c r="B3" s="82">
        <v>8130.51</v>
      </c>
      <c r="C3" s="82">
        <v>1944.73</v>
      </c>
      <c r="D3" s="82">
        <v>1944.73</v>
      </c>
    </row>
    <row r="4" spans="1:7">
      <c r="A4" s="82" t="s">
        <v>334</v>
      </c>
      <c r="B4" s="82">
        <v>1428.23</v>
      </c>
      <c r="C4" s="82">
        <v>341.62</v>
      </c>
      <c r="D4" s="82">
        <v>341.62</v>
      </c>
    </row>
    <row r="5" spans="1:7">
      <c r="A5" s="82" t="s">
        <v>335</v>
      </c>
      <c r="B5" s="82">
        <v>1428.23</v>
      </c>
      <c r="C5" s="82">
        <v>341.62</v>
      </c>
      <c r="D5" s="82">
        <v>341.62</v>
      </c>
    </row>
    <row r="7" spans="1:7">
      <c r="A7" s="78"/>
      <c r="B7" s="82" t="s">
        <v>381</v>
      </c>
    </row>
    <row r="8" spans="1:7">
      <c r="A8" s="82" t="s">
        <v>336</v>
      </c>
      <c r="B8" s="82">
        <v>4180.79</v>
      </c>
    </row>
    <row r="9" spans="1:7">
      <c r="A9" s="82" t="s">
        <v>337</v>
      </c>
      <c r="B9" s="82">
        <v>4180.79</v>
      </c>
    </row>
    <row r="10" spans="1:7">
      <c r="A10" s="82" t="s">
        <v>382</v>
      </c>
      <c r="B10" s="82">
        <v>0</v>
      </c>
    </row>
    <row r="12" spans="1:7">
      <c r="A12" s="78"/>
      <c r="B12" s="82" t="s">
        <v>395</v>
      </c>
      <c r="C12" s="82" t="s">
        <v>396</v>
      </c>
      <c r="D12" s="82" t="s">
        <v>397</v>
      </c>
      <c r="E12" s="82" t="s">
        <v>398</v>
      </c>
      <c r="F12" s="82" t="s">
        <v>399</v>
      </c>
      <c r="G12" s="82" t="s">
        <v>400</v>
      </c>
    </row>
    <row r="13" spans="1:7">
      <c r="A13" s="82" t="s">
        <v>81</v>
      </c>
      <c r="B13" s="82">
        <v>0</v>
      </c>
      <c r="C13" s="82">
        <v>995.15</v>
      </c>
      <c r="D13" s="82">
        <v>0</v>
      </c>
      <c r="E13" s="82">
        <v>0</v>
      </c>
      <c r="F13" s="82">
        <v>0</v>
      </c>
      <c r="G13" s="82">
        <v>0</v>
      </c>
    </row>
    <row r="14" spans="1:7">
      <c r="A14" s="82" t="s">
        <v>82</v>
      </c>
      <c r="B14" s="82">
        <v>452.5</v>
      </c>
      <c r="C14" s="82">
        <v>0</v>
      </c>
      <c r="D14" s="82">
        <v>0</v>
      </c>
      <c r="E14" s="82">
        <v>0</v>
      </c>
      <c r="F14" s="82">
        <v>0</v>
      </c>
      <c r="G14" s="82">
        <v>0</v>
      </c>
    </row>
    <row r="15" spans="1:7">
      <c r="A15" s="82" t="s">
        <v>90</v>
      </c>
      <c r="B15" s="82">
        <v>933.76</v>
      </c>
      <c r="C15" s="82">
        <v>0</v>
      </c>
      <c r="D15" s="82">
        <v>0</v>
      </c>
      <c r="E15" s="82">
        <v>0</v>
      </c>
      <c r="F15" s="82">
        <v>0</v>
      </c>
      <c r="G15" s="82">
        <v>0</v>
      </c>
    </row>
    <row r="16" spans="1:7">
      <c r="A16" s="82" t="s">
        <v>91</v>
      </c>
      <c r="B16" s="82">
        <v>68.11</v>
      </c>
      <c r="C16" s="82">
        <v>0</v>
      </c>
      <c r="D16" s="82">
        <v>0</v>
      </c>
      <c r="E16" s="82">
        <v>0</v>
      </c>
      <c r="F16" s="82">
        <v>0</v>
      </c>
      <c r="G16" s="82">
        <v>0</v>
      </c>
    </row>
    <row r="17" spans="1:10">
      <c r="A17" s="82" t="s">
        <v>92</v>
      </c>
      <c r="B17" s="82">
        <v>678.54</v>
      </c>
      <c r="C17" s="82">
        <v>294.92</v>
      </c>
      <c r="D17" s="82">
        <v>0</v>
      </c>
      <c r="E17" s="82">
        <v>0</v>
      </c>
      <c r="F17" s="82">
        <v>0</v>
      </c>
      <c r="G17" s="82">
        <v>0</v>
      </c>
    </row>
    <row r="18" spans="1:10">
      <c r="A18" s="82" t="s">
        <v>93</v>
      </c>
      <c r="B18" s="82">
        <v>0</v>
      </c>
      <c r="C18" s="82">
        <v>0</v>
      </c>
      <c r="D18" s="82">
        <v>0</v>
      </c>
      <c r="E18" s="82">
        <v>0</v>
      </c>
      <c r="F18" s="82">
        <v>0</v>
      </c>
      <c r="G18" s="82">
        <v>0</v>
      </c>
    </row>
    <row r="19" spans="1:10">
      <c r="A19" s="82" t="s">
        <v>94</v>
      </c>
      <c r="B19" s="82">
        <v>597.72</v>
      </c>
      <c r="C19" s="82">
        <v>0</v>
      </c>
      <c r="D19" s="82">
        <v>0</v>
      </c>
      <c r="E19" s="82">
        <v>0</v>
      </c>
      <c r="F19" s="82">
        <v>0</v>
      </c>
      <c r="G19" s="82">
        <v>0</v>
      </c>
    </row>
    <row r="20" spans="1:10">
      <c r="A20" s="82" t="s">
        <v>95</v>
      </c>
      <c r="B20" s="82">
        <v>0</v>
      </c>
      <c r="C20" s="82">
        <v>0</v>
      </c>
      <c r="D20" s="82">
        <v>0</v>
      </c>
      <c r="E20" s="82">
        <v>0</v>
      </c>
      <c r="F20" s="82">
        <v>0</v>
      </c>
      <c r="G20" s="82">
        <v>0</v>
      </c>
    </row>
    <row r="21" spans="1:10">
      <c r="A21" s="82" t="s">
        <v>96</v>
      </c>
      <c r="B21" s="82">
        <v>0</v>
      </c>
      <c r="C21" s="82">
        <v>0</v>
      </c>
      <c r="D21" s="82">
        <v>0</v>
      </c>
      <c r="E21" s="82">
        <v>0</v>
      </c>
      <c r="F21" s="82">
        <v>0</v>
      </c>
      <c r="G21" s="82">
        <v>0</v>
      </c>
    </row>
    <row r="22" spans="1:10">
      <c r="A22" s="82" t="s">
        <v>97</v>
      </c>
      <c r="B22" s="82">
        <v>0</v>
      </c>
      <c r="C22" s="82">
        <v>0</v>
      </c>
      <c r="D22" s="82">
        <v>0</v>
      </c>
      <c r="E22" s="82">
        <v>0</v>
      </c>
      <c r="F22" s="82">
        <v>0</v>
      </c>
      <c r="G22" s="82">
        <v>0</v>
      </c>
    </row>
    <row r="23" spans="1:10">
      <c r="A23" s="82" t="s">
        <v>76</v>
      </c>
      <c r="B23" s="82">
        <v>0</v>
      </c>
      <c r="C23" s="82">
        <v>0</v>
      </c>
      <c r="D23" s="82">
        <v>0</v>
      </c>
      <c r="E23" s="82">
        <v>0</v>
      </c>
      <c r="F23" s="82">
        <v>0</v>
      </c>
      <c r="G23" s="82">
        <v>0</v>
      </c>
    </row>
    <row r="24" spans="1:10">
      <c r="A24" s="82" t="s">
        <v>98</v>
      </c>
      <c r="B24" s="82">
        <v>0</v>
      </c>
      <c r="C24" s="82">
        <v>17.829999999999998</v>
      </c>
      <c r="D24" s="82">
        <v>0</v>
      </c>
      <c r="E24" s="82">
        <v>0</v>
      </c>
      <c r="F24" s="82">
        <v>0</v>
      </c>
      <c r="G24" s="82">
        <v>87.12</v>
      </c>
    </row>
    <row r="25" spans="1:10">
      <c r="A25" s="82" t="s">
        <v>99</v>
      </c>
      <c r="B25" s="82">
        <v>4091.97</v>
      </c>
      <c r="C25" s="82">
        <v>0</v>
      </c>
      <c r="D25" s="82">
        <v>0</v>
      </c>
      <c r="E25" s="82">
        <v>0</v>
      </c>
      <c r="F25" s="82">
        <v>0</v>
      </c>
      <c r="G25" s="82">
        <v>0</v>
      </c>
    </row>
    <row r="26" spans="1:10">
      <c r="A26" s="82" t="s">
        <v>100</v>
      </c>
      <c r="B26" s="82">
        <v>0</v>
      </c>
      <c r="C26" s="82">
        <v>0</v>
      </c>
      <c r="D26" s="82">
        <v>0</v>
      </c>
      <c r="E26" s="82">
        <v>0</v>
      </c>
      <c r="F26" s="82">
        <v>0</v>
      </c>
      <c r="G26" s="82">
        <v>0</v>
      </c>
    </row>
    <row r="27" spans="1:10">
      <c r="A27" s="82"/>
      <c r="B27" s="82"/>
      <c r="C27" s="82"/>
      <c r="D27" s="82"/>
      <c r="E27" s="82"/>
      <c r="F27" s="82"/>
      <c r="G27" s="82"/>
    </row>
    <row r="28" spans="1:10">
      <c r="A28" s="82" t="s">
        <v>101</v>
      </c>
      <c r="B28" s="82">
        <v>6822.61</v>
      </c>
      <c r="C28" s="82">
        <v>1307.9000000000001</v>
      </c>
      <c r="D28" s="82">
        <v>0</v>
      </c>
      <c r="E28" s="82">
        <v>0</v>
      </c>
      <c r="F28" s="82">
        <v>0</v>
      </c>
      <c r="G28" s="82">
        <v>87.12</v>
      </c>
    </row>
    <row r="30" spans="1:10">
      <c r="A30" s="78"/>
      <c r="B30" s="82" t="s">
        <v>381</v>
      </c>
      <c r="C30" s="82" t="s">
        <v>9</v>
      </c>
      <c r="D30" s="82" t="s">
        <v>401</v>
      </c>
      <c r="E30" s="82" t="s">
        <v>402</v>
      </c>
      <c r="F30" s="82" t="s">
        <v>403</v>
      </c>
      <c r="G30" s="82" t="s">
        <v>404</v>
      </c>
      <c r="H30" s="82" t="s">
        <v>405</v>
      </c>
      <c r="I30" s="82" t="s">
        <v>406</v>
      </c>
      <c r="J30" s="82" t="s">
        <v>407</v>
      </c>
    </row>
    <row r="31" spans="1:10">
      <c r="A31" s="82" t="s">
        <v>408</v>
      </c>
      <c r="B31" s="82">
        <v>88.84</v>
      </c>
      <c r="C31" s="82" t="s">
        <v>10</v>
      </c>
      <c r="D31" s="82">
        <v>541.72</v>
      </c>
      <c r="E31" s="82">
        <v>1</v>
      </c>
      <c r="F31" s="82">
        <v>115.05</v>
      </c>
      <c r="G31" s="82">
        <v>0</v>
      </c>
      <c r="H31" s="82">
        <v>11.84</v>
      </c>
      <c r="I31" s="82">
        <v>18.59</v>
      </c>
      <c r="J31" s="82">
        <v>8.07</v>
      </c>
    </row>
    <row r="32" spans="1:10">
      <c r="A32" s="82" t="s">
        <v>409</v>
      </c>
      <c r="B32" s="82">
        <v>621.89</v>
      </c>
      <c r="C32" s="82" t="s">
        <v>10</v>
      </c>
      <c r="D32" s="82">
        <v>3792.03</v>
      </c>
      <c r="E32" s="82">
        <v>1</v>
      </c>
      <c r="F32" s="82">
        <v>477.11</v>
      </c>
      <c r="G32" s="82">
        <v>0</v>
      </c>
      <c r="H32" s="82">
        <v>8.61</v>
      </c>
      <c r="I32" s="82">
        <v>27.86</v>
      </c>
      <c r="J32" s="82">
        <v>8.07</v>
      </c>
    </row>
    <row r="33" spans="1:10">
      <c r="A33" s="82" t="s">
        <v>410</v>
      </c>
      <c r="B33" s="82">
        <v>224.72</v>
      </c>
      <c r="C33" s="82" t="s">
        <v>10</v>
      </c>
      <c r="D33" s="82">
        <v>1370.24</v>
      </c>
      <c r="E33" s="82">
        <v>1</v>
      </c>
      <c r="F33" s="82">
        <v>138.38999999999999</v>
      </c>
      <c r="G33" s="82">
        <v>0</v>
      </c>
      <c r="H33" s="82">
        <v>18.29</v>
      </c>
      <c r="I33" s="82">
        <v>11.61</v>
      </c>
      <c r="J33" s="82">
        <v>80.7</v>
      </c>
    </row>
    <row r="34" spans="1:10">
      <c r="A34" s="82" t="s">
        <v>411</v>
      </c>
      <c r="B34" s="82">
        <v>2324.94</v>
      </c>
      <c r="C34" s="82" t="s">
        <v>10</v>
      </c>
      <c r="D34" s="82">
        <v>14176.6</v>
      </c>
      <c r="E34" s="82">
        <v>1</v>
      </c>
      <c r="F34" s="82">
        <v>323.44</v>
      </c>
      <c r="G34" s="82">
        <v>174.7</v>
      </c>
      <c r="H34" s="82">
        <v>18.29</v>
      </c>
      <c r="I34" s="82">
        <v>11.61</v>
      </c>
      <c r="J34" s="82">
        <v>5.38</v>
      </c>
    </row>
    <row r="35" spans="1:10">
      <c r="A35" s="82" t="s">
        <v>412</v>
      </c>
      <c r="B35" s="82">
        <v>711.36</v>
      </c>
      <c r="C35" s="82" t="s">
        <v>10</v>
      </c>
      <c r="D35" s="82">
        <v>4337.6099999999997</v>
      </c>
      <c r="E35" s="82">
        <v>1</v>
      </c>
      <c r="F35" s="82">
        <v>366.09</v>
      </c>
      <c r="G35" s="82">
        <v>0</v>
      </c>
      <c r="H35" s="82">
        <v>18.29</v>
      </c>
      <c r="I35" s="82">
        <v>11.61</v>
      </c>
      <c r="J35" s="82">
        <v>5.38</v>
      </c>
    </row>
    <row r="36" spans="1:10">
      <c r="A36" s="82" t="s">
        <v>413</v>
      </c>
      <c r="B36" s="82">
        <v>209.04</v>
      </c>
      <c r="C36" s="82" t="s">
        <v>10</v>
      </c>
      <c r="D36" s="82">
        <v>1274.6500000000001</v>
      </c>
      <c r="E36" s="82">
        <v>1</v>
      </c>
      <c r="F36" s="82">
        <v>189.08</v>
      </c>
      <c r="G36" s="82">
        <v>0</v>
      </c>
      <c r="H36" s="82">
        <v>18.29</v>
      </c>
      <c r="I36" s="82">
        <v>11.61</v>
      </c>
      <c r="J36" s="82">
        <v>80.7</v>
      </c>
    </row>
    <row r="37" spans="1:10">
      <c r="A37" s="82" t="s">
        <v>377</v>
      </c>
      <c r="B37" s="82">
        <v>4180.79</v>
      </c>
      <c r="C37" s="82"/>
      <c r="D37" s="82">
        <v>25492.85</v>
      </c>
      <c r="E37" s="82"/>
      <c r="F37" s="82">
        <v>1609.16</v>
      </c>
      <c r="G37" s="82">
        <v>174.7</v>
      </c>
      <c r="H37" s="82">
        <v>16.713000000000001</v>
      </c>
      <c r="I37" s="82">
        <v>12.83</v>
      </c>
      <c r="J37" s="82">
        <v>13.6518</v>
      </c>
    </row>
    <row r="38" spans="1:10">
      <c r="A38" s="82" t="s">
        <v>414</v>
      </c>
      <c r="B38" s="82">
        <v>4180.79</v>
      </c>
      <c r="C38" s="82"/>
      <c r="D38" s="82">
        <v>25492.85</v>
      </c>
      <c r="E38" s="82"/>
      <c r="F38" s="82">
        <v>1609.16</v>
      </c>
      <c r="G38" s="82">
        <v>174.7</v>
      </c>
      <c r="H38" s="82">
        <v>16.713000000000001</v>
      </c>
      <c r="I38" s="82">
        <v>12.83</v>
      </c>
      <c r="J38" s="82">
        <v>13.6518</v>
      </c>
    </row>
    <row r="39" spans="1:10">
      <c r="A39" s="82" t="s">
        <v>415</v>
      </c>
      <c r="B39" s="82">
        <v>0</v>
      </c>
      <c r="C39" s="82"/>
      <c r="D39" s="82">
        <v>0</v>
      </c>
      <c r="E39" s="82"/>
      <c r="F39" s="82">
        <v>0</v>
      </c>
      <c r="G39" s="82">
        <v>0</v>
      </c>
      <c r="H39" s="82"/>
      <c r="I39" s="82"/>
      <c r="J39" s="82"/>
    </row>
    <row r="41" spans="1:10">
      <c r="A41" s="78"/>
      <c r="B41" s="82" t="s">
        <v>59</v>
      </c>
      <c r="C41" s="82" t="s">
        <v>338</v>
      </c>
      <c r="D41" s="82" t="s">
        <v>383</v>
      </c>
      <c r="E41" s="82" t="s">
        <v>384</v>
      </c>
      <c r="F41" s="82" t="s">
        <v>385</v>
      </c>
      <c r="G41" s="82" t="s">
        <v>386</v>
      </c>
      <c r="H41" s="82" t="s">
        <v>387</v>
      </c>
      <c r="I41" s="82" t="s">
        <v>339</v>
      </c>
    </row>
    <row r="42" spans="1:10">
      <c r="A42" s="82" t="s">
        <v>340</v>
      </c>
      <c r="B42" s="82" t="s">
        <v>341</v>
      </c>
      <c r="C42" s="82">
        <v>0.08</v>
      </c>
      <c r="D42" s="82">
        <v>2.61</v>
      </c>
      <c r="E42" s="82">
        <v>4.28</v>
      </c>
      <c r="F42" s="82">
        <v>60.34</v>
      </c>
      <c r="G42" s="82">
        <v>0</v>
      </c>
      <c r="H42" s="82">
        <v>90</v>
      </c>
      <c r="I42" s="82" t="s">
        <v>342</v>
      </c>
    </row>
    <row r="43" spans="1:10">
      <c r="A43" s="82" t="s">
        <v>343</v>
      </c>
      <c r="B43" s="82" t="s">
        <v>341</v>
      </c>
      <c r="C43" s="82">
        <v>0.08</v>
      </c>
      <c r="D43" s="82">
        <v>2.61</v>
      </c>
      <c r="E43" s="82">
        <v>4.28</v>
      </c>
      <c r="F43" s="82">
        <v>54.71</v>
      </c>
      <c r="G43" s="82">
        <v>90</v>
      </c>
      <c r="H43" s="82">
        <v>90</v>
      </c>
      <c r="I43" s="82" t="s">
        <v>344</v>
      </c>
    </row>
    <row r="44" spans="1:10">
      <c r="A44" s="82" t="s">
        <v>345</v>
      </c>
      <c r="B44" s="82" t="s">
        <v>346</v>
      </c>
      <c r="C44" s="82">
        <v>0.3</v>
      </c>
      <c r="D44" s="82">
        <v>3.12</v>
      </c>
      <c r="E44" s="82">
        <v>12.9</v>
      </c>
      <c r="F44" s="82">
        <v>88.84</v>
      </c>
      <c r="G44" s="82">
        <v>0</v>
      </c>
      <c r="H44" s="82">
        <v>180</v>
      </c>
      <c r="I44" s="82"/>
    </row>
    <row r="45" spans="1:10">
      <c r="A45" s="82" t="s">
        <v>347</v>
      </c>
      <c r="B45" s="82" t="s">
        <v>348</v>
      </c>
      <c r="C45" s="82">
        <v>0.3</v>
      </c>
      <c r="D45" s="82">
        <v>0.35699999999999998</v>
      </c>
      <c r="E45" s="82">
        <v>0.38</v>
      </c>
      <c r="F45" s="82">
        <v>88.84</v>
      </c>
      <c r="G45" s="82">
        <v>180</v>
      </c>
      <c r="H45" s="82">
        <v>0</v>
      </c>
      <c r="I45" s="82"/>
    </row>
    <row r="46" spans="1:10">
      <c r="A46" s="82" t="s">
        <v>349</v>
      </c>
      <c r="B46" s="82" t="s">
        <v>341</v>
      </c>
      <c r="C46" s="82">
        <v>0.08</v>
      </c>
      <c r="D46" s="82">
        <v>2.61</v>
      </c>
      <c r="E46" s="82">
        <v>4.28</v>
      </c>
      <c r="F46" s="82">
        <v>422.4</v>
      </c>
      <c r="G46" s="82">
        <v>0</v>
      </c>
      <c r="H46" s="82">
        <v>90</v>
      </c>
      <c r="I46" s="82" t="s">
        <v>342</v>
      </c>
    </row>
    <row r="47" spans="1:10">
      <c r="A47" s="82" t="s">
        <v>350</v>
      </c>
      <c r="B47" s="82" t="s">
        <v>341</v>
      </c>
      <c r="C47" s="82">
        <v>0.08</v>
      </c>
      <c r="D47" s="82">
        <v>2.61</v>
      </c>
      <c r="E47" s="82">
        <v>4.28</v>
      </c>
      <c r="F47" s="82">
        <v>54.71</v>
      </c>
      <c r="G47" s="82">
        <v>270</v>
      </c>
      <c r="H47" s="82">
        <v>90</v>
      </c>
      <c r="I47" s="82" t="s">
        <v>351</v>
      </c>
    </row>
    <row r="48" spans="1:10">
      <c r="A48" s="82" t="s">
        <v>352</v>
      </c>
      <c r="B48" s="82" t="s">
        <v>346</v>
      </c>
      <c r="C48" s="82">
        <v>0.3</v>
      </c>
      <c r="D48" s="82">
        <v>3.12</v>
      </c>
      <c r="E48" s="82">
        <v>12.9</v>
      </c>
      <c r="F48" s="82">
        <v>621.89</v>
      </c>
      <c r="G48" s="82">
        <v>0</v>
      </c>
      <c r="H48" s="82">
        <v>180</v>
      </c>
      <c r="I48" s="82"/>
    </row>
    <row r="49" spans="1:9">
      <c r="A49" s="82" t="s">
        <v>353</v>
      </c>
      <c r="B49" s="82" t="s">
        <v>348</v>
      </c>
      <c r="C49" s="82">
        <v>0.3</v>
      </c>
      <c r="D49" s="82">
        <v>0.35699999999999998</v>
      </c>
      <c r="E49" s="82">
        <v>0.38</v>
      </c>
      <c r="F49" s="82">
        <v>621.89</v>
      </c>
      <c r="G49" s="82">
        <v>180</v>
      </c>
      <c r="H49" s="82">
        <v>0</v>
      </c>
      <c r="I49" s="82"/>
    </row>
    <row r="50" spans="1:9">
      <c r="A50" s="82" t="s">
        <v>354</v>
      </c>
      <c r="B50" s="82" t="s">
        <v>341</v>
      </c>
      <c r="C50" s="82">
        <v>0.08</v>
      </c>
      <c r="D50" s="82">
        <v>2.61</v>
      </c>
      <c r="E50" s="82">
        <v>4.28</v>
      </c>
      <c r="F50" s="82">
        <v>138.38999999999999</v>
      </c>
      <c r="G50" s="82">
        <v>90</v>
      </c>
      <c r="H50" s="82">
        <v>90</v>
      </c>
      <c r="I50" s="82" t="s">
        <v>344</v>
      </c>
    </row>
    <row r="51" spans="1:9">
      <c r="A51" s="82" t="s">
        <v>355</v>
      </c>
      <c r="B51" s="82" t="s">
        <v>346</v>
      </c>
      <c r="C51" s="82">
        <v>0.3</v>
      </c>
      <c r="D51" s="82">
        <v>3.12</v>
      </c>
      <c r="E51" s="82">
        <v>12.9</v>
      </c>
      <c r="F51" s="82">
        <v>224.72</v>
      </c>
      <c r="G51" s="82">
        <v>0</v>
      </c>
      <c r="H51" s="82">
        <v>180</v>
      </c>
      <c r="I51" s="82"/>
    </row>
    <row r="52" spans="1:9">
      <c r="A52" s="82" t="s">
        <v>356</v>
      </c>
      <c r="B52" s="82" t="s">
        <v>348</v>
      </c>
      <c r="C52" s="82">
        <v>0.3</v>
      </c>
      <c r="D52" s="82">
        <v>0.35699999999999998</v>
      </c>
      <c r="E52" s="82">
        <v>0.38</v>
      </c>
      <c r="F52" s="82">
        <v>224.72</v>
      </c>
      <c r="G52" s="82">
        <v>180</v>
      </c>
      <c r="H52" s="82">
        <v>0</v>
      </c>
      <c r="I52" s="82"/>
    </row>
    <row r="53" spans="1:9">
      <c r="A53" s="82" t="s">
        <v>357</v>
      </c>
      <c r="B53" s="82" t="s">
        <v>341</v>
      </c>
      <c r="C53" s="82">
        <v>0.08</v>
      </c>
      <c r="D53" s="82">
        <v>2.61</v>
      </c>
      <c r="E53" s="82">
        <v>4.28</v>
      </c>
      <c r="F53" s="82">
        <v>323.44</v>
      </c>
      <c r="G53" s="82">
        <v>180</v>
      </c>
      <c r="H53" s="82">
        <v>90</v>
      </c>
      <c r="I53" s="82" t="s">
        <v>358</v>
      </c>
    </row>
    <row r="54" spans="1:9">
      <c r="A54" s="82" t="s">
        <v>359</v>
      </c>
      <c r="B54" s="82" t="s">
        <v>346</v>
      </c>
      <c r="C54" s="82">
        <v>0.3</v>
      </c>
      <c r="D54" s="82">
        <v>3.12</v>
      </c>
      <c r="E54" s="82">
        <v>12.9</v>
      </c>
      <c r="F54" s="82">
        <v>2324.94</v>
      </c>
      <c r="G54" s="82">
        <v>0</v>
      </c>
      <c r="H54" s="82">
        <v>180</v>
      </c>
      <c r="I54" s="82"/>
    </row>
    <row r="55" spans="1:9">
      <c r="A55" s="82" t="s">
        <v>360</v>
      </c>
      <c r="B55" s="82" t="s">
        <v>348</v>
      </c>
      <c r="C55" s="82">
        <v>0.3</v>
      </c>
      <c r="D55" s="82">
        <v>0.35699999999999998</v>
      </c>
      <c r="E55" s="82">
        <v>0.38</v>
      </c>
      <c r="F55" s="82">
        <v>2324.94</v>
      </c>
      <c r="G55" s="82">
        <v>180</v>
      </c>
      <c r="H55" s="82">
        <v>0</v>
      </c>
      <c r="I55" s="82"/>
    </row>
    <row r="56" spans="1:9">
      <c r="A56" s="82" t="s">
        <v>361</v>
      </c>
      <c r="B56" s="82" t="s">
        <v>341</v>
      </c>
      <c r="C56" s="82">
        <v>0.08</v>
      </c>
      <c r="D56" s="82">
        <v>2.61</v>
      </c>
      <c r="E56" s="82">
        <v>4.28</v>
      </c>
      <c r="F56" s="82">
        <v>267.12</v>
      </c>
      <c r="G56" s="82">
        <v>270</v>
      </c>
      <c r="H56" s="82">
        <v>90</v>
      </c>
      <c r="I56" s="82" t="s">
        <v>351</v>
      </c>
    </row>
    <row r="57" spans="1:9">
      <c r="A57" s="82" t="s">
        <v>362</v>
      </c>
      <c r="B57" s="82" t="s">
        <v>341</v>
      </c>
      <c r="C57" s="82">
        <v>0.08</v>
      </c>
      <c r="D57" s="82">
        <v>2.61</v>
      </c>
      <c r="E57" s="82">
        <v>4.28</v>
      </c>
      <c r="F57" s="82">
        <v>98.96</v>
      </c>
      <c r="G57" s="82">
        <v>180</v>
      </c>
      <c r="H57" s="82">
        <v>90</v>
      </c>
      <c r="I57" s="82" t="s">
        <v>358</v>
      </c>
    </row>
    <row r="58" spans="1:9">
      <c r="A58" s="82" t="s">
        <v>363</v>
      </c>
      <c r="B58" s="82" t="s">
        <v>346</v>
      </c>
      <c r="C58" s="82">
        <v>0.3</v>
      </c>
      <c r="D58" s="82">
        <v>3.12</v>
      </c>
      <c r="E58" s="82">
        <v>12.9</v>
      </c>
      <c r="F58" s="82">
        <v>711.36</v>
      </c>
      <c r="G58" s="82">
        <v>0</v>
      </c>
      <c r="H58" s="82">
        <v>180</v>
      </c>
      <c r="I58" s="82"/>
    </row>
    <row r="59" spans="1:9">
      <c r="A59" s="82" t="s">
        <v>364</v>
      </c>
      <c r="B59" s="82" t="s">
        <v>348</v>
      </c>
      <c r="C59" s="82">
        <v>0.3</v>
      </c>
      <c r="D59" s="82">
        <v>0.35699999999999998</v>
      </c>
      <c r="E59" s="82">
        <v>0.38</v>
      </c>
      <c r="F59" s="82">
        <v>711.36</v>
      </c>
      <c r="G59" s="82">
        <v>180</v>
      </c>
      <c r="H59" s="82">
        <v>0</v>
      </c>
      <c r="I59" s="82"/>
    </row>
    <row r="60" spans="1:9">
      <c r="A60" s="82" t="s">
        <v>365</v>
      </c>
      <c r="B60" s="82" t="s">
        <v>341</v>
      </c>
      <c r="C60" s="82">
        <v>0.08</v>
      </c>
      <c r="D60" s="82">
        <v>2.61</v>
      </c>
      <c r="E60" s="82">
        <v>4.28</v>
      </c>
      <c r="F60" s="82">
        <v>60.34</v>
      </c>
      <c r="G60" s="82">
        <v>180</v>
      </c>
      <c r="H60" s="82">
        <v>90</v>
      </c>
      <c r="I60" s="82" t="s">
        <v>358</v>
      </c>
    </row>
    <row r="61" spans="1:9">
      <c r="A61" s="82" t="s">
        <v>366</v>
      </c>
      <c r="B61" s="82" t="s">
        <v>341</v>
      </c>
      <c r="C61" s="82">
        <v>0.08</v>
      </c>
      <c r="D61" s="82">
        <v>2.61</v>
      </c>
      <c r="E61" s="82">
        <v>4.28</v>
      </c>
      <c r="F61" s="82">
        <v>128.72999999999999</v>
      </c>
      <c r="G61" s="82">
        <v>90</v>
      </c>
      <c r="H61" s="82">
        <v>90</v>
      </c>
      <c r="I61" s="82" t="s">
        <v>344</v>
      </c>
    </row>
    <row r="62" spans="1:9">
      <c r="A62" s="82" t="s">
        <v>367</v>
      </c>
      <c r="B62" s="82" t="s">
        <v>346</v>
      </c>
      <c r="C62" s="82">
        <v>0.3</v>
      </c>
      <c r="D62" s="82">
        <v>3.12</v>
      </c>
      <c r="E62" s="82">
        <v>12.9</v>
      </c>
      <c r="F62" s="82">
        <v>209.04</v>
      </c>
      <c r="G62" s="82">
        <v>0</v>
      </c>
      <c r="H62" s="82">
        <v>180</v>
      </c>
      <c r="I62" s="82"/>
    </row>
    <row r="63" spans="1:9">
      <c r="A63" s="82" t="s">
        <v>368</v>
      </c>
      <c r="B63" s="82" t="s">
        <v>348</v>
      </c>
      <c r="C63" s="82">
        <v>0.3</v>
      </c>
      <c r="D63" s="82">
        <v>0.35699999999999998</v>
      </c>
      <c r="E63" s="82">
        <v>0.38</v>
      </c>
      <c r="F63" s="82">
        <v>209.04</v>
      </c>
      <c r="G63" s="82">
        <v>180</v>
      </c>
      <c r="H63" s="82">
        <v>0</v>
      </c>
      <c r="I63" s="82"/>
    </row>
    <row r="65" spans="1:11">
      <c r="A65" s="78"/>
      <c r="B65" s="82" t="s">
        <v>59</v>
      </c>
      <c r="C65" s="82" t="s">
        <v>416</v>
      </c>
      <c r="D65" s="82" t="s">
        <v>417</v>
      </c>
      <c r="E65" s="82" t="s">
        <v>418</v>
      </c>
      <c r="F65" s="82" t="s">
        <v>53</v>
      </c>
      <c r="G65" s="82" t="s">
        <v>419</v>
      </c>
      <c r="H65" s="82" t="s">
        <v>420</v>
      </c>
      <c r="I65" s="82" t="s">
        <v>421</v>
      </c>
      <c r="J65" s="82" t="s">
        <v>386</v>
      </c>
      <c r="K65" s="82" t="s">
        <v>339</v>
      </c>
    </row>
    <row r="66" spans="1:11">
      <c r="A66" s="82" t="s">
        <v>422</v>
      </c>
      <c r="B66" s="82" t="s">
        <v>423</v>
      </c>
      <c r="C66" s="82">
        <v>174.7</v>
      </c>
      <c r="D66" s="82">
        <v>174.7</v>
      </c>
      <c r="E66" s="82">
        <v>6.49</v>
      </c>
      <c r="F66" s="82">
        <v>0.25</v>
      </c>
      <c r="G66" s="82">
        <v>0.25</v>
      </c>
      <c r="H66" s="82" t="s">
        <v>424</v>
      </c>
      <c r="I66" s="82" t="s">
        <v>357</v>
      </c>
      <c r="J66" s="82">
        <v>180</v>
      </c>
      <c r="K66" s="82" t="s">
        <v>358</v>
      </c>
    </row>
    <row r="67" spans="1:11">
      <c r="A67" s="82" t="s">
        <v>425</v>
      </c>
      <c r="B67" s="82"/>
      <c r="C67" s="82"/>
      <c r="D67" s="82">
        <v>174.7</v>
      </c>
      <c r="E67" s="82">
        <v>6.49</v>
      </c>
      <c r="F67" s="82">
        <v>0.25</v>
      </c>
      <c r="G67" s="82">
        <v>0.25</v>
      </c>
      <c r="H67" s="82"/>
      <c r="I67" s="82"/>
      <c r="J67" s="82"/>
      <c r="K67" s="82"/>
    </row>
    <row r="68" spans="1:11">
      <c r="A68" s="82" t="s">
        <v>426</v>
      </c>
      <c r="B68" s="82"/>
      <c r="C68" s="82"/>
      <c r="D68" s="82">
        <v>0</v>
      </c>
      <c r="E68" s="82" t="s">
        <v>427</v>
      </c>
      <c r="F68" s="82" t="s">
        <v>427</v>
      </c>
      <c r="G68" s="82" t="s">
        <v>427</v>
      </c>
      <c r="H68" s="82"/>
      <c r="I68" s="82"/>
      <c r="J68" s="82"/>
      <c r="K68" s="82"/>
    </row>
    <row r="69" spans="1:11">
      <c r="A69" s="82" t="s">
        <v>428</v>
      </c>
      <c r="B69" s="82"/>
      <c r="C69" s="82"/>
      <c r="D69" s="82">
        <v>174.7</v>
      </c>
      <c r="E69" s="82">
        <v>6.49</v>
      </c>
      <c r="F69" s="82">
        <v>0.25</v>
      </c>
      <c r="G69" s="82">
        <v>0.25</v>
      </c>
      <c r="H69" s="82"/>
      <c r="I69" s="82"/>
      <c r="J69" s="82"/>
      <c r="K69" s="82"/>
    </row>
    <row r="71" spans="1:11">
      <c r="A71" s="78"/>
      <c r="B71" s="82" t="s">
        <v>126</v>
      </c>
      <c r="C71" s="82" t="s">
        <v>376</v>
      </c>
      <c r="D71" s="82" t="s">
        <v>388</v>
      </c>
    </row>
    <row r="72" spans="1:11">
      <c r="A72" s="82" t="s">
        <v>43</v>
      </c>
      <c r="B72" s="82"/>
      <c r="C72" s="82"/>
      <c r="D72" s="82"/>
    </row>
    <row r="74" spans="1:11">
      <c r="A74" s="78"/>
      <c r="B74" s="82" t="s">
        <v>126</v>
      </c>
      <c r="C74" s="82" t="s">
        <v>389</v>
      </c>
      <c r="D74" s="82" t="s">
        <v>390</v>
      </c>
      <c r="E74" s="82" t="s">
        <v>391</v>
      </c>
      <c r="F74" s="82" t="s">
        <v>392</v>
      </c>
      <c r="G74" s="82" t="s">
        <v>388</v>
      </c>
    </row>
    <row r="75" spans="1:11">
      <c r="A75" s="82" t="s">
        <v>369</v>
      </c>
      <c r="B75" s="82" t="s">
        <v>370</v>
      </c>
      <c r="C75" s="82">
        <v>10872.4</v>
      </c>
      <c r="D75" s="82">
        <v>8264.1</v>
      </c>
      <c r="E75" s="82">
        <v>2608.3000000000002</v>
      </c>
      <c r="F75" s="82">
        <v>0.76</v>
      </c>
      <c r="G75" s="82">
        <v>3.93</v>
      </c>
    </row>
    <row r="76" spans="1:11">
      <c r="A76" s="82" t="s">
        <v>371</v>
      </c>
      <c r="B76" s="82" t="s">
        <v>370</v>
      </c>
      <c r="C76" s="82">
        <v>69501.09</v>
      </c>
      <c r="D76" s="82">
        <v>46988.52</v>
      </c>
      <c r="E76" s="82">
        <v>22512.57</v>
      </c>
      <c r="F76" s="82">
        <v>0.68</v>
      </c>
      <c r="G76" s="82">
        <v>3.19</v>
      </c>
    </row>
    <row r="77" spans="1:11">
      <c r="A77" s="82" t="s">
        <v>372</v>
      </c>
      <c r="B77" s="82" t="s">
        <v>370</v>
      </c>
      <c r="C77" s="82">
        <v>45655.54</v>
      </c>
      <c r="D77" s="82">
        <v>35599</v>
      </c>
      <c r="E77" s="82">
        <v>10056.540000000001</v>
      </c>
      <c r="F77" s="82">
        <v>0.78</v>
      </c>
      <c r="G77" s="82">
        <v>3.42</v>
      </c>
    </row>
    <row r="78" spans="1:11">
      <c r="A78" s="82" t="s">
        <v>373</v>
      </c>
      <c r="B78" s="82" t="s">
        <v>370</v>
      </c>
      <c r="C78" s="82">
        <v>206342.43</v>
      </c>
      <c r="D78" s="82">
        <v>139504.66</v>
      </c>
      <c r="E78" s="82">
        <v>66837.78</v>
      </c>
      <c r="F78" s="82">
        <v>0.68</v>
      </c>
      <c r="G78" s="82">
        <v>3.49</v>
      </c>
    </row>
    <row r="79" spans="1:11">
      <c r="A79" s="82" t="s">
        <v>374</v>
      </c>
      <c r="B79" s="82" t="s">
        <v>370</v>
      </c>
      <c r="C79" s="82">
        <v>72812.38</v>
      </c>
      <c r="D79" s="82">
        <v>49227.23</v>
      </c>
      <c r="E79" s="82">
        <v>23585.15</v>
      </c>
      <c r="F79" s="82">
        <v>0.68</v>
      </c>
      <c r="G79" s="82">
        <v>3.12</v>
      </c>
    </row>
    <row r="80" spans="1:11">
      <c r="A80" s="82" t="s">
        <v>375</v>
      </c>
      <c r="B80" s="82" t="s">
        <v>370</v>
      </c>
      <c r="C80" s="82">
        <v>41820.379999999997</v>
      </c>
      <c r="D80" s="82">
        <v>33400.07</v>
      </c>
      <c r="E80" s="82">
        <v>8420.31</v>
      </c>
      <c r="F80" s="82">
        <v>0.8</v>
      </c>
      <c r="G80" s="82">
        <v>3.47</v>
      </c>
    </row>
    <row r="82" spans="1:8">
      <c r="A82" s="78"/>
      <c r="B82" s="82" t="s">
        <v>126</v>
      </c>
      <c r="C82" s="82" t="s">
        <v>389</v>
      </c>
      <c r="D82" s="82" t="s">
        <v>388</v>
      </c>
    </row>
    <row r="83" spans="1:8">
      <c r="A83" s="82" t="s">
        <v>429</v>
      </c>
      <c r="B83" s="82" t="s">
        <v>430</v>
      </c>
      <c r="C83" s="82">
        <v>4242.9799999999996</v>
      </c>
      <c r="D83" s="82">
        <v>0.8</v>
      </c>
    </row>
    <row r="84" spans="1:8">
      <c r="A84" s="82" t="s">
        <v>431</v>
      </c>
      <c r="B84" s="82" t="s">
        <v>430</v>
      </c>
      <c r="C84" s="82">
        <v>42914.43</v>
      </c>
      <c r="D84" s="82">
        <v>0.8</v>
      </c>
    </row>
    <row r="85" spans="1:8">
      <c r="A85" s="82" t="s">
        <v>432</v>
      </c>
      <c r="B85" s="82" t="s">
        <v>430</v>
      </c>
      <c r="C85" s="82">
        <v>27753.13</v>
      </c>
      <c r="D85" s="82">
        <v>0.8</v>
      </c>
    </row>
    <row r="86" spans="1:8">
      <c r="A86" s="82" t="s">
        <v>433</v>
      </c>
      <c r="B86" s="82" t="s">
        <v>430</v>
      </c>
      <c r="C86" s="82">
        <v>127409.04</v>
      </c>
      <c r="D86" s="82">
        <v>0.78</v>
      </c>
    </row>
    <row r="87" spans="1:8">
      <c r="A87" s="82" t="s">
        <v>434</v>
      </c>
      <c r="B87" s="82" t="s">
        <v>430</v>
      </c>
      <c r="C87" s="82">
        <v>44959.03</v>
      </c>
      <c r="D87" s="82">
        <v>0.8</v>
      </c>
    </row>
    <row r="88" spans="1:8">
      <c r="A88" s="82" t="s">
        <v>435</v>
      </c>
      <c r="B88" s="82" t="s">
        <v>430</v>
      </c>
      <c r="C88" s="82">
        <v>22078.9</v>
      </c>
      <c r="D88" s="82">
        <v>0.8</v>
      </c>
    </row>
    <row r="90" spans="1:8">
      <c r="A90" s="78"/>
      <c r="B90" s="82" t="s">
        <v>126</v>
      </c>
      <c r="C90" s="82" t="s">
        <v>436</v>
      </c>
      <c r="D90" s="82" t="s">
        <v>437</v>
      </c>
      <c r="E90" s="82" t="s">
        <v>438</v>
      </c>
      <c r="F90" s="82" t="s">
        <v>439</v>
      </c>
      <c r="G90" s="82" t="s">
        <v>440</v>
      </c>
      <c r="H90" s="82" t="s">
        <v>441</v>
      </c>
    </row>
    <row r="91" spans="1:8">
      <c r="A91" s="82" t="s">
        <v>442</v>
      </c>
      <c r="B91" s="82" t="s">
        <v>443</v>
      </c>
      <c r="C91" s="82">
        <v>0.35</v>
      </c>
      <c r="D91" s="82">
        <v>125</v>
      </c>
      <c r="E91" s="82">
        <v>1.18</v>
      </c>
      <c r="F91" s="82">
        <v>421.39</v>
      </c>
      <c r="G91" s="82">
        <v>1</v>
      </c>
      <c r="H91" s="82" t="s">
        <v>444</v>
      </c>
    </row>
    <row r="92" spans="1:8">
      <c r="A92" s="82" t="s">
        <v>445</v>
      </c>
      <c r="B92" s="82" t="s">
        <v>446</v>
      </c>
      <c r="C92" s="82">
        <v>0.54</v>
      </c>
      <c r="D92" s="82">
        <v>622</v>
      </c>
      <c r="E92" s="82">
        <v>0.59</v>
      </c>
      <c r="F92" s="82">
        <v>681.94</v>
      </c>
      <c r="G92" s="82">
        <v>1</v>
      </c>
      <c r="H92" s="82" t="s">
        <v>447</v>
      </c>
    </row>
    <row r="93" spans="1:8">
      <c r="A93" s="82" t="s">
        <v>448</v>
      </c>
      <c r="B93" s="82" t="s">
        <v>446</v>
      </c>
      <c r="C93" s="82">
        <v>0.56999999999999995</v>
      </c>
      <c r="D93" s="82">
        <v>622</v>
      </c>
      <c r="E93" s="82">
        <v>2.8</v>
      </c>
      <c r="F93" s="82">
        <v>3060.85</v>
      </c>
      <c r="G93" s="82">
        <v>1</v>
      </c>
      <c r="H93" s="82" t="s">
        <v>447</v>
      </c>
    </row>
    <row r="94" spans="1:8">
      <c r="A94" s="82" t="s">
        <v>449</v>
      </c>
      <c r="B94" s="82" t="s">
        <v>446</v>
      </c>
      <c r="C94" s="82">
        <v>0.56999999999999995</v>
      </c>
      <c r="D94" s="82">
        <v>622</v>
      </c>
      <c r="E94" s="82">
        <v>2.62</v>
      </c>
      <c r="F94" s="82">
        <v>2861.01</v>
      </c>
      <c r="G94" s="82">
        <v>1</v>
      </c>
      <c r="H94" s="82" t="s">
        <v>447</v>
      </c>
    </row>
    <row r="95" spans="1:8">
      <c r="A95" s="82" t="s">
        <v>450</v>
      </c>
      <c r="B95" s="82" t="s">
        <v>446</v>
      </c>
      <c r="C95" s="82">
        <v>0.6</v>
      </c>
      <c r="D95" s="82">
        <v>1109.6500000000001</v>
      </c>
      <c r="E95" s="82">
        <v>8.31</v>
      </c>
      <c r="F95" s="82">
        <v>15352.18</v>
      </c>
      <c r="G95" s="82">
        <v>1</v>
      </c>
      <c r="H95" s="82" t="s">
        <v>447</v>
      </c>
    </row>
    <row r="96" spans="1:8">
      <c r="A96" s="82" t="s">
        <v>451</v>
      </c>
      <c r="B96" s="82" t="s">
        <v>446</v>
      </c>
      <c r="C96" s="82">
        <v>0.56999999999999995</v>
      </c>
      <c r="D96" s="82">
        <v>622</v>
      </c>
      <c r="E96" s="82">
        <v>2.93</v>
      </c>
      <c r="F96" s="82">
        <v>3206.68</v>
      </c>
      <c r="G96" s="82">
        <v>1</v>
      </c>
      <c r="H96" s="82" t="s">
        <v>447</v>
      </c>
    </row>
    <row r="97" spans="1:8">
      <c r="A97" s="82" t="s">
        <v>452</v>
      </c>
      <c r="B97" s="82" t="s">
        <v>446</v>
      </c>
      <c r="C97" s="82">
        <v>0.56999999999999995</v>
      </c>
      <c r="D97" s="82">
        <v>622</v>
      </c>
      <c r="E97" s="82">
        <v>2.5299999999999998</v>
      </c>
      <c r="F97" s="82">
        <v>2762.9</v>
      </c>
      <c r="G97" s="82">
        <v>1</v>
      </c>
      <c r="H97" s="82" t="s">
        <v>447</v>
      </c>
    </row>
    <row r="99" spans="1:8">
      <c r="A99" s="78"/>
      <c r="B99" s="82" t="s">
        <v>126</v>
      </c>
      <c r="C99" s="82" t="s">
        <v>453</v>
      </c>
      <c r="D99" s="82" t="s">
        <v>454</v>
      </c>
      <c r="E99" s="82" t="s">
        <v>455</v>
      </c>
      <c r="F99" s="82" t="s">
        <v>456</v>
      </c>
    </row>
    <row r="100" spans="1:8">
      <c r="A100" s="82" t="s">
        <v>457</v>
      </c>
      <c r="B100" s="82" t="s">
        <v>458</v>
      </c>
      <c r="C100" s="82" t="s">
        <v>459</v>
      </c>
      <c r="D100" s="82">
        <v>0.1</v>
      </c>
      <c r="E100" s="82">
        <v>0</v>
      </c>
      <c r="F100" s="82">
        <v>1</v>
      </c>
    </row>
    <row r="102" spans="1:8">
      <c r="A102" s="78"/>
      <c r="B102" s="82" t="s">
        <v>126</v>
      </c>
      <c r="C102" s="82" t="s">
        <v>460</v>
      </c>
      <c r="D102" s="82" t="s">
        <v>461</v>
      </c>
      <c r="E102" s="82" t="s">
        <v>462</v>
      </c>
      <c r="F102" s="82" t="s">
        <v>463</v>
      </c>
      <c r="G102" s="82" t="s">
        <v>464</v>
      </c>
    </row>
    <row r="103" spans="1:8">
      <c r="A103" s="82" t="s">
        <v>465</v>
      </c>
      <c r="B103" s="82" t="s">
        <v>466</v>
      </c>
      <c r="C103" s="82">
        <v>0.4</v>
      </c>
      <c r="D103" s="82">
        <v>845000</v>
      </c>
      <c r="E103" s="82">
        <v>0.8</v>
      </c>
      <c r="F103" s="82">
        <v>1.71</v>
      </c>
      <c r="G103" s="82">
        <v>0.59</v>
      </c>
    </row>
    <row r="105" spans="1:8">
      <c r="A105" s="78"/>
      <c r="B105" s="82" t="s">
        <v>467</v>
      </c>
      <c r="C105" s="82" t="s">
        <v>468</v>
      </c>
      <c r="D105" s="82" t="s">
        <v>469</v>
      </c>
      <c r="E105" s="82" t="s">
        <v>470</v>
      </c>
      <c r="F105" s="82" t="s">
        <v>471</v>
      </c>
      <c r="G105" s="82" t="s">
        <v>472</v>
      </c>
      <c r="H105" s="82" t="s">
        <v>473</v>
      </c>
    </row>
    <row r="106" spans="1:8">
      <c r="A106" s="82" t="s">
        <v>474</v>
      </c>
      <c r="B106" s="82">
        <v>127351.68090000001</v>
      </c>
      <c r="C106" s="82">
        <v>161.697</v>
      </c>
      <c r="D106" s="82">
        <v>646.00369999999998</v>
      </c>
      <c r="E106" s="82">
        <v>0</v>
      </c>
      <c r="F106" s="82">
        <v>1.8E-3</v>
      </c>
      <c r="G106" s="82">
        <v>220336.7996</v>
      </c>
      <c r="H106" s="82">
        <v>50018.0455</v>
      </c>
    </row>
    <row r="107" spans="1:8">
      <c r="A107" s="82" t="s">
        <v>475</v>
      </c>
      <c r="B107" s="82">
        <v>114082.4923</v>
      </c>
      <c r="C107" s="82">
        <v>144.39169999999999</v>
      </c>
      <c r="D107" s="82">
        <v>572.28679999999997</v>
      </c>
      <c r="E107" s="82">
        <v>0</v>
      </c>
      <c r="F107" s="82">
        <v>1.6000000000000001E-3</v>
      </c>
      <c r="G107" s="82">
        <v>195191.46100000001</v>
      </c>
      <c r="H107" s="82">
        <v>44747.5291</v>
      </c>
    </row>
    <row r="108" spans="1:8">
      <c r="A108" s="82" t="s">
        <v>476</v>
      </c>
      <c r="B108" s="82">
        <v>127411.5977</v>
      </c>
      <c r="C108" s="82">
        <v>164.32859999999999</v>
      </c>
      <c r="D108" s="82">
        <v>682.0992</v>
      </c>
      <c r="E108" s="82">
        <v>0</v>
      </c>
      <c r="F108" s="82">
        <v>1.9E-3</v>
      </c>
      <c r="G108" s="82">
        <v>232660.5036</v>
      </c>
      <c r="H108" s="82">
        <v>50370.982499999998</v>
      </c>
    </row>
    <row r="109" spans="1:8">
      <c r="A109" s="82" t="s">
        <v>477</v>
      </c>
      <c r="B109" s="82">
        <v>130498.9736</v>
      </c>
      <c r="C109" s="82">
        <v>170.37209999999999</v>
      </c>
      <c r="D109" s="82">
        <v>727.50080000000003</v>
      </c>
      <c r="E109" s="82">
        <v>0</v>
      </c>
      <c r="F109" s="82">
        <v>2E-3</v>
      </c>
      <c r="G109" s="82">
        <v>248156.2279</v>
      </c>
      <c r="H109" s="82">
        <v>51857.2808</v>
      </c>
    </row>
    <row r="110" spans="1:8">
      <c r="A110" s="82" t="s">
        <v>308</v>
      </c>
      <c r="B110" s="82">
        <v>145857.54500000001</v>
      </c>
      <c r="C110" s="82">
        <v>191.02979999999999</v>
      </c>
      <c r="D110" s="82">
        <v>821.6146</v>
      </c>
      <c r="E110" s="82">
        <v>0</v>
      </c>
      <c r="F110" s="82">
        <v>2.3E-3</v>
      </c>
      <c r="G110" s="82">
        <v>280261.87329999998</v>
      </c>
      <c r="H110" s="82">
        <v>58038.591500000002</v>
      </c>
    </row>
    <row r="111" spans="1:8">
      <c r="A111" s="82" t="s">
        <v>478</v>
      </c>
      <c r="B111" s="82">
        <v>152496.14780000001</v>
      </c>
      <c r="C111" s="82">
        <v>199.89150000000001</v>
      </c>
      <c r="D111" s="82">
        <v>861.34990000000005</v>
      </c>
      <c r="E111" s="82">
        <v>0</v>
      </c>
      <c r="F111" s="82">
        <v>2.3999999999999998E-3</v>
      </c>
      <c r="G111" s="82">
        <v>293816.74540000001</v>
      </c>
      <c r="H111" s="82">
        <v>60701.713499999998</v>
      </c>
    </row>
    <row r="112" spans="1:8">
      <c r="A112" s="82" t="s">
        <v>479</v>
      </c>
      <c r="B112" s="82">
        <v>161514.6115</v>
      </c>
      <c r="C112" s="82">
        <v>211.74189999999999</v>
      </c>
      <c r="D112" s="82">
        <v>912.69650000000001</v>
      </c>
      <c r="E112" s="82">
        <v>0</v>
      </c>
      <c r="F112" s="82">
        <v>2.5999999999999999E-3</v>
      </c>
      <c r="G112" s="82">
        <v>311331.80920000002</v>
      </c>
      <c r="H112" s="82">
        <v>64295.297899999998</v>
      </c>
    </row>
    <row r="113" spans="1:19">
      <c r="A113" s="82" t="s">
        <v>480</v>
      </c>
      <c r="B113" s="82">
        <v>160382.31419999999</v>
      </c>
      <c r="C113" s="82">
        <v>210.23050000000001</v>
      </c>
      <c r="D113" s="82">
        <v>905.92010000000005</v>
      </c>
      <c r="E113" s="82">
        <v>0</v>
      </c>
      <c r="F113" s="82">
        <v>2.5000000000000001E-3</v>
      </c>
      <c r="G113" s="82">
        <v>309020.17719999998</v>
      </c>
      <c r="H113" s="82">
        <v>63841.077599999997</v>
      </c>
    </row>
    <row r="114" spans="1:19">
      <c r="A114" s="82" t="s">
        <v>481</v>
      </c>
      <c r="B114" s="82">
        <v>145332.19880000001</v>
      </c>
      <c r="C114" s="82">
        <v>190.46700000000001</v>
      </c>
      <c r="D114" s="82">
        <v>820.40980000000002</v>
      </c>
      <c r="E114" s="82">
        <v>0</v>
      </c>
      <c r="F114" s="82">
        <v>2.3E-3</v>
      </c>
      <c r="G114" s="82">
        <v>279851.42830000003</v>
      </c>
      <c r="H114" s="82">
        <v>57845.696100000001</v>
      </c>
    </row>
    <row r="115" spans="1:19">
      <c r="A115" s="82" t="s">
        <v>482</v>
      </c>
      <c r="B115" s="82">
        <v>138317.1857</v>
      </c>
      <c r="C115" s="82">
        <v>180.80770000000001</v>
      </c>
      <c r="D115" s="82">
        <v>774.28689999999995</v>
      </c>
      <c r="E115" s="82">
        <v>0</v>
      </c>
      <c r="F115" s="82">
        <v>2.2000000000000001E-3</v>
      </c>
      <c r="G115" s="82">
        <v>264116.35700000002</v>
      </c>
      <c r="H115" s="82">
        <v>54993.522400000002</v>
      </c>
    </row>
    <row r="116" spans="1:19">
      <c r="A116" s="82" t="s">
        <v>483</v>
      </c>
      <c r="B116" s="82">
        <v>124554.77830000001</v>
      </c>
      <c r="C116" s="82">
        <v>161.374</v>
      </c>
      <c r="D116" s="82">
        <v>677.02869999999996</v>
      </c>
      <c r="E116" s="82">
        <v>0</v>
      </c>
      <c r="F116" s="82">
        <v>1.9E-3</v>
      </c>
      <c r="G116" s="82">
        <v>230934.3333</v>
      </c>
      <c r="H116" s="82">
        <v>49335.656799999997</v>
      </c>
    </row>
    <row r="117" spans="1:19">
      <c r="A117" s="82" t="s">
        <v>484</v>
      </c>
      <c r="B117" s="82">
        <v>126599.3444</v>
      </c>
      <c r="C117" s="82">
        <v>160.5223</v>
      </c>
      <c r="D117" s="82">
        <v>639.11429999999996</v>
      </c>
      <c r="E117" s="82">
        <v>0</v>
      </c>
      <c r="F117" s="82">
        <v>1.8E-3</v>
      </c>
      <c r="G117" s="82">
        <v>217985.89600000001</v>
      </c>
      <c r="H117" s="82">
        <v>49694.277699999999</v>
      </c>
    </row>
    <row r="118" spans="1:19">
      <c r="A118" s="82"/>
      <c r="B118" s="82"/>
      <c r="C118" s="82"/>
      <c r="D118" s="82"/>
      <c r="E118" s="82"/>
      <c r="F118" s="82"/>
      <c r="G118" s="82"/>
      <c r="H118" s="82"/>
    </row>
    <row r="119" spans="1:19">
      <c r="A119" s="82" t="s">
        <v>485</v>
      </c>
      <c r="B119" s="83">
        <v>1654400</v>
      </c>
      <c r="C119" s="82">
        <v>2146.8539000000001</v>
      </c>
      <c r="D119" s="82">
        <v>9040.3111000000008</v>
      </c>
      <c r="E119" s="82">
        <v>0</v>
      </c>
      <c r="F119" s="82">
        <v>2.5499999999999998E-2</v>
      </c>
      <c r="G119" s="83">
        <v>3083660</v>
      </c>
      <c r="H119" s="82">
        <v>655739.67139999999</v>
      </c>
    </row>
    <row r="120" spans="1:19">
      <c r="A120" s="82" t="s">
        <v>486</v>
      </c>
      <c r="B120" s="82">
        <v>114082.4923</v>
      </c>
      <c r="C120" s="82">
        <v>144.39169999999999</v>
      </c>
      <c r="D120" s="82">
        <v>572.28679999999997</v>
      </c>
      <c r="E120" s="82">
        <v>0</v>
      </c>
      <c r="F120" s="82">
        <v>1.6000000000000001E-3</v>
      </c>
      <c r="G120" s="82">
        <v>195191.46100000001</v>
      </c>
      <c r="H120" s="82">
        <v>44747.5291</v>
      </c>
    </row>
    <row r="121" spans="1:19">
      <c r="A121" s="82" t="s">
        <v>487</v>
      </c>
      <c r="B121" s="82">
        <v>161514.6115</v>
      </c>
      <c r="C121" s="82">
        <v>211.74189999999999</v>
      </c>
      <c r="D121" s="82">
        <v>912.69650000000001</v>
      </c>
      <c r="E121" s="82">
        <v>0</v>
      </c>
      <c r="F121" s="82">
        <v>2.5999999999999999E-3</v>
      </c>
      <c r="G121" s="82">
        <v>311331.80920000002</v>
      </c>
      <c r="H121" s="82">
        <v>64295.297899999998</v>
      </c>
    </row>
    <row r="123" spans="1:19">
      <c r="A123" s="78"/>
      <c r="B123" s="82" t="s">
        <v>488</v>
      </c>
      <c r="C123" s="82" t="s">
        <v>489</v>
      </c>
      <c r="D123" s="82" t="s">
        <v>490</v>
      </c>
      <c r="E123" s="82" t="s">
        <v>491</v>
      </c>
      <c r="F123" s="82" t="s">
        <v>492</v>
      </c>
      <c r="G123" s="82" t="s">
        <v>493</v>
      </c>
      <c r="H123" s="82" t="s">
        <v>494</v>
      </c>
      <c r="I123" s="82" t="s">
        <v>495</v>
      </c>
      <c r="J123" s="82" t="s">
        <v>496</v>
      </c>
      <c r="K123" s="82" t="s">
        <v>497</v>
      </c>
      <c r="L123" s="82" t="s">
        <v>498</v>
      </c>
      <c r="M123" s="82" t="s">
        <v>499</v>
      </c>
      <c r="N123" s="82" t="s">
        <v>500</v>
      </c>
      <c r="O123" s="82" t="s">
        <v>501</v>
      </c>
      <c r="P123" s="82" t="s">
        <v>502</v>
      </c>
      <c r="Q123" s="82" t="s">
        <v>503</v>
      </c>
      <c r="R123" s="82" t="s">
        <v>504</v>
      </c>
      <c r="S123" s="82" t="s">
        <v>505</v>
      </c>
    </row>
    <row r="124" spans="1:19">
      <c r="A124" s="82" t="s">
        <v>474</v>
      </c>
      <c r="B124" s="83">
        <v>487496000000</v>
      </c>
      <c r="C124" s="82">
        <v>353384.158</v>
      </c>
      <c r="D124" s="82" t="s">
        <v>523</v>
      </c>
      <c r="E124" s="82">
        <v>41924.28</v>
      </c>
      <c r="F124" s="82">
        <v>31827.177</v>
      </c>
      <c r="G124" s="82">
        <v>28346.960999999999</v>
      </c>
      <c r="H124" s="82">
        <v>0</v>
      </c>
      <c r="I124" s="82">
        <v>14976.096</v>
      </c>
      <c r="J124" s="82">
        <v>4330.1480000000001</v>
      </c>
      <c r="K124" s="82">
        <v>0</v>
      </c>
      <c r="L124" s="82">
        <v>0</v>
      </c>
      <c r="M124" s="82">
        <v>0</v>
      </c>
      <c r="N124" s="82">
        <v>0</v>
      </c>
      <c r="O124" s="82">
        <v>0</v>
      </c>
      <c r="P124" s="82">
        <v>0</v>
      </c>
      <c r="Q124" s="82">
        <v>231979.49600000001</v>
      </c>
      <c r="R124" s="82">
        <v>0</v>
      </c>
      <c r="S124" s="82">
        <v>0</v>
      </c>
    </row>
    <row r="125" spans="1:19">
      <c r="A125" s="82" t="s">
        <v>475</v>
      </c>
      <c r="B125" s="83">
        <v>431861000000</v>
      </c>
      <c r="C125" s="82">
        <v>341348.85600000003</v>
      </c>
      <c r="D125" s="82" t="s">
        <v>524</v>
      </c>
      <c r="E125" s="82">
        <v>41924.28</v>
      </c>
      <c r="F125" s="82">
        <v>31827.177</v>
      </c>
      <c r="G125" s="82">
        <v>28346.960999999999</v>
      </c>
      <c r="H125" s="82">
        <v>0</v>
      </c>
      <c r="I125" s="82">
        <v>8453.1980000000003</v>
      </c>
      <c r="J125" s="82">
        <v>4330.1480000000001</v>
      </c>
      <c r="K125" s="82">
        <v>0</v>
      </c>
      <c r="L125" s="82">
        <v>0</v>
      </c>
      <c r="M125" s="82">
        <v>0</v>
      </c>
      <c r="N125" s="82">
        <v>0</v>
      </c>
      <c r="O125" s="82">
        <v>0</v>
      </c>
      <c r="P125" s="82">
        <v>0</v>
      </c>
      <c r="Q125" s="82">
        <v>226467.092</v>
      </c>
      <c r="R125" s="82">
        <v>0</v>
      </c>
      <c r="S125" s="82">
        <v>0</v>
      </c>
    </row>
    <row r="126" spans="1:19">
      <c r="A126" s="82" t="s">
        <v>476</v>
      </c>
      <c r="B126" s="83">
        <v>514762000000</v>
      </c>
      <c r="C126" s="82">
        <v>352906.78100000002</v>
      </c>
      <c r="D126" s="82" t="s">
        <v>525</v>
      </c>
      <c r="E126" s="82">
        <v>41924.28</v>
      </c>
      <c r="F126" s="82">
        <v>31827.177</v>
      </c>
      <c r="G126" s="82">
        <v>28346.960999999999</v>
      </c>
      <c r="H126" s="82">
        <v>0</v>
      </c>
      <c r="I126" s="82">
        <v>18054.46</v>
      </c>
      <c r="J126" s="82">
        <v>0</v>
      </c>
      <c r="K126" s="82">
        <v>0</v>
      </c>
      <c r="L126" s="82">
        <v>0</v>
      </c>
      <c r="M126" s="82">
        <v>0</v>
      </c>
      <c r="N126" s="82">
        <v>0</v>
      </c>
      <c r="O126" s="82">
        <v>0</v>
      </c>
      <c r="P126" s="82">
        <v>0</v>
      </c>
      <c r="Q126" s="82">
        <v>232753.902</v>
      </c>
      <c r="R126" s="82">
        <v>0</v>
      </c>
      <c r="S126" s="82">
        <v>0</v>
      </c>
    </row>
    <row r="127" spans="1:19">
      <c r="A127" s="82" t="s">
        <v>477</v>
      </c>
      <c r="B127" s="83">
        <v>549046000000</v>
      </c>
      <c r="C127" s="82">
        <v>377402.52500000002</v>
      </c>
      <c r="D127" s="82" t="s">
        <v>526</v>
      </c>
      <c r="E127" s="82">
        <v>34936.9</v>
      </c>
      <c r="F127" s="82">
        <v>27848.78</v>
      </c>
      <c r="G127" s="82">
        <v>28346.960999999999</v>
      </c>
      <c r="H127" s="82">
        <v>0</v>
      </c>
      <c r="I127" s="82">
        <v>48827.815999999999</v>
      </c>
      <c r="J127" s="82">
        <v>0</v>
      </c>
      <c r="K127" s="82">
        <v>0</v>
      </c>
      <c r="L127" s="82">
        <v>0</v>
      </c>
      <c r="M127" s="82">
        <v>0</v>
      </c>
      <c r="N127" s="82">
        <v>0</v>
      </c>
      <c r="O127" s="82">
        <v>0</v>
      </c>
      <c r="P127" s="82">
        <v>0</v>
      </c>
      <c r="Q127" s="82">
        <v>237442.06700000001</v>
      </c>
      <c r="R127" s="82">
        <v>0</v>
      </c>
      <c r="S127" s="82">
        <v>0</v>
      </c>
    </row>
    <row r="128" spans="1:19">
      <c r="A128" s="82" t="s">
        <v>308</v>
      </c>
      <c r="B128" s="83">
        <v>620080000000</v>
      </c>
      <c r="C128" s="82">
        <v>421055.82</v>
      </c>
      <c r="D128" s="82" t="s">
        <v>527</v>
      </c>
      <c r="E128" s="82">
        <v>41924.28</v>
      </c>
      <c r="F128" s="82">
        <v>31827.177</v>
      </c>
      <c r="G128" s="82">
        <v>28346.960999999999</v>
      </c>
      <c r="H128" s="82">
        <v>0</v>
      </c>
      <c r="I128" s="82">
        <v>74779.653000000006</v>
      </c>
      <c r="J128" s="82">
        <v>0</v>
      </c>
      <c r="K128" s="82">
        <v>0</v>
      </c>
      <c r="L128" s="82">
        <v>0</v>
      </c>
      <c r="M128" s="82">
        <v>0</v>
      </c>
      <c r="N128" s="82">
        <v>0</v>
      </c>
      <c r="O128" s="82">
        <v>0</v>
      </c>
      <c r="P128" s="82">
        <v>0</v>
      </c>
      <c r="Q128" s="82">
        <v>244177.74799999999</v>
      </c>
      <c r="R128" s="82">
        <v>0</v>
      </c>
      <c r="S128" s="82">
        <v>0</v>
      </c>
    </row>
    <row r="129" spans="1:19">
      <c r="A129" s="82" t="s">
        <v>478</v>
      </c>
      <c r="B129" s="83">
        <v>650070000000</v>
      </c>
      <c r="C129" s="82">
        <v>424986.77399999998</v>
      </c>
      <c r="D129" s="82" t="s">
        <v>528</v>
      </c>
      <c r="E129" s="82">
        <v>41924.28</v>
      </c>
      <c r="F129" s="82">
        <v>31827.177</v>
      </c>
      <c r="G129" s="82">
        <v>28346.960999999999</v>
      </c>
      <c r="H129" s="82">
        <v>0</v>
      </c>
      <c r="I129" s="82">
        <v>78592.845000000001</v>
      </c>
      <c r="J129" s="82">
        <v>0</v>
      </c>
      <c r="K129" s="82">
        <v>0</v>
      </c>
      <c r="L129" s="82">
        <v>0</v>
      </c>
      <c r="M129" s="82">
        <v>0</v>
      </c>
      <c r="N129" s="82">
        <v>0</v>
      </c>
      <c r="O129" s="82">
        <v>0</v>
      </c>
      <c r="P129" s="82">
        <v>0</v>
      </c>
      <c r="Q129" s="82">
        <v>244295.511</v>
      </c>
      <c r="R129" s="82">
        <v>0</v>
      </c>
      <c r="S129" s="82">
        <v>0</v>
      </c>
    </row>
    <row r="130" spans="1:19">
      <c r="A130" s="82" t="s">
        <v>479</v>
      </c>
      <c r="B130" s="83">
        <v>688822000000</v>
      </c>
      <c r="C130" s="82">
        <v>434820.19699999999</v>
      </c>
      <c r="D130" s="82" t="s">
        <v>529</v>
      </c>
      <c r="E130" s="82">
        <v>41924.28</v>
      </c>
      <c r="F130" s="82">
        <v>31827.177</v>
      </c>
      <c r="G130" s="82">
        <v>28346.960999999999</v>
      </c>
      <c r="H130" s="82">
        <v>0</v>
      </c>
      <c r="I130" s="82">
        <v>86461.251999999993</v>
      </c>
      <c r="J130" s="82">
        <v>0</v>
      </c>
      <c r="K130" s="82">
        <v>0</v>
      </c>
      <c r="L130" s="82">
        <v>0</v>
      </c>
      <c r="M130" s="82">
        <v>0</v>
      </c>
      <c r="N130" s="82">
        <v>0</v>
      </c>
      <c r="O130" s="82">
        <v>0</v>
      </c>
      <c r="P130" s="82">
        <v>0</v>
      </c>
      <c r="Q130" s="82">
        <v>246260.52600000001</v>
      </c>
      <c r="R130" s="82">
        <v>0</v>
      </c>
      <c r="S130" s="82">
        <v>0</v>
      </c>
    </row>
    <row r="131" spans="1:19">
      <c r="A131" s="82" t="s">
        <v>480</v>
      </c>
      <c r="B131" s="83">
        <v>683708000000</v>
      </c>
      <c r="C131" s="82">
        <v>433584.23499999999</v>
      </c>
      <c r="D131" s="82" t="s">
        <v>530</v>
      </c>
      <c r="E131" s="82">
        <v>41924.28</v>
      </c>
      <c r="F131" s="82">
        <v>31827.177</v>
      </c>
      <c r="G131" s="82">
        <v>28346.960999999999</v>
      </c>
      <c r="H131" s="82">
        <v>0</v>
      </c>
      <c r="I131" s="82">
        <v>85646.907000000007</v>
      </c>
      <c r="J131" s="82">
        <v>0</v>
      </c>
      <c r="K131" s="82">
        <v>0</v>
      </c>
      <c r="L131" s="82">
        <v>0</v>
      </c>
      <c r="M131" s="82">
        <v>0</v>
      </c>
      <c r="N131" s="82">
        <v>0</v>
      </c>
      <c r="O131" s="82">
        <v>0</v>
      </c>
      <c r="P131" s="82">
        <v>0</v>
      </c>
      <c r="Q131" s="82">
        <v>245838.90900000001</v>
      </c>
      <c r="R131" s="82">
        <v>0</v>
      </c>
      <c r="S131" s="82">
        <v>0</v>
      </c>
    </row>
    <row r="132" spans="1:19">
      <c r="A132" s="82" t="s">
        <v>481</v>
      </c>
      <c r="B132" s="83">
        <v>619172000000</v>
      </c>
      <c r="C132" s="82">
        <v>415023.32900000003</v>
      </c>
      <c r="D132" s="82" t="s">
        <v>531</v>
      </c>
      <c r="E132" s="82">
        <v>41924.28</v>
      </c>
      <c r="F132" s="82">
        <v>31827.177</v>
      </c>
      <c r="G132" s="82">
        <v>28346.960999999999</v>
      </c>
      <c r="H132" s="82">
        <v>0</v>
      </c>
      <c r="I132" s="82">
        <v>68398.165999999997</v>
      </c>
      <c r="J132" s="82">
        <v>0</v>
      </c>
      <c r="K132" s="82">
        <v>0</v>
      </c>
      <c r="L132" s="82">
        <v>0</v>
      </c>
      <c r="M132" s="82">
        <v>0</v>
      </c>
      <c r="N132" s="82">
        <v>0</v>
      </c>
      <c r="O132" s="82">
        <v>0</v>
      </c>
      <c r="P132" s="82">
        <v>0</v>
      </c>
      <c r="Q132" s="82">
        <v>244526.74400000001</v>
      </c>
      <c r="R132" s="82">
        <v>0</v>
      </c>
      <c r="S132" s="82">
        <v>0</v>
      </c>
    </row>
    <row r="133" spans="1:19">
      <c r="A133" s="82" t="s">
        <v>482</v>
      </c>
      <c r="B133" s="83">
        <v>584358000000</v>
      </c>
      <c r="C133" s="82">
        <v>385949.55699999997</v>
      </c>
      <c r="D133" s="82" t="s">
        <v>515</v>
      </c>
      <c r="E133" s="82">
        <v>41924.28</v>
      </c>
      <c r="F133" s="82">
        <v>31827.177</v>
      </c>
      <c r="G133" s="82">
        <v>28346.960999999999</v>
      </c>
      <c r="H133" s="82">
        <v>0</v>
      </c>
      <c r="I133" s="82">
        <v>46509.841999999997</v>
      </c>
      <c r="J133" s="82">
        <v>0</v>
      </c>
      <c r="K133" s="82">
        <v>0</v>
      </c>
      <c r="L133" s="82">
        <v>0</v>
      </c>
      <c r="M133" s="82">
        <v>0</v>
      </c>
      <c r="N133" s="82">
        <v>0</v>
      </c>
      <c r="O133" s="82">
        <v>0</v>
      </c>
      <c r="P133" s="82">
        <v>0</v>
      </c>
      <c r="Q133" s="82">
        <v>237341.29699999999</v>
      </c>
      <c r="R133" s="82">
        <v>0</v>
      </c>
      <c r="S133" s="82">
        <v>0</v>
      </c>
    </row>
    <row r="134" spans="1:19">
      <c r="A134" s="82" t="s">
        <v>483</v>
      </c>
      <c r="B134" s="83">
        <v>510943000000</v>
      </c>
      <c r="C134" s="82">
        <v>367234.41200000001</v>
      </c>
      <c r="D134" s="82" t="s">
        <v>532</v>
      </c>
      <c r="E134" s="82">
        <v>41924.28</v>
      </c>
      <c r="F134" s="82">
        <v>31827.177</v>
      </c>
      <c r="G134" s="82">
        <v>28346.960999999999</v>
      </c>
      <c r="H134" s="82">
        <v>0</v>
      </c>
      <c r="I134" s="82">
        <v>22358.339</v>
      </c>
      <c r="J134" s="82">
        <v>4330.1480000000001</v>
      </c>
      <c r="K134" s="82">
        <v>0</v>
      </c>
      <c r="L134" s="82">
        <v>0</v>
      </c>
      <c r="M134" s="82">
        <v>0</v>
      </c>
      <c r="N134" s="82">
        <v>0</v>
      </c>
      <c r="O134" s="82">
        <v>0</v>
      </c>
      <c r="P134" s="82">
        <v>0</v>
      </c>
      <c r="Q134" s="82">
        <v>238447.50700000001</v>
      </c>
      <c r="R134" s="82">
        <v>0</v>
      </c>
      <c r="S134" s="82">
        <v>0</v>
      </c>
    </row>
    <row r="135" spans="1:19">
      <c r="A135" s="82" t="s">
        <v>484</v>
      </c>
      <c r="B135" s="83">
        <v>482294000000</v>
      </c>
      <c r="C135" s="82">
        <v>353463.74699999997</v>
      </c>
      <c r="D135" s="82" t="s">
        <v>533</v>
      </c>
      <c r="E135" s="82">
        <v>62886.42</v>
      </c>
      <c r="F135" s="82">
        <v>35805.574999999997</v>
      </c>
      <c r="G135" s="82">
        <v>28346.960999999999</v>
      </c>
      <c r="H135" s="82">
        <v>0</v>
      </c>
      <c r="I135" s="82">
        <v>18133.526000000002</v>
      </c>
      <c r="J135" s="82">
        <v>0</v>
      </c>
      <c r="K135" s="82">
        <v>0</v>
      </c>
      <c r="L135" s="82">
        <v>0</v>
      </c>
      <c r="M135" s="82">
        <v>0</v>
      </c>
      <c r="N135" s="82">
        <v>0</v>
      </c>
      <c r="O135" s="82">
        <v>0</v>
      </c>
      <c r="P135" s="82">
        <v>0</v>
      </c>
      <c r="Q135" s="82">
        <v>208291.26500000001</v>
      </c>
      <c r="R135" s="82">
        <v>0</v>
      </c>
      <c r="S135" s="82">
        <v>0</v>
      </c>
    </row>
    <row r="136" spans="1:19">
      <c r="A136" s="82"/>
      <c r="B136" s="82"/>
      <c r="C136" s="82"/>
      <c r="D136" s="82"/>
      <c r="E136" s="82"/>
      <c r="F136" s="82"/>
      <c r="G136" s="82"/>
      <c r="H136" s="82"/>
      <c r="I136" s="82"/>
      <c r="J136" s="82"/>
      <c r="K136" s="82"/>
      <c r="L136" s="82"/>
      <c r="M136" s="82"/>
      <c r="N136" s="82"/>
      <c r="O136" s="82"/>
      <c r="P136" s="82"/>
      <c r="Q136" s="82"/>
      <c r="R136" s="82"/>
      <c r="S136" s="82"/>
    </row>
    <row r="137" spans="1:19">
      <c r="A137" s="82" t="s">
        <v>485</v>
      </c>
      <c r="B137" s="83">
        <v>6822610000000</v>
      </c>
      <c r="C137" s="82"/>
      <c r="D137" s="82"/>
      <c r="E137" s="82"/>
      <c r="F137" s="82"/>
      <c r="G137" s="82"/>
      <c r="H137" s="82"/>
      <c r="I137" s="82"/>
      <c r="J137" s="82"/>
      <c r="K137" s="82"/>
      <c r="L137" s="82">
        <v>0</v>
      </c>
      <c r="M137" s="82">
        <v>0</v>
      </c>
      <c r="N137" s="82">
        <v>0</v>
      </c>
      <c r="O137" s="82">
        <v>0</v>
      </c>
      <c r="P137" s="82">
        <v>0</v>
      </c>
      <c r="Q137" s="82"/>
      <c r="R137" s="82">
        <v>0</v>
      </c>
      <c r="S137" s="82">
        <v>0</v>
      </c>
    </row>
    <row r="138" spans="1:19">
      <c r="A138" s="82" t="s">
        <v>486</v>
      </c>
      <c r="B138" s="83">
        <v>431861000000</v>
      </c>
      <c r="C138" s="82">
        <v>341348.85600000003</v>
      </c>
      <c r="D138" s="82"/>
      <c r="E138" s="82">
        <v>34936.9</v>
      </c>
      <c r="F138" s="82">
        <v>27848.78</v>
      </c>
      <c r="G138" s="82">
        <v>28346.960999999999</v>
      </c>
      <c r="H138" s="82">
        <v>0</v>
      </c>
      <c r="I138" s="82">
        <v>8453.1980000000003</v>
      </c>
      <c r="J138" s="82">
        <v>0</v>
      </c>
      <c r="K138" s="82">
        <v>0</v>
      </c>
      <c r="L138" s="82">
        <v>0</v>
      </c>
      <c r="M138" s="82">
        <v>0</v>
      </c>
      <c r="N138" s="82">
        <v>0</v>
      </c>
      <c r="O138" s="82">
        <v>0</v>
      </c>
      <c r="P138" s="82">
        <v>0</v>
      </c>
      <c r="Q138" s="82">
        <v>208291.26500000001</v>
      </c>
      <c r="R138" s="82">
        <v>0</v>
      </c>
      <c r="S138" s="82">
        <v>0</v>
      </c>
    </row>
    <row r="139" spans="1:19">
      <c r="A139" s="82" t="s">
        <v>487</v>
      </c>
      <c r="B139" s="83">
        <v>688822000000</v>
      </c>
      <c r="C139" s="82">
        <v>434820.19699999999</v>
      </c>
      <c r="D139" s="82"/>
      <c r="E139" s="82">
        <v>62886.42</v>
      </c>
      <c r="F139" s="82">
        <v>35805.574999999997</v>
      </c>
      <c r="G139" s="82">
        <v>28346.960999999999</v>
      </c>
      <c r="H139" s="82">
        <v>0</v>
      </c>
      <c r="I139" s="82">
        <v>86461.251999999993</v>
      </c>
      <c r="J139" s="82">
        <v>4330.1480000000001</v>
      </c>
      <c r="K139" s="82">
        <v>0</v>
      </c>
      <c r="L139" s="82">
        <v>0</v>
      </c>
      <c r="M139" s="82">
        <v>0</v>
      </c>
      <c r="N139" s="82">
        <v>0</v>
      </c>
      <c r="O139" s="82">
        <v>0</v>
      </c>
      <c r="P139" s="82">
        <v>0</v>
      </c>
      <c r="Q139" s="82">
        <v>246260.52600000001</v>
      </c>
      <c r="R139" s="82">
        <v>0</v>
      </c>
      <c r="S139" s="82">
        <v>0</v>
      </c>
    </row>
    <row r="141" spans="1:19">
      <c r="A141" s="78"/>
      <c r="B141" s="82" t="s">
        <v>518</v>
      </c>
      <c r="C141" s="82" t="s">
        <v>519</v>
      </c>
      <c r="D141" s="82" t="s">
        <v>254</v>
      </c>
      <c r="E141" s="82" t="s">
        <v>377</v>
      </c>
    </row>
    <row r="142" spans="1:19">
      <c r="A142" s="82" t="s">
        <v>520</v>
      </c>
      <c r="B142" s="82">
        <v>205801.05</v>
      </c>
      <c r="C142" s="82">
        <v>10574.51</v>
      </c>
      <c r="D142" s="82">
        <v>0</v>
      </c>
      <c r="E142" s="82">
        <v>216375.57</v>
      </c>
    </row>
    <row r="143" spans="1:19">
      <c r="A143" s="82" t="s">
        <v>521</v>
      </c>
      <c r="B143" s="82">
        <v>49.23</v>
      </c>
      <c r="C143" s="82">
        <v>2.5299999999999998</v>
      </c>
      <c r="D143" s="82">
        <v>0</v>
      </c>
      <c r="E143" s="82">
        <v>51.75</v>
      </c>
    </row>
    <row r="144" spans="1:19">
      <c r="A144" s="82" t="s">
        <v>522</v>
      </c>
      <c r="B144" s="82">
        <v>49.23</v>
      </c>
      <c r="C144" s="82">
        <v>2.5299999999999998</v>
      </c>
      <c r="D144" s="82">
        <v>0</v>
      </c>
      <c r="E144" s="82">
        <v>51.75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20"/>
  <dimension ref="A1:S144"/>
  <sheetViews>
    <sheetView workbookViewId="0"/>
  </sheetViews>
  <sheetFormatPr defaultRowHeight="10.5"/>
  <cols>
    <col min="1" max="1" width="38.5" customWidth="1"/>
    <col min="2" max="2" width="24.33203125" bestFit="1" customWidth="1"/>
    <col min="3" max="3" width="33.6640625" customWidth="1"/>
    <col min="4" max="4" width="38.6640625" bestFit="1" customWidth="1"/>
    <col min="5" max="5" width="45.6640625" customWidth="1"/>
    <col min="6" max="6" width="50" customWidth="1"/>
    <col min="7" max="7" width="43.6640625" customWidth="1"/>
    <col min="8" max="9" width="38.33203125" customWidth="1"/>
    <col min="10" max="10" width="46.1640625" customWidth="1"/>
    <col min="11" max="11" width="36.5" customWidth="1"/>
    <col min="12" max="12" width="45" customWidth="1"/>
    <col min="13" max="13" width="50.1640625" customWidth="1"/>
    <col min="14" max="15" width="44.83203125" customWidth="1"/>
    <col min="16" max="16" width="45.33203125" customWidth="1"/>
    <col min="17" max="17" width="45.1640625" customWidth="1"/>
    <col min="18" max="18" width="42.6640625" customWidth="1"/>
    <col min="19" max="19" width="48.1640625" customWidth="1"/>
    <col min="20" max="20" width="45.1640625" bestFit="1" customWidth="1"/>
    <col min="21" max="21" width="42.6640625" bestFit="1" customWidth="1"/>
    <col min="22" max="22" width="48.1640625" bestFit="1" customWidth="1"/>
  </cols>
  <sheetData>
    <row r="1" spans="1:7">
      <c r="A1" s="78"/>
      <c r="B1" s="82" t="s">
        <v>378</v>
      </c>
      <c r="C1" s="82" t="s">
        <v>379</v>
      </c>
      <c r="D1" s="82" t="s">
        <v>380</v>
      </c>
    </row>
    <row r="2" spans="1:7">
      <c r="A2" s="82" t="s">
        <v>332</v>
      </c>
      <c r="B2" s="82">
        <v>7661.62</v>
      </c>
      <c r="C2" s="82">
        <v>1832.58</v>
      </c>
      <c r="D2" s="82">
        <v>1832.58</v>
      </c>
    </row>
    <row r="3" spans="1:7">
      <c r="A3" s="82" t="s">
        <v>333</v>
      </c>
      <c r="B3" s="82">
        <v>7661.62</v>
      </c>
      <c r="C3" s="82">
        <v>1832.58</v>
      </c>
      <c r="D3" s="82">
        <v>1832.58</v>
      </c>
    </row>
    <row r="4" spans="1:7">
      <c r="A4" s="82" t="s">
        <v>334</v>
      </c>
      <c r="B4" s="82">
        <v>21545.74</v>
      </c>
      <c r="C4" s="82">
        <v>5153.5</v>
      </c>
      <c r="D4" s="82">
        <v>5153.5</v>
      </c>
    </row>
    <row r="5" spans="1:7">
      <c r="A5" s="82" t="s">
        <v>335</v>
      </c>
      <c r="B5" s="82">
        <v>21545.74</v>
      </c>
      <c r="C5" s="82">
        <v>5153.5</v>
      </c>
      <c r="D5" s="82">
        <v>5153.5</v>
      </c>
    </row>
    <row r="7" spans="1:7">
      <c r="A7" s="78"/>
      <c r="B7" s="82" t="s">
        <v>381</v>
      </c>
    </row>
    <row r="8" spans="1:7">
      <c r="A8" s="82" t="s">
        <v>336</v>
      </c>
      <c r="B8" s="82">
        <v>4180.79</v>
      </c>
    </row>
    <row r="9" spans="1:7">
      <c r="A9" s="82" t="s">
        <v>337</v>
      </c>
      <c r="B9" s="82">
        <v>4180.79</v>
      </c>
    </row>
    <row r="10" spans="1:7">
      <c r="A10" s="82" t="s">
        <v>382</v>
      </c>
      <c r="B10" s="82">
        <v>0</v>
      </c>
    </row>
    <row r="12" spans="1:7">
      <c r="A12" s="78"/>
      <c r="B12" s="82" t="s">
        <v>395</v>
      </c>
      <c r="C12" s="82" t="s">
        <v>396</v>
      </c>
      <c r="D12" s="82" t="s">
        <v>397</v>
      </c>
      <c r="E12" s="82" t="s">
        <v>398</v>
      </c>
      <c r="F12" s="82" t="s">
        <v>399</v>
      </c>
      <c r="G12" s="82" t="s">
        <v>400</v>
      </c>
    </row>
    <row r="13" spans="1:7">
      <c r="A13" s="82" t="s">
        <v>81</v>
      </c>
      <c r="B13" s="82">
        <v>0</v>
      </c>
      <c r="C13" s="82">
        <v>986.29</v>
      </c>
      <c r="D13" s="82">
        <v>0</v>
      </c>
      <c r="E13" s="82">
        <v>0</v>
      </c>
      <c r="F13" s="82">
        <v>0</v>
      </c>
      <c r="G13" s="82">
        <v>0</v>
      </c>
    </row>
    <row r="14" spans="1:7">
      <c r="A14" s="82" t="s">
        <v>82</v>
      </c>
      <c r="B14" s="82">
        <v>441.57</v>
      </c>
      <c r="C14" s="82">
        <v>0</v>
      </c>
      <c r="D14" s="82">
        <v>0</v>
      </c>
      <c r="E14" s="82">
        <v>0</v>
      </c>
      <c r="F14" s="82">
        <v>0</v>
      </c>
      <c r="G14" s="82">
        <v>0</v>
      </c>
    </row>
    <row r="15" spans="1:7">
      <c r="A15" s="82" t="s">
        <v>90</v>
      </c>
      <c r="B15" s="82">
        <v>933.76</v>
      </c>
      <c r="C15" s="82">
        <v>0</v>
      </c>
      <c r="D15" s="82">
        <v>0</v>
      </c>
      <c r="E15" s="82">
        <v>0</v>
      </c>
      <c r="F15" s="82">
        <v>0</v>
      </c>
      <c r="G15" s="82">
        <v>0</v>
      </c>
    </row>
    <row r="16" spans="1:7">
      <c r="A16" s="82" t="s">
        <v>91</v>
      </c>
      <c r="B16" s="82">
        <v>68.099999999999994</v>
      </c>
      <c r="C16" s="82">
        <v>0</v>
      </c>
      <c r="D16" s="82">
        <v>0</v>
      </c>
      <c r="E16" s="82">
        <v>0</v>
      </c>
      <c r="F16" s="82">
        <v>0</v>
      </c>
      <c r="G16" s="82">
        <v>0</v>
      </c>
    </row>
    <row r="17" spans="1:10">
      <c r="A17" s="82" t="s">
        <v>92</v>
      </c>
      <c r="B17" s="82">
        <v>678.54</v>
      </c>
      <c r="C17" s="82">
        <v>294.92</v>
      </c>
      <c r="D17" s="82">
        <v>0</v>
      </c>
      <c r="E17" s="82">
        <v>0</v>
      </c>
      <c r="F17" s="82">
        <v>0</v>
      </c>
      <c r="G17" s="82">
        <v>0</v>
      </c>
    </row>
    <row r="18" spans="1:10">
      <c r="A18" s="82" t="s">
        <v>93</v>
      </c>
      <c r="B18" s="82">
        <v>0</v>
      </c>
      <c r="C18" s="82">
        <v>0</v>
      </c>
      <c r="D18" s="82">
        <v>0</v>
      </c>
      <c r="E18" s="82">
        <v>0</v>
      </c>
      <c r="F18" s="82">
        <v>0</v>
      </c>
      <c r="G18" s="82">
        <v>0</v>
      </c>
    </row>
    <row r="19" spans="1:10">
      <c r="A19" s="82" t="s">
        <v>94</v>
      </c>
      <c r="B19" s="82">
        <v>619.84</v>
      </c>
      <c r="C19" s="82">
        <v>0</v>
      </c>
      <c r="D19" s="82">
        <v>0</v>
      </c>
      <c r="E19" s="82">
        <v>0</v>
      </c>
      <c r="F19" s="82">
        <v>0</v>
      </c>
      <c r="G19" s="82">
        <v>0</v>
      </c>
    </row>
    <row r="20" spans="1:10">
      <c r="A20" s="82" t="s">
        <v>95</v>
      </c>
      <c r="B20" s="82">
        <v>0</v>
      </c>
      <c r="C20" s="82">
        <v>0</v>
      </c>
      <c r="D20" s="82">
        <v>0</v>
      </c>
      <c r="E20" s="82">
        <v>0</v>
      </c>
      <c r="F20" s="82">
        <v>0</v>
      </c>
      <c r="G20" s="82">
        <v>0</v>
      </c>
    </row>
    <row r="21" spans="1:10">
      <c r="A21" s="82" t="s">
        <v>96</v>
      </c>
      <c r="B21" s="82">
        <v>0</v>
      </c>
      <c r="C21" s="82">
        <v>0</v>
      </c>
      <c r="D21" s="82">
        <v>0</v>
      </c>
      <c r="E21" s="82">
        <v>0</v>
      </c>
      <c r="F21" s="82">
        <v>0</v>
      </c>
      <c r="G21" s="82">
        <v>0</v>
      </c>
    </row>
    <row r="22" spans="1:10">
      <c r="A22" s="82" t="s">
        <v>97</v>
      </c>
      <c r="B22" s="82">
        <v>0</v>
      </c>
      <c r="C22" s="82">
        <v>0</v>
      </c>
      <c r="D22" s="82">
        <v>0</v>
      </c>
      <c r="E22" s="82">
        <v>0</v>
      </c>
      <c r="F22" s="82">
        <v>0</v>
      </c>
      <c r="G22" s="82">
        <v>0</v>
      </c>
    </row>
    <row r="23" spans="1:10">
      <c r="A23" s="82" t="s">
        <v>76</v>
      </c>
      <c r="B23" s="82">
        <v>0</v>
      </c>
      <c r="C23" s="82">
        <v>0</v>
      </c>
      <c r="D23" s="82">
        <v>0</v>
      </c>
      <c r="E23" s="82">
        <v>0</v>
      </c>
      <c r="F23" s="82">
        <v>0</v>
      </c>
      <c r="G23" s="82">
        <v>0</v>
      </c>
    </row>
    <row r="24" spans="1:10">
      <c r="A24" s="82" t="s">
        <v>98</v>
      </c>
      <c r="B24" s="82">
        <v>0</v>
      </c>
      <c r="C24" s="82">
        <v>16.7</v>
      </c>
      <c r="D24" s="82">
        <v>0</v>
      </c>
      <c r="E24" s="82">
        <v>0</v>
      </c>
      <c r="F24" s="82">
        <v>0</v>
      </c>
      <c r="G24" s="82">
        <v>87.12</v>
      </c>
    </row>
    <row r="25" spans="1:10">
      <c r="A25" s="82" t="s">
        <v>99</v>
      </c>
      <c r="B25" s="82">
        <v>3621.9</v>
      </c>
      <c r="C25" s="82">
        <v>0</v>
      </c>
      <c r="D25" s="82">
        <v>0</v>
      </c>
      <c r="E25" s="82">
        <v>0</v>
      </c>
      <c r="F25" s="82">
        <v>0</v>
      </c>
      <c r="G25" s="82">
        <v>0</v>
      </c>
    </row>
    <row r="26" spans="1:10">
      <c r="A26" s="82" t="s">
        <v>100</v>
      </c>
      <c r="B26" s="82">
        <v>0</v>
      </c>
      <c r="C26" s="82">
        <v>0</v>
      </c>
      <c r="D26" s="82">
        <v>0</v>
      </c>
      <c r="E26" s="82">
        <v>0</v>
      </c>
      <c r="F26" s="82">
        <v>0</v>
      </c>
      <c r="G26" s="82">
        <v>0</v>
      </c>
    </row>
    <row r="27" spans="1:10">
      <c r="A27" s="82"/>
      <c r="B27" s="82"/>
      <c r="C27" s="82"/>
      <c r="D27" s="82"/>
      <c r="E27" s="82"/>
      <c r="F27" s="82"/>
      <c r="G27" s="82"/>
    </row>
    <row r="28" spans="1:10">
      <c r="A28" s="82" t="s">
        <v>101</v>
      </c>
      <c r="B28" s="82">
        <v>6363.71</v>
      </c>
      <c r="C28" s="82">
        <v>1297.9100000000001</v>
      </c>
      <c r="D28" s="82">
        <v>0</v>
      </c>
      <c r="E28" s="82">
        <v>0</v>
      </c>
      <c r="F28" s="82">
        <v>0</v>
      </c>
      <c r="G28" s="82">
        <v>87.12</v>
      </c>
    </row>
    <row r="30" spans="1:10">
      <c r="A30" s="78"/>
      <c r="B30" s="82" t="s">
        <v>381</v>
      </c>
      <c r="C30" s="82" t="s">
        <v>9</v>
      </c>
      <c r="D30" s="82" t="s">
        <v>401</v>
      </c>
      <c r="E30" s="82" t="s">
        <v>402</v>
      </c>
      <c r="F30" s="82" t="s">
        <v>403</v>
      </c>
      <c r="G30" s="82" t="s">
        <v>404</v>
      </c>
      <c r="H30" s="82" t="s">
        <v>405</v>
      </c>
      <c r="I30" s="82" t="s">
        <v>406</v>
      </c>
      <c r="J30" s="82" t="s">
        <v>407</v>
      </c>
    </row>
    <row r="31" spans="1:10">
      <c r="A31" s="82" t="s">
        <v>408</v>
      </c>
      <c r="B31" s="82">
        <v>88.84</v>
      </c>
      <c r="C31" s="82" t="s">
        <v>10</v>
      </c>
      <c r="D31" s="82">
        <v>541.72</v>
      </c>
      <c r="E31" s="82">
        <v>1</v>
      </c>
      <c r="F31" s="82">
        <v>115.05</v>
      </c>
      <c r="G31" s="82">
        <v>0</v>
      </c>
      <c r="H31" s="82">
        <v>11.84</v>
      </c>
      <c r="I31" s="82">
        <v>18.59</v>
      </c>
      <c r="J31" s="82">
        <v>8.07</v>
      </c>
    </row>
    <row r="32" spans="1:10">
      <c r="A32" s="82" t="s">
        <v>409</v>
      </c>
      <c r="B32" s="82">
        <v>621.89</v>
      </c>
      <c r="C32" s="82" t="s">
        <v>10</v>
      </c>
      <c r="D32" s="82">
        <v>3792.03</v>
      </c>
      <c r="E32" s="82">
        <v>1</v>
      </c>
      <c r="F32" s="82">
        <v>477.11</v>
      </c>
      <c r="G32" s="82">
        <v>0</v>
      </c>
      <c r="H32" s="82">
        <v>8.61</v>
      </c>
      <c r="I32" s="82">
        <v>27.86</v>
      </c>
      <c r="J32" s="82">
        <v>8.07</v>
      </c>
    </row>
    <row r="33" spans="1:10">
      <c r="A33" s="82" t="s">
        <v>410</v>
      </c>
      <c r="B33" s="82">
        <v>224.72</v>
      </c>
      <c r="C33" s="82" t="s">
        <v>10</v>
      </c>
      <c r="D33" s="82">
        <v>1370.24</v>
      </c>
      <c r="E33" s="82">
        <v>1</v>
      </c>
      <c r="F33" s="82">
        <v>138.38999999999999</v>
      </c>
      <c r="G33" s="82">
        <v>0</v>
      </c>
      <c r="H33" s="82">
        <v>18.29</v>
      </c>
      <c r="I33" s="82">
        <v>11.61</v>
      </c>
      <c r="J33" s="82">
        <v>80.7</v>
      </c>
    </row>
    <row r="34" spans="1:10">
      <c r="A34" s="82" t="s">
        <v>411</v>
      </c>
      <c r="B34" s="82">
        <v>2324.94</v>
      </c>
      <c r="C34" s="82" t="s">
        <v>10</v>
      </c>
      <c r="D34" s="82">
        <v>14176.6</v>
      </c>
      <c r="E34" s="82">
        <v>1</v>
      </c>
      <c r="F34" s="82">
        <v>323.44</v>
      </c>
      <c r="G34" s="82">
        <v>174.7</v>
      </c>
      <c r="H34" s="82">
        <v>18.29</v>
      </c>
      <c r="I34" s="82">
        <v>11.61</v>
      </c>
      <c r="J34" s="82">
        <v>5.38</v>
      </c>
    </row>
    <row r="35" spans="1:10">
      <c r="A35" s="82" t="s">
        <v>412</v>
      </c>
      <c r="B35" s="82">
        <v>711.36</v>
      </c>
      <c r="C35" s="82" t="s">
        <v>10</v>
      </c>
      <c r="D35" s="82">
        <v>4337.6099999999997</v>
      </c>
      <c r="E35" s="82">
        <v>1</v>
      </c>
      <c r="F35" s="82">
        <v>366.09</v>
      </c>
      <c r="G35" s="82">
        <v>0</v>
      </c>
      <c r="H35" s="82">
        <v>18.29</v>
      </c>
      <c r="I35" s="82">
        <v>11.61</v>
      </c>
      <c r="J35" s="82">
        <v>5.38</v>
      </c>
    </row>
    <row r="36" spans="1:10">
      <c r="A36" s="82" t="s">
        <v>413</v>
      </c>
      <c r="B36" s="82">
        <v>209.04</v>
      </c>
      <c r="C36" s="82" t="s">
        <v>10</v>
      </c>
      <c r="D36" s="82">
        <v>1274.6500000000001</v>
      </c>
      <c r="E36" s="82">
        <v>1</v>
      </c>
      <c r="F36" s="82">
        <v>189.08</v>
      </c>
      <c r="G36" s="82">
        <v>0</v>
      </c>
      <c r="H36" s="82">
        <v>18.29</v>
      </c>
      <c r="I36" s="82">
        <v>11.61</v>
      </c>
      <c r="J36" s="82">
        <v>80.7</v>
      </c>
    </row>
    <row r="37" spans="1:10">
      <c r="A37" s="82" t="s">
        <v>377</v>
      </c>
      <c r="B37" s="82">
        <v>4180.79</v>
      </c>
      <c r="C37" s="82"/>
      <c r="D37" s="82">
        <v>25492.85</v>
      </c>
      <c r="E37" s="82"/>
      <c r="F37" s="82">
        <v>1609.16</v>
      </c>
      <c r="G37" s="82">
        <v>174.7</v>
      </c>
      <c r="H37" s="82">
        <v>16.713000000000001</v>
      </c>
      <c r="I37" s="82">
        <v>12.83</v>
      </c>
      <c r="J37" s="82">
        <v>13.6518</v>
      </c>
    </row>
    <row r="38" spans="1:10">
      <c r="A38" s="82" t="s">
        <v>414</v>
      </c>
      <c r="B38" s="82">
        <v>4180.79</v>
      </c>
      <c r="C38" s="82"/>
      <c r="D38" s="82">
        <v>25492.85</v>
      </c>
      <c r="E38" s="82"/>
      <c r="F38" s="82">
        <v>1609.16</v>
      </c>
      <c r="G38" s="82">
        <v>174.7</v>
      </c>
      <c r="H38" s="82">
        <v>16.713000000000001</v>
      </c>
      <c r="I38" s="82">
        <v>12.83</v>
      </c>
      <c r="J38" s="82">
        <v>13.6518</v>
      </c>
    </row>
    <row r="39" spans="1:10">
      <c r="A39" s="82" t="s">
        <v>415</v>
      </c>
      <c r="B39" s="82">
        <v>0</v>
      </c>
      <c r="C39" s="82"/>
      <c r="D39" s="82">
        <v>0</v>
      </c>
      <c r="E39" s="82"/>
      <c r="F39" s="82">
        <v>0</v>
      </c>
      <c r="G39" s="82">
        <v>0</v>
      </c>
      <c r="H39" s="82"/>
      <c r="I39" s="82"/>
      <c r="J39" s="82"/>
    </row>
    <row r="41" spans="1:10">
      <c r="A41" s="78"/>
      <c r="B41" s="82" t="s">
        <v>59</v>
      </c>
      <c r="C41" s="82" t="s">
        <v>338</v>
      </c>
      <c r="D41" s="82" t="s">
        <v>383</v>
      </c>
      <c r="E41" s="82" t="s">
        <v>384</v>
      </c>
      <c r="F41" s="82" t="s">
        <v>385</v>
      </c>
      <c r="G41" s="82" t="s">
        <v>386</v>
      </c>
      <c r="H41" s="82" t="s">
        <v>387</v>
      </c>
      <c r="I41" s="82" t="s">
        <v>339</v>
      </c>
    </row>
    <row r="42" spans="1:10">
      <c r="A42" s="82" t="s">
        <v>340</v>
      </c>
      <c r="B42" s="82" t="s">
        <v>341</v>
      </c>
      <c r="C42" s="82">
        <v>0.08</v>
      </c>
      <c r="D42" s="82">
        <v>2.61</v>
      </c>
      <c r="E42" s="82">
        <v>4.28</v>
      </c>
      <c r="F42" s="82">
        <v>60.34</v>
      </c>
      <c r="G42" s="82">
        <v>0</v>
      </c>
      <c r="H42" s="82">
        <v>90</v>
      </c>
      <c r="I42" s="82" t="s">
        <v>342</v>
      </c>
    </row>
    <row r="43" spans="1:10">
      <c r="A43" s="82" t="s">
        <v>343</v>
      </c>
      <c r="B43" s="82" t="s">
        <v>341</v>
      </c>
      <c r="C43" s="82">
        <v>0.08</v>
      </c>
      <c r="D43" s="82">
        <v>2.61</v>
      </c>
      <c r="E43" s="82">
        <v>4.28</v>
      </c>
      <c r="F43" s="82">
        <v>54.71</v>
      </c>
      <c r="G43" s="82">
        <v>90</v>
      </c>
      <c r="H43" s="82">
        <v>90</v>
      </c>
      <c r="I43" s="82" t="s">
        <v>344</v>
      </c>
    </row>
    <row r="44" spans="1:10">
      <c r="A44" s="82" t="s">
        <v>345</v>
      </c>
      <c r="B44" s="82" t="s">
        <v>346</v>
      </c>
      <c r="C44" s="82">
        <v>0.3</v>
      </c>
      <c r="D44" s="82">
        <v>3.12</v>
      </c>
      <c r="E44" s="82">
        <v>12.9</v>
      </c>
      <c r="F44" s="82">
        <v>88.84</v>
      </c>
      <c r="G44" s="82">
        <v>0</v>
      </c>
      <c r="H44" s="82">
        <v>180</v>
      </c>
      <c r="I44" s="82"/>
    </row>
    <row r="45" spans="1:10">
      <c r="A45" s="82" t="s">
        <v>347</v>
      </c>
      <c r="B45" s="82" t="s">
        <v>348</v>
      </c>
      <c r="C45" s="82">
        <v>0.3</v>
      </c>
      <c r="D45" s="82">
        <v>0.35699999999999998</v>
      </c>
      <c r="E45" s="82">
        <v>0.38</v>
      </c>
      <c r="F45" s="82">
        <v>88.84</v>
      </c>
      <c r="G45" s="82">
        <v>180</v>
      </c>
      <c r="H45" s="82">
        <v>0</v>
      </c>
      <c r="I45" s="82"/>
    </row>
    <row r="46" spans="1:10">
      <c r="A46" s="82" t="s">
        <v>349</v>
      </c>
      <c r="B46" s="82" t="s">
        <v>341</v>
      </c>
      <c r="C46" s="82">
        <v>0.08</v>
      </c>
      <c r="D46" s="82">
        <v>2.61</v>
      </c>
      <c r="E46" s="82">
        <v>4.28</v>
      </c>
      <c r="F46" s="82">
        <v>422.4</v>
      </c>
      <c r="G46" s="82">
        <v>0</v>
      </c>
      <c r="H46" s="82">
        <v>90</v>
      </c>
      <c r="I46" s="82" t="s">
        <v>342</v>
      </c>
    </row>
    <row r="47" spans="1:10">
      <c r="A47" s="82" t="s">
        <v>350</v>
      </c>
      <c r="B47" s="82" t="s">
        <v>341</v>
      </c>
      <c r="C47" s="82">
        <v>0.08</v>
      </c>
      <c r="D47" s="82">
        <v>2.61</v>
      </c>
      <c r="E47" s="82">
        <v>4.28</v>
      </c>
      <c r="F47" s="82">
        <v>54.71</v>
      </c>
      <c r="G47" s="82">
        <v>270</v>
      </c>
      <c r="H47" s="82">
        <v>90</v>
      </c>
      <c r="I47" s="82" t="s">
        <v>351</v>
      </c>
    </row>
    <row r="48" spans="1:10">
      <c r="A48" s="82" t="s">
        <v>352</v>
      </c>
      <c r="B48" s="82" t="s">
        <v>346</v>
      </c>
      <c r="C48" s="82">
        <v>0.3</v>
      </c>
      <c r="D48" s="82">
        <v>3.12</v>
      </c>
      <c r="E48" s="82">
        <v>12.9</v>
      </c>
      <c r="F48" s="82">
        <v>621.89</v>
      </c>
      <c r="G48" s="82">
        <v>0</v>
      </c>
      <c r="H48" s="82">
        <v>180</v>
      </c>
      <c r="I48" s="82"/>
    </row>
    <row r="49" spans="1:9">
      <c r="A49" s="82" t="s">
        <v>353</v>
      </c>
      <c r="B49" s="82" t="s">
        <v>348</v>
      </c>
      <c r="C49" s="82">
        <v>0.3</v>
      </c>
      <c r="D49" s="82">
        <v>0.35699999999999998</v>
      </c>
      <c r="E49" s="82">
        <v>0.38</v>
      </c>
      <c r="F49" s="82">
        <v>621.89</v>
      </c>
      <c r="G49" s="82">
        <v>180</v>
      </c>
      <c r="H49" s="82">
        <v>0</v>
      </c>
      <c r="I49" s="82"/>
    </row>
    <row r="50" spans="1:9">
      <c r="A50" s="82" t="s">
        <v>354</v>
      </c>
      <c r="B50" s="82" t="s">
        <v>341</v>
      </c>
      <c r="C50" s="82">
        <v>0.08</v>
      </c>
      <c r="D50" s="82">
        <v>2.61</v>
      </c>
      <c r="E50" s="82">
        <v>4.28</v>
      </c>
      <c r="F50" s="82">
        <v>138.38999999999999</v>
      </c>
      <c r="G50" s="82">
        <v>90</v>
      </c>
      <c r="H50" s="82">
        <v>90</v>
      </c>
      <c r="I50" s="82" t="s">
        <v>344</v>
      </c>
    </row>
    <row r="51" spans="1:9">
      <c r="A51" s="82" t="s">
        <v>355</v>
      </c>
      <c r="B51" s="82" t="s">
        <v>346</v>
      </c>
      <c r="C51" s="82">
        <v>0.3</v>
      </c>
      <c r="D51" s="82">
        <v>3.12</v>
      </c>
      <c r="E51" s="82">
        <v>12.9</v>
      </c>
      <c r="F51" s="82">
        <v>224.72</v>
      </c>
      <c r="G51" s="82">
        <v>0</v>
      </c>
      <c r="H51" s="82">
        <v>180</v>
      </c>
      <c r="I51" s="82"/>
    </row>
    <row r="52" spans="1:9">
      <c r="A52" s="82" t="s">
        <v>356</v>
      </c>
      <c r="B52" s="82" t="s">
        <v>348</v>
      </c>
      <c r="C52" s="82">
        <v>0.3</v>
      </c>
      <c r="D52" s="82">
        <v>0.35699999999999998</v>
      </c>
      <c r="E52" s="82">
        <v>0.38</v>
      </c>
      <c r="F52" s="82">
        <v>224.72</v>
      </c>
      <c r="G52" s="82">
        <v>180</v>
      </c>
      <c r="H52" s="82">
        <v>0</v>
      </c>
      <c r="I52" s="82"/>
    </row>
    <row r="53" spans="1:9">
      <c r="A53" s="82" t="s">
        <v>357</v>
      </c>
      <c r="B53" s="82" t="s">
        <v>341</v>
      </c>
      <c r="C53" s="82">
        <v>0.08</v>
      </c>
      <c r="D53" s="82">
        <v>2.61</v>
      </c>
      <c r="E53" s="82">
        <v>4.28</v>
      </c>
      <c r="F53" s="82">
        <v>323.44</v>
      </c>
      <c r="G53" s="82">
        <v>180</v>
      </c>
      <c r="H53" s="82">
        <v>90</v>
      </c>
      <c r="I53" s="82" t="s">
        <v>358</v>
      </c>
    </row>
    <row r="54" spans="1:9">
      <c r="A54" s="82" t="s">
        <v>359</v>
      </c>
      <c r="B54" s="82" t="s">
        <v>346</v>
      </c>
      <c r="C54" s="82">
        <v>0.3</v>
      </c>
      <c r="D54" s="82">
        <v>3.12</v>
      </c>
      <c r="E54" s="82">
        <v>12.9</v>
      </c>
      <c r="F54" s="82">
        <v>2324.94</v>
      </c>
      <c r="G54" s="82">
        <v>0</v>
      </c>
      <c r="H54" s="82">
        <v>180</v>
      </c>
      <c r="I54" s="82"/>
    </row>
    <row r="55" spans="1:9">
      <c r="A55" s="82" t="s">
        <v>360</v>
      </c>
      <c r="B55" s="82" t="s">
        <v>348</v>
      </c>
      <c r="C55" s="82">
        <v>0.3</v>
      </c>
      <c r="D55" s="82">
        <v>0.35699999999999998</v>
      </c>
      <c r="E55" s="82">
        <v>0.38</v>
      </c>
      <c r="F55" s="82">
        <v>2324.94</v>
      </c>
      <c r="G55" s="82">
        <v>180</v>
      </c>
      <c r="H55" s="82">
        <v>0</v>
      </c>
      <c r="I55" s="82"/>
    </row>
    <row r="56" spans="1:9">
      <c r="A56" s="82" t="s">
        <v>361</v>
      </c>
      <c r="B56" s="82" t="s">
        <v>341</v>
      </c>
      <c r="C56" s="82">
        <v>0.08</v>
      </c>
      <c r="D56" s="82">
        <v>2.61</v>
      </c>
      <c r="E56" s="82">
        <v>4.28</v>
      </c>
      <c r="F56" s="82">
        <v>267.12</v>
      </c>
      <c r="G56" s="82">
        <v>270</v>
      </c>
      <c r="H56" s="82">
        <v>90</v>
      </c>
      <c r="I56" s="82" t="s">
        <v>351</v>
      </c>
    </row>
    <row r="57" spans="1:9">
      <c r="A57" s="82" t="s">
        <v>362</v>
      </c>
      <c r="B57" s="82" t="s">
        <v>341</v>
      </c>
      <c r="C57" s="82">
        <v>0.08</v>
      </c>
      <c r="D57" s="82">
        <v>2.61</v>
      </c>
      <c r="E57" s="82">
        <v>4.28</v>
      </c>
      <c r="F57" s="82">
        <v>98.96</v>
      </c>
      <c r="G57" s="82">
        <v>180</v>
      </c>
      <c r="H57" s="82">
        <v>90</v>
      </c>
      <c r="I57" s="82" t="s">
        <v>358</v>
      </c>
    </row>
    <row r="58" spans="1:9">
      <c r="A58" s="82" t="s">
        <v>363</v>
      </c>
      <c r="B58" s="82" t="s">
        <v>346</v>
      </c>
      <c r="C58" s="82">
        <v>0.3</v>
      </c>
      <c r="D58" s="82">
        <v>3.12</v>
      </c>
      <c r="E58" s="82">
        <v>12.9</v>
      </c>
      <c r="F58" s="82">
        <v>711.36</v>
      </c>
      <c r="G58" s="82">
        <v>0</v>
      </c>
      <c r="H58" s="82">
        <v>180</v>
      </c>
      <c r="I58" s="82"/>
    </row>
    <row r="59" spans="1:9">
      <c r="A59" s="82" t="s">
        <v>364</v>
      </c>
      <c r="B59" s="82" t="s">
        <v>348</v>
      </c>
      <c r="C59" s="82">
        <v>0.3</v>
      </c>
      <c r="D59" s="82">
        <v>0.35699999999999998</v>
      </c>
      <c r="E59" s="82">
        <v>0.38</v>
      </c>
      <c r="F59" s="82">
        <v>711.36</v>
      </c>
      <c r="G59" s="82">
        <v>180</v>
      </c>
      <c r="H59" s="82">
        <v>0</v>
      </c>
      <c r="I59" s="82"/>
    </row>
    <row r="60" spans="1:9">
      <c r="A60" s="82" t="s">
        <v>365</v>
      </c>
      <c r="B60" s="82" t="s">
        <v>341</v>
      </c>
      <c r="C60" s="82">
        <v>0.08</v>
      </c>
      <c r="D60" s="82">
        <v>2.61</v>
      </c>
      <c r="E60" s="82">
        <v>4.28</v>
      </c>
      <c r="F60" s="82">
        <v>60.34</v>
      </c>
      <c r="G60" s="82">
        <v>180</v>
      </c>
      <c r="H60" s="82">
        <v>90</v>
      </c>
      <c r="I60" s="82" t="s">
        <v>358</v>
      </c>
    </row>
    <row r="61" spans="1:9">
      <c r="A61" s="82" t="s">
        <v>366</v>
      </c>
      <c r="B61" s="82" t="s">
        <v>341</v>
      </c>
      <c r="C61" s="82">
        <v>0.08</v>
      </c>
      <c r="D61" s="82">
        <v>2.61</v>
      </c>
      <c r="E61" s="82">
        <v>4.28</v>
      </c>
      <c r="F61" s="82">
        <v>128.72999999999999</v>
      </c>
      <c r="G61" s="82">
        <v>90</v>
      </c>
      <c r="H61" s="82">
        <v>90</v>
      </c>
      <c r="I61" s="82" t="s">
        <v>344</v>
      </c>
    </row>
    <row r="62" spans="1:9">
      <c r="A62" s="82" t="s">
        <v>367</v>
      </c>
      <c r="B62" s="82" t="s">
        <v>346</v>
      </c>
      <c r="C62" s="82">
        <v>0.3</v>
      </c>
      <c r="D62" s="82">
        <v>3.12</v>
      </c>
      <c r="E62" s="82">
        <v>12.9</v>
      </c>
      <c r="F62" s="82">
        <v>209.04</v>
      </c>
      <c r="G62" s="82">
        <v>0</v>
      </c>
      <c r="H62" s="82">
        <v>180</v>
      </c>
      <c r="I62" s="82"/>
    </row>
    <row r="63" spans="1:9">
      <c r="A63" s="82" t="s">
        <v>368</v>
      </c>
      <c r="B63" s="82" t="s">
        <v>348</v>
      </c>
      <c r="C63" s="82">
        <v>0.3</v>
      </c>
      <c r="D63" s="82">
        <v>0.35699999999999998</v>
      </c>
      <c r="E63" s="82">
        <v>0.38</v>
      </c>
      <c r="F63" s="82">
        <v>209.04</v>
      </c>
      <c r="G63" s="82">
        <v>180</v>
      </c>
      <c r="H63" s="82">
        <v>0</v>
      </c>
      <c r="I63" s="82"/>
    </row>
    <row r="65" spans="1:11">
      <c r="A65" s="78"/>
      <c r="B65" s="82" t="s">
        <v>59</v>
      </c>
      <c r="C65" s="82" t="s">
        <v>416</v>
      </c>
      <c r="D65" s="82" t="s">
        <v>417</v>
      </c>
      <c r="E65" s="82" t="s">
        <v>418</v>
      </c>
      <c r="F65" s="82" t="s">
        <v>53</v>
      </c>
      <c r="G65" s="82" t="s">
        <v>419</v>
      </c>
      <c r="H65" s="82" t="s">
        <v>420</v>
      </c>
      <c r="I65" s="82" t="s">
        <v>421</v>
      </c>
      <c r="J65" s="82" t="s">
        <v>386</v>
      </c>
      <c r="K65" s="82" t="s">
        <v>339</v>
      </c>
    </row>
    <row r="66" spans="1:11">
      <c r="A66" s="82" t="s">
        <v>422</v>
      </c>
      <c r="B66" s="82" t="s">
        <v>423</v>
      </c>
      <c r="C66" s="82">
        <v>174.7</v>
      </c>
      <c r="D66" s="82">
        <v>174.7</v>
      </c>
      <c r="E66" s="82">
        <v>6.49</v>
      </c>
      <c r="F66" s="82">
        <v>0.25</v>
      </c>
      <c r="G66" s="82">
        <v>0.25</v>
      </c>
      <c r="H66" s="82" t="s">
        <v>424</v>
      </c>
      <c r="I66" s="82" t="s">
        <v>357</v>
      </c>
      <c r="J66" s="82">
        <v>180</v>
      </c>
      <c r="K66" s="82" t="s">
        <v>358</v>
      </c>
    </row>
    <row r="67" spans="1:11">
      <c r="A67" s="82" t="s">
        <v>425</v>
      </c>
      <c r="B67" s="82"/>
      <c r="C67" s="82"/>
      <c r="D67" s="82">
        <v>174.7</v>
      </c>
      <c r="E67" s="82">
        <v>6.49</v>
      </c>
      <c r="F67" s="82">
        <v>0.25</v>
      </c>
      <c r="G67" s="82">
        <v>0.25</v>
      </c>
      <c r="H67" s="82"/>
      <c r="I67" s="82"/>
      <c r="J67" s="82"/>
      <c r="K67" s="82"/>
    </row>
    <row r="68" spans="1:11">
      <c r="A68" s="82" t="s">
        <v>426</v>
      </c>
      <c r="B68" s="82"/>
      <c r="C68" s="82"/>
      <c r="D68" s="82">
        <v>0</v>
      </c>
      <c r="E68" s="82" t="s">
        <v>427</v>
      </c>
      <c r="F68" s="82" t="s">
        <v>427</v>
      </c>
      <c r="G68" s="82" t="s">
        <v>427</v>
      </c>
      <c r="H68" s="82"/>
      <c r="I68" s="82"/>
      <c r="J68" s="82"/>
      <c r="K68" s="82"/>
    </row>
    <row r="69" spans="1:11">
      <c r="A69" s="82" t="s">
        <v>428</v>
      </c>
      <c r="B69" s="82"/>
      <c r="C69" s="82"/>
      <c r="D69" s="82">
        <v>174.7</v>
      </c>
      <c r="E69" s="82">
        <v>6.49</v>
      </c>
      <c r="F69" s="82">
        <v>0.25</v>
      </c>
      <c r="G69" s="82">
        <v>0.25</v>
      </c>
      <c r="H69" s="82"/>
      <c r="I69" s="82"/>
      <c r="J69" s="82"/>
      <c r="K69" s="82"/>
    </row>
    <row r="71" spans="1:11">
      <c r="A71" s="78"/>
      <c r="B71" s="82" t="s">
        <v>126</v>
      </c>
      <c r="C71" s="82" t="s">
        <v>376</v>
      </c>
      <c r="D71" s="82" t="s">
        <v>388</v>
      </c>
    </row>
    <row r="72" spans="1:11">
      <c r="A72" s="82" t="s">
        <v>43</v>
      </c>
      <c r="B72" s="82"/>
      <c r="C72" s="82"/>
      <c r="D72" s="82"/>
    </row>
    <row r="74" spans="1:11">
      <c r="A74" s="78"/>
      <c r="B74" s="82" t="s">
        <v>126</v>
      </c>
      <c r="C74" s="82" t="s">
        <v>389</v>
      </c>
      <c r="D74" s="82" t="s">
        <v>390</v>
      </c>
      <c r="E74" s="82" t="s">
        <v>391</v>
      </c>
      <c r="F74" s="82" t="s">
        <v>392</v>
      </c>
      <c r="G74" s="82" t="s">
        <v>388</v>
      </c>
    </row>
    <row r="75" spans="1:11">
      <c r="A75" s="82" t="s">
        <v>369</v>
      </c>
      <c r="B75" s="82" t="s">
        <v>370</v>
      </c>
      <c r="C75" s="82">
        <v>11935.7</v>
      </c>
      <c r="D75" s="82">
        <v>9532.51</v>
      </c>
      <c r="E75" s="82">
        <v>2403.19</v>
      </c>
      <c r="F75" s="82">
        <v>0.8</v>
      </c>
      <c r="G75" s="82">
        <v>4.03</v>
      </c>
    </row>
    <row r="76" spans="1:11">
      <c r="A76" s="82" t="s">
        <v>371</v>
      </c>
      <c r="B76" s="82" t="s">
        <v>370</v>
      </c>
      <c r="C76" s="82">
        <v>52967.01</v>
      </c>
      <c r="D76" s="82">
        <v>42302.38</v>
      </c>
      <c r="E76" s="82">
        <v>10664.63</v>
      </c>
      <c r="F76" s="82">
        <v>0.8</v>
      </c>
      <c r="G76" s="82">
        <v>3.47</v>
      </c>
    </row>
    <row r="77" spans="1:11">
      <c r="A77" s="82" t="s">
        <v>372</v>
      </c>
      <c r="B77" s="82" t="s">
        <v>370</v>
      </c>
      <c r="C77" s="82">
        <v>45260.6</v>
      </c>
      <c r="D77" s="82">
        <v>36147.620000000003</v>
      </c>
      <c r="E77" s="82">
        <v>9112.98</v>
      </c>
      <c r="F77" s="82">
        <v>0.8</v>
      </c>
      <c r="G77" s="82">
        <v>3.47</v>
      </c>
    </row>
    <row r="78" spans="1:11">
      <c r="A78" s="82" t="s">
        <v>373</v>
      </c>
      <c r="B78" s="82" t="s">
        <v>370</v>
      </c>
      <c r="C78" s="82">
        <v>149126.71</v>
      </c>
      <c r="D78" s="82">
        <v>114108.15</v>
      </c>
      <c r="E78" s="82">
        <v>35018.559999999998</v>
      </c>
      <c r="F78" s="82">
        <v>0.77</v>
      </c>
      <c r="G78" s="82">
        <v>3.94</v>
      </c>
    </row>
    <row r="79" spans="1:11">
      <c r="A79" s="82" t="s">
        <v>374</v>
      </c>
      <c r="B79" s="82" t="s">
        <v>370</v>
      </c>
      <c r="C79" s="82">
        <v>54140.15</v>
      </c>
      <c r="D79" s="82">
        <v>43239.32</v>
      </c>
      <c r="E79" s="82">
        <v>10900.83</v>
      </c>
      <c r="F79" s="82">
        <v>0.8</v>
      </c>
      <c r="G79" s="82">
        <v>3.47</v>
      </c>
    </row>
    <row r="80" spans="1:11">
      <c r="A80" s="82" t="s">
        <v>375</v>
      </c>
      <c r="B80" s="82" t="s">
        <v>370</v>
      </c>
      <c r="C80" s="82">
        <v>44916.18</v>
      </c>
      <c r="D80" s="82">
        <v>35872.550000000003</v>
      </c>
      <c r="E80" s="82">
        <v>9043.64</v>
      </c>
      <c r="F80" s="82">
        <v>0.8</v>
      </c>
      <c r="G80" s="82">
        <v>3.47</v>
      </c>
    </row>
    <row r="82" spans="1:8">
      <c r="A82" s="78"/>
      <c r="B82" s="82" t="s">
        <v>126</v>
      </c>
      <c r="C82" s="82" t="s">
        <v>389</v>
      </c>
      <c r="D82" s="82" t="s">
        <v>388</v>
      </c>
    </row>
    <row r="83" spans="1:8">
      <c r="A83" s="82" t="s">
        <v>429</v>
      </c>
      <c r="B83" s="82" t="s">
        <v>430</v>
      </c>
      <c r="C83" s="82">
        <v>4981.4799999999996</v>
      </c>
      <c r="D83" s="82">
        <v>0.8</v>
      </c>
    </row>
    <row r="84" spans="1:8">
      <c r="A84" s="82" t="s">
        <v>431</v>
      </c>
      <c r="B84" s="82" t="s">
        <v>430</v>
      </c>
      <c r="C84" s="82">
        <v>40838.949999999997</v>
      </c>
      <c r="D84" s="82">
        <v>0.8</v>
      </c>
    </row>
    <row r="85" spans="1:8">
      <c r="A85" s="82" t="s">
        <v>432</v>
      </c>
      <c r="B85" s="82" t="s">
        <v>430</v>
      </c>
      <c r="C85" s="82">
        <v>25481.72</v>
      </c>
      <c r="D85" s="82">
        <v>0.8</v>
      </c>
    </row>
    <row r="86" spans="1:8">
      <c r="A86" s="82" t="s">
        <v>433</v>
      </c>
      <c r="B86" s="82" t="s">
        <v>430</v>
      </c>
      <c r="C86" s="82">
        <v>105928.81</v>
      </c>
      <c r="D86" s="82">
        <v>0.78</v>
      </c>
    </row>
    <row r="87" spans="1:8">
      <c r="A87" s="82" t="s">
        <v>434</v>
      </c>
      <c r="B87" s="82" t="s">
        <v>430</v>
      </c>
      <c r="C87" s="82">
        <v>42310.09</v>
      </c>
      <c r="D87" s="82">
        <v>0.8</v>
      </c>
    </row>
    <row r="88" spans="1:8">
      <c r="A88" s="82" t="s">
        <v>435</v>
      </c>
      <c r="B88" s="82" t="s">
        <v>430</v>
      </c>
      <c r="C88" s="82">
        <v>21652.16</v>
      </c>
      <c r="D88" s="82">
        <v>0.8</v>
      </c>
    </row>
    <row r="90" spans="1:8">
      <c r="A90" s="78"/>
      <c r="B90" s="82" t="s">
        <v>126</v>
      </c>
      <c r="C90" s="82" t="s">
        <v>436</v>
      </c>
      <c r="D90" s="82" t="s">
        <v>437</v>
      </c>
      <c r="E90" s="82" t="s">
        <v>438</v>
      </c>
      <c r="F90" s="82" t="s">
        <v>439</v>
      </c>
      <c r="G90" s="82" t="s">
        <v>440</v>
      </c>
      <c r="H90" s="82" t="s">
        <v>441</v>
      </c>
    </row>
    <row r="91" spans="1:8">
      <c r="A91" s="82" t="s">
        <v>442</v>
      </c>
      <c r="B91" s="82" t="s">
        <v>443</v>
      </c>
      <c r="C91" s="82">
        <v>0.35</v>
      </c>
      <c r="D91" s="82">
        <v>125</v>
      </c>
      <c r="E91" s="82">
        <v>1.18</v>
      </c>
      <c r="F91" s="82">
        <v>421.39</v>
      </c>
      <c r="G91" s="82">
        <v>1</v>
      </c>
      <c r="H91" s="82" t="s">
        <v>444</v>
      </c>
    </row>
    <row r="92" spans="1:8">
      <c r="A92" s="82" t="s">
        <v>445</v>
      </c>
      <c r="B92" s="82" t="s">
        <v>446</v>
      </c>
      <c r="C92" s="82">
        <v>0.55000000000000004</v>
      </c>
      <c r="D92" s="82">
        <v>622</v>
      </c>
      <c r="E92" s="82">
        <v>0.72</v>
      </c>
      <c r="F92" s="82">
        <v>821.4</v>
      </c>
      <c r="G92" s="82">
        <v>1</v>
      </c>
      <c r="H92" s="82" t="s">
        <v>447</v>
      </c>
    </row>
    <row r="93" spans="1:8">
      <c r="A93" s="82" t="s">
        <v>448</v>
      </c>
      <c r="B93" s="82" t="s">
        <v>446</v>
      </c>
      <c r="C93" s="82">
        <v>0.56999999999999995</v>
      </c>
      <c r="D93" s="82">
        <v>622</v>
      </c>
      <c r="E93" s="82">
        <v>3.2</v>
      </c>
      <c r="F93" s="82">
        <v>3499.32</v>
      </c>
      <c r="G93" s="82">
        <v>1</v>
      </c>
      <c r="H93" s="82" t="s">
        <v>447</v>
      </c>
    </row>
    <row r="94" spans="1:8">
      <c r="A94" s="82" t="s">
        <v>449</v>
      </c>
      <c r="B94" s="82" t="s">
        <v>446</v>
      </c>
      <c r="C94" s="82">
        <v>0.56999999999999995</v>
      </c>
      <c r="D94" s="82">
        <v>622</v>
      </c>
      <c r="E94" s="82">
        <v>2.73</v>
      </c>
      <c r="F94" s="82">
        <v>2990.19</v>
      </c>
      <c r="G94" s="82">
        <v>1</v>
      </c>
      <c r="H94" s="82" t="s">
        <v>447</v>
      </c>
    </row>
    <row r="95" spans="1:8">
      <c r="A95" s="82" t="s">
        <v>450</v>
      </c>
      <c r="B95" s="82" t="s">
        <v>446</v>
      </c>
      <c r="C95" s="82">
        <v>0.6</v>
      </c>
      <c r="D95" s="82">
        <v>1109.6500000000001</v>
      </c>
      <c r="E95" s="82">
        <v>8.19</v>
      </c>
      <c r="F95" s="82">
        <v>15128.59</v>
      </c>
      <c r="G95" s="82">
        <v>1</v>
      </c>
      <c r="H95" s="82" t="s">
        <v>447</v>
      </c>
    </row>
    <row r="96" spans="1:8">
      <c r="A96" s="82" t="s">
        <v>451</v>
      </c>
      <c r="B96" s="82" t="s">
        <v>446</v>
      </c>
      <c r="C96" s="82">
        <v>0.56999999999999995</v>
      </c>
      <c r="D96" s="82">
        <v>622</v>
      </c>
      <c r="E96" s="82">
        <v>3.27</v>
      </c>
      <c r="F96" s="82">
        <v>3576.82</v>
      </c>
      <c r="G96" s="82">
        <v>1</v>
      </c>
      <c r="H96" s="82" t="s">
        <v>447</v>
      </c>
    </row>
    <row r="97" spans="1:8">
      <c r="A97" s="82" t="s">
        <v>452</v>
      </c>
      <c r="B97" s="82" t="s">
        <v>446</v>
      </c>
      <c r="C97" s="82">
        <v>0.56999999999999995</v>
      </c>
      <c r="D97" s="82">
        <v>622</v>
      </c>
      <c r="E97" s="82">
        <v>2.71</v>
      </c>
      <c r="F97" s="82">
        <v>2967.43</v>
      </c>
      <c r="G97" s="82">
        <v>1</v>
      </c>
      <c r="H97" s="82" t="s">
        <v>447</v>
      </c>
    </row>
    <row r="99" spans="1:8">
      <c r="A99" s="78"/>
      <c r="B99" s="82" t="s">
        <v>126</v>
      </c>
      <c r="C99" s="82" t="s">
        <v>453</v>
      </c>
      <c r="D99" s="82" t="s">
        <v>454</v>
      </c>
      <c r="E99" s="82" t="s">
        <v>455</v>
      </c>
      <c r="F99" s="82" t="s">
        <v>456</v>
      </c>
    </row>
    <row r="100" spans="1:8">
      <c r="A100" s="82" t="s">
        <v>457</v>
      </c>
      <c r="B100" s="82" t="s">
        <v>458</v>
      </c>
      <c r="C100" s="82" t="s">
        <v>459</v>
      </c>
      <c r="D100" s="82">
        <v>0.1</v>
      </c>
      <c r="E100" s="82">
        <v>0</v>
      </c>
      <c r="F100" s="82">
        <v>1</v>
      </c>
    </row>
    <row r="102" spans="1:8">
      <c r="A102" s="78"/>
      <c r="B102" s="82" t="s">
        <v>126</v>
      </c>
      <c r="C102" s="82" t="s">
        <v>460</v>
      </c>
      <c r="D102" s="82" t="s">
        <v>461</v>
      </c>
      <c r="E102" s="82" t="s">
        <v>462</v>
      </c>
      <c r="F102" s="82" t="s">
        <v>463</v>
      </c>
      <c r="G102" s="82" t="s">
        <v>464</v>
      </c>
    </row>
    <row r="103" spans="1:8">
      <c r="A103" s="82" t="s">
        <v>465</v>
      </c>
      <c r="B103" s="82" t="s">
        <v>466</v>
      </c>
      <c r="C103" s="82">
        <v>0.4</v>
      </c>
      <c r="D103" s="82">
        <v>845000</v>
      </c>
      <c r="E103" s="82">
        <v>0.8</v>
      </c>
      <c r="F103" s="82">
        <v>1.71</v>
      </c>
      <c r="G103" s="82">
        <v>0.59</v>
      </c>
    </row>
    <row r="105" spans="1:8">
      <c r="A105" s="78"/>
      <c r="B105" s="82" t="s">
        <v>467</v>
      </c>
      <c r="C105" s="82" t="s">
        <v>468</v>
      </c>
      <c r="D105" s="82" t="s">
        <v>469</v>
      </c>
      <c r="E105" s="82" t="s">
        <v>470</v>
      </c>
      <c r="F105" s="82" t="s">
        <v>471</v>
      </c>
      <c r="G105" s="82" t="s">
        <v>472</v>
      </c>
      <c r="H105" s="82" t="s">
        <v>473</v>
      </c>
    </row>
    <row r="106" spans="1:8">
      <c r="A106" s="82" t="s">
        <v>474</v>
      </c>
      <c r="B106" s="82">
        <v>101762.38679999999</v>
      </c>
      <c r="C106" s="82">
        <v>161.07749999999999</v>
      </c>
      <c r="D106" s="82">
        <v>497.43540000000002</v>
      </c>
      <c r="E106" s="82">
        <v>0</v>
      </c>
      <c r="F106" s="82">
        <v>1.4E-3</v>
      </c>
      <c r="G106" s="83">
        <v>3674000</v>
      </c>
      <c r="H106" s="82">
        <v>42167.8773</v>
      </c>
    </row>
    <row r="107" spans="1:8">
      <c r="A107" s="82" t="s">
        <v>475</v>
      </c>
      <c r="B107" s="82">
        <v>90716.805300000007</v>
      </c>
      <c r="C107" s="82">
        <v>144.33840000000001</v>
      </c>
      <c r="D107" s="82">
        <v>448.82940000000002</v>
      </c>
      <c r="E107" s="82">
        <v>0</v>
      </c>
      <c r="F107" s="82">
        <v>1.1999999999999999E-3</v>
      </c>
      <c r="G107" s="83">
        <v>3315040</v>
      </c>
      <c r="H107" s="82">
        <v>37666.158199999998</v>
      </c>
    </row>
    <row r="108" spans="1:8">
      <c r="A108" s="82" t="s">
        <v>476</v>
      </c>
      <c r="B108" s="82">
        <v>102441.89049999999</v>
      </c>
      <c r="C108" s="82">
        <v>168.20150000000001</v>
      </c>
      <c r="D108" s="82">
        <v>544.51139999999998</v>
      </c>
      <c r="E108" s="82">
        <v>0</v>
      </c>
      <c r="F108" s="82">
        <v>1.5E-3</v>
      </c>
      <c r="G108" s="83">
        <v>4022040</v>
      </c>
      <c r="H108" s="82">
        <v>43061.073499999999</v>
      </c>
    </row>
    <row r="109" spans="1:8">
      <c r="A109" s="82" t="s">
        <v>477</v>
      </c>
      <c r="B109" s="82">
        <v>99774.215700000001</v>
      </c>
      <c r="C109" s="82">
        <v>165.9007</v>
      </c>
      <c r="D109" s="82">
        <v>545.37379999999996</v>
      </c>
      <c r="E109" s="82">
        <v>0</v>
      </c>
      <c r="F109" s="82">
        <v>1.5E-3</v>
      </c>
      <c r="G109" s="83">
        <v>4028520</v>
      </c>
      <c r="H109" s="82">
        <v>42149.991800000003</v>
      </c>
    </row>
    <row r="110" spans="1:8">
      <c r="A110" s="82" t="s">
        <v>308</v>
      </c>
      <c r="B110" s="82">
        <v>109516.2029</v>
      </c>
      <c r="C110" s="82">
        <v>183.32310000000001</v>
      </c>
      <c r="D110" s="82">
        <v>607.47760000000005</v>
      </c>
      <c r="E110" s="82">
        <v>0</v>
      </c>
      <c r="F110" s="82">
        <v>1.6999999999999999E-3</v>
      </c>
      <c r="G110" s="83">
        <v>4487320</v>
      </c>
      <c r="H110" s="82">
        <v>46389.2886</v>
      </c>
    </row>
    <row r="111" spans="1:8">
      <c r="A111" s="82" t="s">
        <v>478</v>
      </c>
      <c r="B111" s="82">
        <v>119553.40549999999</v>
      </c>
      <c r="C111" s="82">
        <v>200.87209999999999</v>
      </c>
      <c r="D111" s="82">
        <v>668.55970000000002</v>
      </c>
      <c r="E111" s="82">
        <v>0</v>
      </c>
      <c r="F111" s="82">
        <v>1.8E-3</v>
      </c>
      <c r="G111" s="83">
        <v>4938560</v>
      </c>
      <c r="H111" s="82">
        <v>50716.460400000004</v>
      </c>
    </row>
    <row r="112" spans="1:8">
      <c r="A112" s="82" t="s">
        <v>479</v>
      </c>
      <c r="B112" s="82">
        <v>135053.18830000001</v>
      </c>
      <c r="C112" s="82">
        <v>227.18049999999999</v>
      </c>
      <c r="D112" s="82">
        <v>757.15989999999999</v>
      </c>
      <c r="E112" s="82">
        <v>0</v>
      </c>
      <c r="F112" s="82">
        <v>2.0999999999999999E-3</v>
      </c>
      <c r="G112" s="83">
        <v>5593050</v>
      </c>
      <c r="H112" s="82">
        <v>57318.600299999998</v>
      </c>
    </row>
    <row r="113" spans="1:19">
      <c r="A113" s="82" t="s">
        <v>480</v>
      </c>
      <c r="B113" s="82">
        <v>133490.78099999999</v>
      </c>
      <c r="C113" s="82">
        <v>224.5341</v>
      </c>
      <c r="D113" s="82">
        <v>748.26890000000003</v>
      </c>
      <c r="E113" s="82">
        <v>0</v>
      </c>
      <c r="F113" s="82">
        <v>2E-3</v>
      </c>
      <c r="G113" s="83">
        <v>5527370</v>
      </c>
      <c r="H113" s="82">
        <v>56653.6518</v>
      </c>
    </row>
    <row r="114" spans="1:19">
      <c r="A114" s="82" t="s">
        <v>481</v>
      </c>
      <c r="B114" s="82">
        <v>121569.51300000001</v>
      </c>
      <c r="C114" s="82">
        <v>204.33519999999999</v>
      </c>
      <c r="D114" s="82">
        <v>680.38080000000002</v>
      </c>
      <c r="E114" s="82">
        <v>0</v>
      </c>
      <c r="F114" s="82">
        <v>1.8E-3</v>
      </c>
      <c r="G114" s="83">
        <v>5025880</v>
      </c>
      <c r="H114" s="82">
        <v>51579.368300000002</v>
      </c>
    </row>
    <row r="115" spans="1:19">
      <c r="A115" s="82" t="s">
        <v>482</v>
      </c>
      <c r="B115" s="82">
        <v>107567.5043</v>
      </c>
      <c r="C115" s="82">
        <v>179.4795</v>
      </c>
      <c r="D115" s="82">
        <v>592.46079999999995</v>
      </c>
      <c r="E115" s="82">
        <v>0</v>
      </c>
      <c r="F115" s="82">
        <v>1.6000000000000001E-3</v>
      </c>
      <c r="G115" s="83">
        <v>4376360</v>
      </c>
      <c r="H115" s="82">
        <v>45505.035400000001</v>
      </c>
    </row>
    <row r="116" spans="1:19">
      <c r="A116" s="82" t="s">
        <v>483</v>
      </c>
      <c r="B116" s="82">
        <v>98646.757299999997</v>
      </c>
      <c r="C116" s="82">
        <v>161.78530000000001</v>
      </c>
      <c r="D116" s="82">
        <v>523.00160000000005</v>
      </c>
      <c r="E116" s="82">
        <v>0</v>
      </c>
      <c r="F116" s="82">
        <v>1.4E-3</v>
      </c>
      <c r="G116" s="83">
        <v>3863150</v>
      </c>
      <c r="H116" s="82">
        <v>41447.107600000003</v>
      </c>
    </row>
    <row r="117" spans="1:19">
      <c r="A117" s="82" t="s">
        <v>484</v>
      </c>
      <c r="B117" s="82">
        <v>102452.6563</v>
      </c>
      <c r="C117" s="82">
        <v>161.3887</v>
      </c>
      <c r="D117" s="82">
        <v>495.15640000000002</v>
      </c>
      <c r="E117" s="82">
        <v>0</v>
      </c>
      <c r="F117" s="82">
        <v>1.4E-3</v>
      </c>
      <c r="G117" s="83">
        <v>3657120</v>
      </c>
      <c r="H117" s="82">
        <v>42374.883600000001</v>
      </c>
    </row>
    <row r="118" spans="1:19">
      <c r="A118" s="82"/>
      <c r="B118" s="82"/>
      <c r="C118" s="82"/>
      <c r="D118" s="82"/>
      <c r="E118" s="82"/>
      <c r="F118" s="82"/>
      <c r="G118" s="82"/>
      <c r="H118" s="82"/>
    </row>
    <row r="119" spans="1:19">
      <c r="A119" s="82" t="s">
        <v>485</v>
      </c>
      <c r="B119" s="83">
        <v>1322550</v>
      </c>
      <c r="C119" s="82">
        <v>2182.4167000000002</v>
      </c>
      <c r="D119" s="82">
        <v>7108.6154999999999</v>
      </c>
      <c r="E119" s="82">
        <v>0</v>
      </c>
      <c r="F119" s="82">
        <v>1.9400000000000001E-2</v>
      </c>
      <c r="G119" s="83">
        <v>52508400</v>
      </c>
      <c r="H119" s="82">
        <v>557029.49690000003</v>
      </c>
    </row>
    <row r="120" spans="1:19">
      <c r="A120" s="82" t="s">
        <v>486</v>
      </c>
      <c r="B120" s="82">
        <v>90716.805300000007</v>
      </c>
      <c r="C120" s="82">
        <v>144.33840000000001</v>
      </c>
      <c r="D120" s="82">
        <v>448.82940000000002</v>
      </c>
      <c r="E120" s="82">
        <v>0</v>
      </c>
      <c r="F120" s="82">
        <v>1.1999999999999999E-3</v>
      </c>
      <c r="G120" s="83">
        <v>3315040</v>
      </c>
      <c r="H120" s="82">
        <v>37666.158199999998</v>
      </c>
    </row>
    <row r="121" spans="1:19">
      <c r="A121" s="82" t="s">
        <v>487</v>
      </c>
      <c r="B121" s="82">
        <v>135053.18830000001</v>
      </c>
      <c r="C121" s="82">
        <v>227.18049999999999</v>
      </c>
      <c r="D121" s="82">
        <v>757.15989999999999</v>
      </c>
      <c r="E121" s="82">
        <v>0</v>
      </c>
      <c r="F121" s="82">
        <v>2.0999999999999999E-3</v>
      </c>
      <c r="G121" s="83">
        <v>5593050</v>
      </c>
      <c r="H121" s="82">
        <v>57318.600299999998</v>
      </c>
    </row>
    <row r="123" spans="1:19">
      <c r="A123" s="78"/>
      <c r="B123" s="82" t="s">
        <v>488</v>
      </c>
      <c r="C123" s="82" t="s">
        <v>489</v>
      </c>
      <c r="D123" s="82" t="s">
        <v>490</v>
      </c>
      <c r="E123" s="82" t="s">
        <v>491</v>
      </c>
      <c r="F123" s="82" t="s">
        <v>492</v>
      </c>
      <c r="G123" s="82" t="s">
        <v>493</v>
      </c>
      <c r="H123" s="82" t="s">
        <v>494</v>
      </c>
      <c r="I123" s="82" t="s">
        <v>495</v>
      </c>
      <c r="J123" s="82" t="s">
        <v>496</v>
      </c>
      <c r="K123" s="82" t="s">
        <v>497</v>
      </c>
      <c r="L123" s="82" t="s">
        <v>498</v>
      </c>
      <c r="M123" s="82" t="s">
        <v>499</v>
      </c>
      <c r="N123" s="82" t="s">
        <v>500</v>
      </c>
      <c r="O123" s="82" t="s">
        <v>501</v>
      </c>
      <c r="P123" s="82" t="s">
        <v>502</v>
      </c>
      <c r="Q123" s="82" t="s">
        <v>503</v>
      </c>
      <c r="R123" s="82" t="s">
        <v>504</v>
      </c>
      <c r="S123" s="82" t="s">
        <v>505</v>
      </c>
    </row>
    <row r="124" spans="1:19">
      <c r="A124" s="82" t="s">
        <v>474</v>
      </c>
      <c r="B124" s="83">
        <v>445267000000</v>
      </c>
      <c r="C124" s="82">
        <v>304662.84100000001</v>
      </c>
      <c r="D124" s="82" t="s">
        <v>534</v>
      </c>
      <c r="E124" s="82">
        <v>41924.28</v>
      </c>
      <c r="F124" s="82">
        <v>31827.177</v>
      </c>
      <c r="G124" s="82">
        <v>29405.134999999998</v>
      </c>
      <c r="H124" s="82">
        <v>0</v>
      </c>
      <c r="I124" s="82">
        <v>5174.1989999999996</v>
      </c>
      <c r="J124" s="82">
        <v>4330.1480000000001</v>
      </c>
      <c r="K124" s="82">
        <v>0</v>
      </c>
      <c r="L124" s="82">
        <v>0</v>
      </c>
      <c r="M124" s="82">
        <v>0</v>
      </c>
      <c r="N124" s="82">
        <v>0</v>
      </c>
      <c r="O124" s="82">
        <v>0</v>
      </c>
      <c r="P124" s="82">
        <v>0</v>
      </c>
      <c r="Q124" s="82">
        <v>192001.902</v>
      </c>
      <c r="R124" s="82">
        <v>0</v>
      </c>
      <c r="S124" s="82">
        <v>0</v>
      </c>
    </row>
    <row r="125" spans="1:19">
      <c r="A125" s="82" t="s">
        <v>475</v>
      </c>
      <c r="B125" s="83">
        <v>401764000000</v>
      </c>
      <c r="C125" s="82">
        <v>313407.93400000001</v>
      </c>
      <c r="D125" s="82" t="s">
        <v>535</v>
      </c>
      <c r="E125" s="82">
        <v>41924.28</v>
      </c>
      <c r="F125" s="82">
        <v>31827.177</v>
      </c>
      <c r="G125" s="82">
        <v>29405.134999999998</v>
      </c>
      <c r="H125" s="82">
        <v>0</v>
      </c>
      <c r="I125" s="82">
        <v>12653.487999999999</v>
      </c>
      <c r="J125" s="82">
        <v>0</v>
      </c>
      <c r="K125" s="82">
        <v>0</v>
      </c>
      <c r="L125" s="82">
        <v>0</v>
      </c>
      <c r="M125" s="82">
        <v>0</v>
      </c>
      <c r="N125" s="82">
        <v>0</v>
      </c>
      <c r="O125" s="82">
        <v>0</v>
      </c>
      <c r="P125" s="82">
        <v>0</v>
      </c>
      <c r="Q125" s="82">
        <v>197597.853</v>
      </c>
      <c r="R125" s="82">
        <v>0</v>
      </c>
      <c r="S125" s="82">
        <v>0</v>
      </c>
    </row>
    <row r="126" spans="1:19">
      <c r="A126" s="82" t="s">
        <v>476</v>
      </c>
      <c r="B126" s="83">
        <v>487448000000</v>
      </c>
      <c r="C126" s="82">
        <v>342734.52</v>
      </c>
      <c r="D126" s="82" t="s">
        <v>536</v>
      </c>
      <c r="E126" s="82">
        <v>41924.28</v>
      </c>
      <c r="F126" s="82">
        <v>31827.177</v>
      </c>
      <c r="G126" s="82">
        <v>29405.134999999998</v>
      </c>
      <c r="H126" s="82">
        <v>0</v>
      </c>
      <c r="I126" s="82">
        <v>29836.793000000001</v>
      </c>
      <c r="J126" s="82">
        <v>0</v>
      </c>
      <c r="K126" s="82">
        <v>0</v>
      </c>
      <c r="L126" s="82">
        <v>0</v>
      </c>
      <c r="M126" s="82">
        <v>0</v>
      </c>
      <c r="N126" s="82">
        <v>0</v>
      </c>
      <c r="O126" s="82">
        <v>0</v>
      </c>
      <c r="P126" s="82">
        <v>0</v>
      </c>
      <c r="Q126" s="82">
        <v>209741.13399999999</v>
      </c>
      <c r="R126" s="82">
        <v>0</v>
      </c>
      <c r="S126" s="82">
        <v>0</v>
      </c>
    </row>
    <row r="127" spans="1:19">
      <c r="A127" s="82" t="s">
        <v>477</v>
      </c>
      <c r="B127" s="83">
        <v>488233000000</v>
      </c>
      <c r="C127" s="82">
        <v>347972.17</v>
      </c>
      <c r="D127" s="82" t="s">
        <v>537</v>
      </c>
      <c r="E127" s="82">
        <v>41924.28</v>
      </c>
      <c r="F127" s="82">
        <v>31827.177</v>
      </c>
      <c r="G127" s="82">
        <v>29405.134999999998</v>
      </c>
      <c r="H127" s="82">
        <v>0</v>
      </c>
      <c r="I127" s="82">
        <v>36105.133999999998</v>
      </c>
      <c r="J127" s="82">
        <v>0</v>
      </c>
      <c r="K127" s="82">
        <v>0</v>
      </c>
      <c r="L127" s="82">
        <v>0</v>
      </c>
      <c r="M127" s="82">
        <v>0</v>
      </c>
      <c r="N127" s="82">
        <v>0</v>
      </c>
      <c r="O127" s="82">
        <v>0</v>
      </c>
      <c r="P127" s="82">
        <v>0</v>
      </c>
      <c r="Q127" s="82">
        <v>208710.443</v>
      </c>
      <c r="R127" s="82">
        <v>0</v>
      </c>
      <c r="S127" s="82">
        <v>0</v>
      </c>
    </row>
    <row r="128" spans="1:19">
      <c r="A128" s="82" t="s">
        <v>308</v>
      </c>
      <c r="B128" s="83">
        <v>543837000000</v>
      </c>
      <c r="C128" s="82">
        <v>384278.88099999999</v>
      </c>
      <c r="D128" s="82" t="s">
        <v>538</v>
      </c>
      <c r="E128" s="82">
        <v>41924.28</v>
      </c>
      <c r="F128" s="82">
        <v>31827.177</v>
      </c>
      <c r="G128" s="82">
        <v>29405.134999999998</v>
      </c>
      <c r="H128" s="82">
        <v>0</v>
      </c>
      <c r="I128" s="82">
        <v>65644.997000000003</v>
      </c>
      <c r="J128" s="82">
        <v>0</v>
      </c>
      <c r="K128" s="82">
        <v>0</v>
      </c>
      <c r="L128" s="82">
        <v>0</v>
      </c>
      <c r="M128" s="82">
        <v>0</v>
      </c>
      <c r="N128" s="82">
        <v>0</v>
      </c>
      <c r="O128" s="82">
        <v>0</v>
      </c>
      <c r="P128" s="82">
        <v>0</v>
      </c>
      <c r="Q128" s="82">
        <v>215477.29199999999</v>
      </c>
      <c r="R128" s="82">
        <v>0</v>
      </c>
      <c r="S128" s="82">
        <v>0</v>
      </c>
    </row>
    <row r="129" spans="1:19">
      <c r="A129" s="82" t="s">
        <v>478</v>
      </c>
      <c r="B129" s="83">
        <v>598524000000</v>
      </c>
      <c r="C129" s="82">
        <v>429961.08299999998</v>
      </c>
      <c r="D129" s="82" t="s">
        <v>539</v>
      </c>
      <c r="E129" s="82">
        <v>41924.28</v>
      </c>
      <c r="F129" s="82">
        <v>31827.177</v>
      </c>
      <c r="G129" s="82">
        <v>29405.134999999998</v>
      </c>
      <c r="H129" s="82">
        <v>0</v>
      </c>
      <c r="I129" s="82">
        <v>104256.22500000001</v>
      </c>
      <c r="J129" s="82">
        <v>0</v>
      </c>
      <c r="K129" s="82">
        <v>0</v>
      </c>
      <c r="L129" s="82">
        <v>0</v>
      </c>
      <c r="M129" s="82">
        <v>0</v>
      </c>
      <c r="N129" s="82">
        <v>0</v>
      </c>
      <c r="O129" s="82">
        <v>0</v>
      </c>
      <c r="P129" s="82">
        <v>0</v>
      </c>
      <c r="Q129" s="82">
        <v>222548.266</v>
      </c>
      <c r="R129" s="82">
        <v>0</v>
      </c>
      <c r="S129" s="82">
        <v>0</v>
      </c>
    </row>
    <row r="130" spans="1:19">
      <c r="A130" s="82" t="s">
        <v>479</v>
      </c>
      <c r="B130" s="83">
        <v>677845000000</v>
      </c>
      <c r="C130" s="82">
        <v>438573.25599999999</v>
      </c>
      <c r="D130" s="82" t="s">
        <v>540</v>
      </c>
      <c r="E130" s="82">
        <v>41924.28</v>
      </c>
      <c r="F130" s="82">
        <v>31827.177</v>
      </c>
      <c r="G130" s="82">
        <v>29405.134999999998</v>
      </c>
      <c r="H130" s="82">
        <v>0</v>
      </c>
      <c r="I130" s="82">
        <v>97718.525999999998</v>
      </c>
      <c r="J130" s="82">
        <v>0</v>
      </c>
      <c r="K130" s="82">
        <v>0</v>
      </c>
      <c r="L130" s="82">
        <v>0</v>
      </c>
      <c r="M130" s="82">
        <v>0</v>
      </c>
      <c r="N130" s="82">
        <v>0</v>
      </c>
      <c r="O130" s="82">
        <v>0</v>
      </c>
      <c r="P130" s="82">
        <v>0</v>
      </c>
      <c r="Q130" s="82">
        <v>237698.13699999999</v>
      </c>
      <c r="R130" s="82">
        <v>0</v>
      </c>
      <c r="S130" s="82">
        <v>0</v>
      </c>
    </row>
    <row r="131" spans="1:19">
      <c r="A131" s="82" t="s">
        <v>480</v>
      </c>
      <c r="B131" s="83">
        <v>669885000000</v>
      </c>
      <c r="C131" s="82">
        <v>432079.96</v>
      </c>
      <c r="D131" s="82" t="s">
        <v>541</v>
      </c>
      <c r="E131" s="82">
        <v>41924.28</v>
      </c>
      <c r="F131" s="82">
        <v>31827.177</v>
      </c>
      <c r="G131" s="82">
        <v>29405.134999999998</v>
      </c>
      <c r="H131" s="82">
        <v>0</v>
      </c>
      <c r="I131" s="82">
        <v>102520.827</v>
      </c>
      <c r="J131" s="82">
        <v>0</v>
      </c>
      <c r="K131" s="82">
        <v>0</v>
      </c>
      <c r="L131" s="82">
        <v>0</v>
      </c>
      <c r="M131" s="82">
        <v>0</v>
      </c>
      <c r="N131" s="82">
        <v>0</v>
      </c>
      <c r="O131" s="82">
        <v>0</v>
      </c>
      <c r="P131" s="82">
        <v>0</v>
      </c>
      <c r="Q131" s="82">
        <v>226402.54</v>
      </c>
      <c r="R131" s="82">
        <v>0</v>
      </c>
      <c r="S131" s="82">
        <v>0</v>
      </c>
    </row>
    <row r="132" spans="1:19">
      <c r="A132" s="82" t="s">
        <v>481</v>
      </c>
      <c r="B132" s="83">
        <v>609108000000</v>
      </c>
      <c r="C132" s="82">
        <v>415911.56099999999</v>
      </c>
      <c r="D132" s="82" t="s">
        <v>542</v>
      </c>
      <c r="E132" s="82">
        <v>41924.28</v>
      </c>
      <c r="F132" s="82">
        <v>31827.177</v>
      </c>
      <c r="G132" s="82">
        <v>29405.134999999998</v>
      </c>
      <c r="H132" s="82">
        <v>0</v>
      </c>
      <c r="I132" s="82">
        <v>77529.195000000007</v>
      </c>
      <c r="J132" s="82">
        <v>0</v>
      </c>
      <c r="K132" s="82">
        <v>0</v>
      </c>
      <c r="L132" s="82">
        <v>0</v>
      </c>
      <c r="M132" s="82">
        <v>0</v>
      </c>
      <c r="N132" s="82">
        <v>0</v>
      </c>
      <c r="O132" s="82">
        <v>0</v>
      </c>
      <c r="P132" s="82">
        <v>0</v>
      </c>
      <c r="Q132" s="82">
        <v>235225.77299999999</v>
      </c>
      <c r="R132" s="82">
        <v>0</v>
      </c>
      <c r="S132" s="82">
        <v>0</v>
      </c>
    </row>
    <row r="133" spans="1:19">
      <c r="A133" s="82" t="s">
        <v>482</v>
      </c>
      <c r="B133" s="83">
        <v>530390000000</v>
      </c>
      <c r="C133" s="82">
        <v>368451.22399999999</v>
      </c>
      <c r="D133" s="82" t="s">
        <v>543</v>
      </c>
      <c r="E133" s="82">
        <v>41924.28</v>
      </c>
      <c r="F133" s="82">
        <v>31827.177</v>
      </c>
      <c r="G133" s="82">
        <v>29405.134999999998</v>
      </c>
      <c r="H133" s="82">
        <v>0</v>
      </c>
      <c r="I133" s="82">
        <v>41566.906000000003</v>
      </c>
      <c r="J133" s="82">
        <v>0</v>
      </c>
      <c r="K133" s="82">
        <v>0</v>
      </c>
      <c r="L133" s="82">
        <v>0</v>
      </c>
      <c r="M133" s="82">
        <v>0</v>
      </c>
      <c r="N133" s="82">
        <v>0</v>
      </c>
      <c r="O133" s="82">
        <v>0</v>
      </c>
      <c r="P133" s="82">
        <v>0</v>
      </c>
      <c r="Q133" s="82">
        <v>223727.726</v>
      </c>
      <c r="R133" s="82">
        <v>0</v>
      </c>
      <c r="S133" s="82">
        <v>0</v>
      </c>
    </row>
    <row r="134" spans="1:19">
      <c r="A134" s="82" t="s">
        <v>483</v>
      </c>
      <c r="B134" s="83">
        <v>468191000000</v>
      </c>
      <c r="C134" s="82">
        <v>329432.78700000001</v>
      </c>
      <c r="D134" s="82" t="s">
        <v>544</v>
      </c>
      <c r="E134" s="82">
        <v>41924.28</v>
      </c>
      <c r="F134" s="82">
        <v>31827.177</v>
      </c>
      <c r="G134" s="82">
        <v>29405.134999999998</v>
      </c>
      <c r="H134" s="82">
        <v>0</v>
      </c>
      <c r="I134" s="82">
        <v>16146.946</v>
      </c>
      <c r="J134" s="82">
        <v>4330.1480000000001</v>
      </c>
      <c r="K134" s="82">
        <v>0</v>
      </c>
      <c r="L134" s="82">
        <v>0</v>
      </c>
      <c r="M134" s="82">
        <v>0</v>
      </c>
      <c r="N134" s="82">
        <v>0</v>
      </c>
      <c r="O134" s="82">
        <v>0</v>
      </c>
      <c r="P134" s="82">
        <v>0</v>
      </c>
      <c r="Q134" s="82">
        <v>205799.101</v>
      </c>
      <c r="R134" s="82">
        <v>0</v>
      </c>
      <c r="S134" s="82">
        <v>0</v>
      </c>
    </row>
    <row r="135" spans="1:19">
      <c r="A135" s="82" t="s">
        <v>484</v>
      </c>
      <c r="B135" s="83">
        <v>443222000000</v>
      </c>
      <c r="C135" s="82">
        <v>321261.79800000001</v>
      </c>
      <c r="D135" s="82" t="s">
        <v>545</v>
      </c>
      <c r="E135" s="82">
        <v>41924.28</v>
      </c>
      <c r="F135" s="82">
        <v>31827.177</v>
      </c>
      <c r="G135" s="82">
        <v>29405.134999999998</v>
      </c>
      <c r="H135" s="82">
        <v>0</v>
      </c>
      <c r="I135" s="82">
        <v>2322.5070000000001</v>
      </c>
      <c r="J135" s="82">
        <v>4330.1480000000001</v>
      </c>
      <c r="K135" s="82">
        <v>0</v>
      </c>
      <c r="L135" s="82">
        <v>0</v>
      </c>
      <c r="M135" s="82">
        <v>0</v>
      </c>
      <c r="N135" s="82">
        <v>0</v>
      </c>
      <c r="O135" s="82">
        <v>0</v>
      </c>
      <c r="P135" s="82">
        <v>0</v>
      </c>
      <c r="Q135" s="82">
        <v>211452.55100000001</v>
      </c>
      <c r="R135" s="82">
        <v>0</v>
      </c>
      <c r="S135" s="82">
        <v>0</v>
      </c>
    </row>
    <row r="136" spans="1:19">
      <c r="A136" s="82"/>
      <c r="B136" s="82"/>
      <c r="C136" s="82"/>
      <c r="D136" s="82"/>
      <c r="E136" s="82"/>
      <c r="F136" s="82"/>
      <c r="G136" s="82"/>
      <c r="H136" s="82"/>
      <c r="I136" s="82"/>
      <c r="J136" s="82"/>
      <c r="K136" s="82"/>
      <c r="L136" s="82"/>
      <c r="M136" s="82"/>
      <c r="N136" s="82"/>
      <c r="O136" s="82"/>
      <c r="P136" s="82"/>
      <c r="Q136" s="82"/>
      <c r="R136" s="82"/>
      <c r="S136" s="82"/>
    </row>
    <row r="137" spans="1:19">
      <c r="A137" s="82" t="s">
        <v>485</v>
      </c>
      <c r="B137" s="83">
        <v>6363710000000</v>
      </c>
      <c r="C137" s="82"/>
      <c r="D137" s="82"/>
      <c r="E137" s="82"/>
      <c r="F137" s="82"/>
      <c r="G137" s="82"/>
      <c r="H137" s="82"/>
      <c r="I137" s="82"/>
      <c r="J137" s="82"/>
      <c r="K137" s="82"/>
      <c r="L137" s="82">
        <v>0</v>
      </c>
      <c r="M137" s="82">
        <v>0</v>
      </c>
      <c r="N137" s="82">
        <v>0</v>
      </c>
      <c r="O137" s="82">
        <v>0</v>
      </c>
      <c r="P137" s="82">
        <v>0</v>
      </c>
      <c r="Q137" s="82"/>
      <c r="R137" s="82">
        <v>0</v>
      </c>
      <c r="S137" s="82">
        <v>0</v>
      </c>
    </row>
    <row r="138" spans="1:19">
      <c r="A138" s="82" t="s">
        <v>486</v>
      </c>
      <c r="B138" s="83">
        <v>401764000000</v>
      </c>
      <c r="C138" s="82">
        <v>304662.84100000001</v>
      </c>
      <c r="D138" s="82"/>
      <c r="E138" s="82">
        <v>41924.28</v>
      </c>
      <c r="F138" s="82">
        <v>31827.177</v>
      </c>
      <c r="G138" s="82">
        <v>29405.134999999998</v>
      </c>
      <c r="H138" s="82">
        <v>0</v>
      </c>
      <c r="I138" s="82">
        <v>2322.5070000000001</v>
      </c>
      <c r="J138" s="82">
        <v>0</v>
      </c>
      <c r="K138" s="82">
        <v>0</v>
      </c>
      <c r="L138" s="82">
        <v>0</v>
      </c>
      <c r="M138" s="82">
        <v>0</v>
      </c>
      <c r="N138" s="82">
        <v>0</v>
      </c>
      <c r="O138" s="82">
        <v>0</v>
      </c>
      <c r="P138" s="82">
        <v>0</v>
      </c>
      <c r="Q138" s="82">
        <v>192001.902</v>
      </c>
      <c r="R138" s="82">
        <v>0</v>
      </c>
      <c r="S138" s="82">
        <v>0</v>
      </c>
    </row>
    <row r="139" spans="1:19">
      <c r="A139" s="82" t="s">
        <v>487</v>
      </c>
      <c r="B139" s="83">
        <v>677845000000</v>
      </c>
      <c r="C139" s="82">
        <v>438573.25599999999</v>
      </c>
      <c r="D139" s="82"/>
      <c r="E139" s="82">
        <v>41924.28</v>
      </c>
      <c r="F139" s="82">
        <v>31827.177</v>
      </c>
      <c r="G139" s="82">
        <v>29405.134999999998</v>
      </c>
      <c r="H139" s="82">
        <v>0</v>
      </c>
      <c r="I139" s="82">
        <v>104256.22500000001</v>
      </c>
      <c r="J139" s="82">
        <v>4330.1480000000001</v>
      </c>
      <c r="K139" s="82">
        <v>0</v>
      </c>
      <c r="L139" s="82">
        <v>0</v>
      </c>
      <c r="M139" s="82">
        <v>0</v>
      </c>
      <c r="N139" s="82">
        <v>0</v>
      </c>
      <c r="O139" s="82">
        <v>0</v>
      </c>
      <c r="P139" s="82">
        <v>0</v>
      </c>
      <c r="Q139" s="82">
        <v>237698.13699999999</v>
      </c>
      <c r="R139" s="82">
        <v>0</v>
      </c>
      <c r="S139" s="82">
        <v>0</v>
      </c>
    </row>
    <row r="141" spans="1:19">
      <c r="A141" s="78"/>
      <c r="B141" s="82" t="s">
        <v>518</v>
      </c>
      <c r="C141" s="82" t="s">
        <v>519</v>
      </c>
      <c r="D141" s="82" t="s">
        <v>254</v>
      </c>
      <c r="E141" s="82" t="s">
        <v>377</v>
      </c>
    </row>
    <row r="142" spans="1:19">
      <c r="A142" s="82" t="s">
        <v>520</v>
      </c>
      <c r="B142" s="82">
        <v>136128.49</v>
      </c>
      <c r="C142" s="82">
        <v>10778.46</v>
      </c>
      <c r="D142" s="82">
        <v>0</v>
      </c>
      <c r="E142" s="82">
        <v>146906.95000000001</v>
      </c>
    </row>
    <row r="143" spans="1:19">
      <c r="A143" s="82" t="s">
        <v>521</v>
      </c>
      <c r="B143" s="82">
        <v>32.56</v>
      </c>
      <c r="C143" s="82">
        <v>2.58</v>
      </c>
      <c r="D143" s="82">
        <v>0</v>
      </c>
      <c r="E143" s="82">
        <v>35.14</v>
      </c>
    </row>
    <row r="144" spans="1:19">
      <c r="A144" s="82" t="s">
        <v>522</v>
      </c>
      <c r="B144" s="82">
        <v>32.56</v>
      </c>
      <c r="C144" s="82">
        <v>2.58</v>
      </c>
      <c r="D144" s="82">
        <v>0</v>
      </c>
      <c r="E144" s="82">
        <v>35.14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9"/>
  <dimension ref="A1:S144"/>
  <sheetViews>
    <sheetView workbookViewId="0"/>
  </sheetViews>
  <sheetFormatPr defaultRowHeight="10.5"/>
  <cols>
    <col min="1" max="1" width="38.5" customWidth="1"/>
    <col min="2" max="2" width="24.33203125" bestFit="1" customWidth="1"/>
    <col min="3" max="3" width="33.6640625" customWidth="1"/>
    <col min="4" max="4" width="38.6640625" bestFit="1" customWidth="1"/>
    <col min="5" max="5" width="45.6640625" customWidth="1"/>
    <col min="6" max="6" width="50" customWidth="1"/>
    <col min="7" max="7" width="43.6640625" customWidth="1"/>
    <col min="8" max="9" width="38.33203125" customWidth="1"/>
    <col min="10" max="10" width="46.1640625" customWidth="1"/>
    <col min="11" max="11" width="36.5" customWidth="1"/>
    <col min="12" max="12" width="45" customWidth="1"/>
    <col min="13" max="13" width="50.1640625" customWidth="1"/>
    <col min="14" max="15" width="44.83203125" customWidth="1"/>
    <col min="16" max="16" width="45.33203125" customWidth="1"/>
    <col min="17" max="17" width="45.1640625" customWidth="1"/>
    <col min="18" max="18" width="42.6640625" customWidth="1"/>
    <col min="19" max="19" width="48.1640625" customWidth="1"/>
    <col min="20" max="20" width="45.1640625" bestFit="1" customWidth="1"/>
    <col min="21" max="21" width="42.6640625" bestFit="1" customWidth="1"/>
    <col min="22" max="22" width="48.1640625" bestFit="1" customWidth="1"/>
  </cols>
  <sheetData>
    <row r="1" spans="1:7">
      <c r="A1" s="78"/>
      <c r="B1" s="82" t="s">
        <v>378</v>
      </c>
      <c r="C1" s="82" t="s">
        <v>379</v>
      </c>
      <c r="D1" s="82" t="s">
        <v>380</v>
      </c>
    </row>
    <row r="2" spans="1:7">
      <c r="A2" s="82" t="s">
        <v>332</v>
      </c>
      <c r="B2" s="82">
        <v>8299.02</v>
      </c>
      <c r="C2" s="82">
        <v>1985.04</v>
      </c>
      <c r="D2" s="82">
        <v>1985.04</v>
      </c>
    </row>
    <row r="3" spans="1:7">
      <c r="A3" s="82" t="s">
        <v>333</v>
      </c>
      <c r="B3" s="82">
        <v>8299.02</v>
      </c>
      <c r="C3" s="82">
        <v>1985.04</v>
      </c>
      <c r="D3" s="82">
        <v>1985.04</v>
      </c>
    </row>
    <row r="4" spans="1:7">
      <c r="A4" s="82" t="s">
        <v>334</v>
      </c>
      <c r="B4" s="82">
        <v>23113.42</v>
      </c>
      <c r="C4" s="82">
        <v>5528.48</v>
      </c>
      <c r="D4" s="82">
        <v>5528.48</v>
      </c>
    </row>
    <row r="5" spans="1:7">
      <c r="A5" s="82" t="s">
        <v>335</v>
      </c>
      <c r="B5" s="82">
        <v>23113.42</v>
      </c>
      <c r="C5" s="82">
        <v>5528.48</v>
      </c>
      <c r="D5" s="82">
        <v>5528.48</v>
      </c>
    </row>
    <row r="7" spans="1:7">
      <c r="A7" s="78"/>
      <c r="B7" s="82" t="s">
        <v>381</v>
      </c>
    </row>
    <row r="8" spans="1:7">
      <c r="A8" s="82" t="s">
        <v>336</v>
      </c>
      <c r="B8" s="82">
        <v>4180.79</v>
      </c>
    </row>
    <row r="9" spans="1:7">
      <c r="A9" s="82" t="s">
        <v>337</v>
      </c>
      <c r="B9" s="82">
        <v>4180.79</v>
      </c>
    </row>
    <row r="10" spans="1:7">
      <c r="A10" s="82" t="s">
        <v>382</v>
      </c>
      <c r="B10" s="82">
        <v>0</v>
      </c>
    </row>
    <row r="12" spans="1:7">
      <c r="A12" s="78"/>
      <c r="B12" s="82" t="s">
        <v>395</v>
      </c>
      <c r="C12" s="82" t="s">
        <v>396</v>
      </c>
      <c r="D12" s="82" t="s">
        <v>397</v>
      </c>
      <c r="E12" s="82" t="s">
        <v>398</v>
      </c>
      <c r="F12" s="82" t="s">
        <v>399</v>
      </c>
      <c r="G12" s="82" t="s">
        <v>400</v>
      </c>
    </row>
    <row r="13" spans="1:7">
      <c r="A13" s="82" t="s">
        <v>81</v>
      </c>
      <c r="B13" s="82">
        <v>0</v>
      </c>
      <c r="C13" s="82">
        <v>1800.01</v>
      </c>
      <c r="D13" s="82">
        <v>0</v>
      </c>
      <c r="E13" s="82">
        <v>0</v>
      </c>
      <c r="F13" s="82">
        <v>0</v>
      </c>
      <c r="G13" s="82">
        <v>0</v>
      </c>
    </row>
    <row r="14" spans="1:7">
      <c r="A14" s="82" t="s">
        <v>82</v>
      </c>
      <c r="B14" s="82">
        <v>222.92</v>
      </c>
      <c r="C14" s="82">
        <v>0</v>
      </c>
      <c r="D14" s="82">
        <v>0</v>
      </c>
      <c r="E14" s="82">
        <v>0</v>
      </c>
      <c r="F14" s="82">
        <v>0</v>
      </c>
      <c r="G14" s="82">
        <v>0</v>
      </c>
    </row>
    <row r="15" spans="1:7">
      <c r="A15" s="82" t="s">
        <v>90</v>
      </c>
      <c r="B15" s="82">
        <v>933.76</v>
      </c>
      <c r="C15" s="82">
        <v>0</v>
      </c>
      <c r="D15" s="82">
        <v>0</v>
      </c>
      <c r="E15" s="82">
        <v>0</v>
      </c>
      <c r="F15" s="82">
        <v>0</v>
      </c>
      <c r="G15" s="82">
        <v>0</v>
      </c>
    </row>
    <row r="16" spans="1:7">
      <c r="A16" s="82" t="s">
        <v>91</v>
      </c>
      <c r="B16" s="82">
        <v>68.09</v>
      </c>
      <c r="C16" s="82">
        <v>0</v>
      </c>
      <c r="D16" s="82">
        <v>0</v>
      </c>
      <c r="E16" s="82">
        <v>0</v>
      </c>
      <c r="F16" s="82">
        <v>0</v>
      </c>
      <c r="G16" s="82">
        <v>0</v>
      </c>
    </row>
    <row r="17" spans="1:10">
      <c r="A17" s="82" t="s">
        <v>92</v>
      </c>
      <c r="B17" s="82">
        <v>678.54</v>
      </c>
      <c r="C17" s="82">
        <v>294.92</v>
      </c>
      <c r="D17" s="82">
        <v>0</v>
      </c>
      <c r="E17" s="82">
        <v>0</v>
      </c>
      <c r="F17" s="82">
        <v>0</v>
      </c>
      <c r="G17" s="82">
        <v>0</v>
      </c>
    </row>
    <row r="18" spans="1:10">
      <c r="A18" s="82" t="s">
        <v>93</v>
      </c>
      <c r="B18" s="82">
        <v>0</v>
      </c>
      <c r="C18" s="82">
        <v>0</v>
      </c>
      <c r="D18" s="82">
        <v>0</v>
      </c>
      <c r="E18" s="82">
        <v>0</v>
      </c>
      <c r="F18" s="82">
        <v>0</v>
      </c>
      <c r="G18" s="82">
        <v>0</v>
      </c>
    </row>
    <row r="19" spans="1:10">
      <c r="A19" s="82" t="s">
        <v>94</v>
      </c>
      <c r="B19" s="82">
        <v>609.19000000000005</v>
      </c>
      <c r="C19" s="82">
        <v>0</v>
      </c>
      <c r="D19" s="82">
        <v>0</v>
      </c>
      <c r="E19" s="82">
        <v>0</v>
      </c>
      <c r="F19" s="82">
        <v>0</v>
      </c>
      <c r="G19" s="82">
        <v>0</v>
      </c>
    </row>
    <row r="20" spans="1:10">
      <c r="A20" s="82" t="s">
        <v>95</v>
      </c>
      <c r="B20" s="82">
        <v>0</v>
      </c>
      <c r="C20" s="82">
        <v>0</v>
      </c>
      <c r="D20" s="82">
        <v>0</v>
      </c>
      <c r="E20" s="82">
        <v>0</v>
      </c>
      <c r="F20" s="82">
        <v>0</v>
      </c>
      <c r="G20" s="82">
        <v>0</v>
      </c>
    </row>
    <row r="21" spans="1:10">
      <c r="A21" s="82" t="s">
        <v>96</v>
      </c>
      <c r="B21" s="82">
        <v>0</v>
      </c>
      <c r="C21" s="82">
        <v>0</v>
      </c>
      <c r="D21" s="82">
        <v>0</v>
      </c>
      <c r="E21" s="82">
        <v>0</v>
      </c>
      <c r="F21" s="82">
        <v>0</v>
      </c>
      <c r="G21" s="82">
        <v>0</v>
      </c>
    </row>
    <row r="22" spans="1:10">
      <c r="A22" s="82" t="s">
        <v>97</v>
      </c>
      <c r="B22" s="82">
        <v>0</v>
      </c>
      <c r="C22" s="82">
        <v>0</v>
      </c>
      <c r="D22" s="82">
        <v>0</v>
      </c>
      <c r="E22" s="82">
        <v>0</v>
      </c>
      <c r="F22" s="82">
        <v>0</v>
      </c>
      <c r="G22" s="82">
        <v>0</v>
      </c>
    </row>
    <row r="23" spans="1:10">
      <c r="A23" s="82" t="s">
        <v>76</v>
      </c>
      <c r="B23" s="82">
        <v>0</v>
      </c>
      <c r="C23" s="82">
        <v>0</v>
      </c>
      <c r="D23" s="82">
        <v>0</v>
      </c>
      <c r="E23" s="82">
        <v>0</v>
      </c>
      <c r="F23" s="82">
        <v>0</v>
      </c>
      <c r="G23" s="82">
        <v>0</v>
      </c>
    </row>
    <row r="24" spans="1:10">
      <c r="A24" s="82" t="s">
        <v>98</v>
      </c>
      <c r="B24" s="82">
        <v>0</v>
      </c>
      <c r="C24" s="82">
        <v>19.73</v>
      </c>
      <c r="D24" s="82">
        <v>0</v>
      </c>
      <c r="E24" s="82">
        <v>0</v>
      </c>
      <c r="F24" s="82">
        <v>0</v>
      </c>
      <c r="G24" s="82">
        <v>87.12</v>
      </c>
    </row>
    <row r="25" spans="1:10">
      <c r="A25" s="82" t="s">
        <v>99</v>
      </c>
      <c r="B25" s="82">
        <v>3671.86</v>
      </c>
      <c r="C25" s="82">
        <v>0</v>
      </c>
      <c r="D25" s="82">
        <v>0</v>
      </c>
      <c r="E25" s="82">
        <v>0</v>
      </c>
      <c r="F25" s="82">
        <v>0</v>
      </c>
      <c r="G25" s="82">
        <v>0</v>
      </c>
    </row>
    <row r="26" spans="1:10">
      <c r="A26" s="82" t="s">
        <v>100</v>
      </c>
      <c r="B26" s="82">
        <v>0</v>
      </c>
      <c r="C26" s="82">
        <v>0</v>
      </c>
      <c r="D26" s="82">
        <v>0</v>
      </c>
      <c r="E26" s="82">
        <v>0</v>
      </c>
      <c r="F26" s="82">
        <v>0</v>
      </c>
      <c r="G26" s="82">
        <v>0</v>
      </c>
    </row>
    <row r="27" spans="1:10">
      <c r="A27" s="82"/>
      <c r="B27" s="82"/>
      <c r="C27" s="82"/>
      <c r="D27" s="82"/>
      <c r="E27" s="82"/>
      <c r="F27" s="82"/>
      <c r="G27" s="82"/>
    </row>
    <row r="28" spans="1:10">
      <c r="A28" s="82" t="s">
        <v>101</v>
      </c>
      <c r="B28" s="82">
        <v>6184.37</v>
      </c>
      <c r="C28" s="82">
        <v>2114.66</v>
      </c>
      <c r="D28" s="82">
        <v>0</v>
      </c>
      <c r="E28" s="82">
        <v>0</v>
      </c>
      <c r="F28" s="82">
        <v>0</v>
      </c>
      <c r="G28" s="82">
        <v>87.12</v>
      </c>
    </row>
    <row r="30" spans="1:10">
      <c r="A30" s="78"/>
      <c r="B30" s="82" t="s">
        <v>381</v>
      </c>
      <c r="C30" s="82" t="s">
        <v>9</v>
      </c>
      <c r="D30" s="82" t="s">
        <v>401</v>
      </c>
      <c r="E30" s="82" t="s">
        <v>402</v>
      </c>
      <c r="F30" s="82" t="s">
        <v>403</v>
      </c>
      <c r="G30" s="82" t="s">
        <v>404</v>
      </c>
      <c r="H30" s="82" t="s">
        <v>405</v>
      </c>
      <c r="I30" s="82" t="s">
        <v>406</v>
      </c>
      <c r="J30" s="82" t="s">
        <v>407</v>
      </c>
    </row>
    <row r="31" spans="1:10">
      <c r="A31" s="82" t="s">
        <v>408</v>
      </c>
      <c r="B31" s="82">
        <v>88.84</v>
      </c>
      <c r="C31" s="82" t="s">
        <v>10</v>
      </c>
      <c r="D31" s="82">
        <v>541.72</v>
      </c>
      <c r="E31" s="82">
        <v>1</v>
      </c>
      <c r="F31" s="82">
        <v>115.05</v>
      </c>
      <c r="G31" s="82">
        <v>0</v>
      </c>
      <c r="H31" s="82">
        <v>11.84</v>
      </c>
      <c r="I31" s="82">
        <v>18.59</v>
      </c>
      <c r="J31" s="82">
        <v>8.07</v>
      </c>
    </row>
    <row r="32" spans="1:10">
      <c r="A32" s="82" t="s">
        <v>409</v>
      </c>
      <c r="B32" s="82">
        <v>621.89</v>
      </c>
      <c r="C32" s="82" t="s">
        <v>10</v>
      </c>
      <c r="D32" s="82">
        <v>3792.03</v>
      </c>
      <c r="E32" s="82">
        <v>1</v>
      </c>
      <c r="F32" s="82">
        <v>477.11</v>
      </c>
      <c r="G32" s="82">
        <v>0</v>
      </c>
      <c r="H32" s="82">
        <v>8.61</v>
      </c>
      <c r="I32" s="82">
        <v>27.86</v>
      </c>
      <c r="J32" s="82">
        <v>8.07</v>
      </c>
    </row>
    <row r="33" spans="1:10">
      <c r="A33" s="82" t="s">
        <v>410</v>
      </c>
      <c r="B33" s="82">
        <v>224.72</v>
      </c>
      <c r="C33" s="82" t="s">
        <v>10</v>
      </c>
      <c r="D33" s="82">
        <v>1370.24</v>
      </c>
      <c r="E33" s="82">
        <v>1</v>
      </c>
      <c r="F33" s="82">
        <v>138.38999999999999</v>
      </c>
      <c r="G33" s="82">
        <v>0</v>
      </c>
      <c r="H33" s="82">
        <v>18.29</v>
      </c>
      <c r="I33" s="82">
        <v>11.61</v>
      </c>
      <c r="J33" s="82">
        <v>80.7</v>
      </c>
    </row>
    <row r="34" spans="1:10">
      <c r="A34" s="82" t="s">
        <v>411</v>
      </c>
      <c r="B34" s="82">
        <v>2324.94</v>
      </c>
      <c r="C34" s="82" t="s">
        <v>10</v>
      </c>
      <c r="D34" s="82">
        <v>14176.6</v>
      </c>
      <c r="E34" s="82">
        <v>1</v>
      </c>
      <c r="F34" s="82">
        <v>323.44</v>
      </c>
      <c r="G34" s="82">
        <v>174.7</v>
      </c>
      <c r="H34" s="82">
        <v>18.29</v>
      </c>
      <c r="I34" s="82">
        <v>11.61</v>
      </c>
      <c r="J34" s="82">
        <v>5.38</v>
      </c>
    </row>
    <row r="35" spans="1:10">
      <c r="A35" s="82" t="s">
        <v>412</v>
      </c>
      <c r="B35" s="82">
        <v>711.36</v>
      </c>
      <c r="C35" s="82" t="s">
        <v>10</v>
      </c>
      <c r="D35" s="82">
        <v>4337.6099999999997</v>
      </c>
      <c r="E35" s="82">
        <v>1</v>
      </c>
      <c r="F35" s="82">
        <v>366.09</v>
      </c>
      <c r="G35" s="82">
        <v>0</v>
      </c>
      <c r="H35" s="82">
        <v>18.29</v>
      </c>
      <c r="I35" s="82">
        <v>11.61</v>
      </c>
      <c r="J35" s="82">
        <v>5.38</v>
      </c>
    </row>
    <row r="36" spans="1:10">
      <c r="A36" s="82" t="s">
        <v>413</v>
      </c>
      <c r="B36" s="82">
        <v>209.04</v>
      </c>
      <c r="C36" s="82" t="s">
        <v>10</v>
      </c>
      <c r="D36" s="82">
        <v>1274.6500000000001</v>
      </c>
      <c r="E36" s="82">
        <v>1</v>
      </c>
      <c r="F36" s="82">
        <v>189.08</v>
      </c>
      <c r="G36" s="82">
        <v>0</v>
      </c>
      <c r="H36" s="82">
        <v>18.29</v>
      </c>
      <c r="I36" s="82">
        <v>11.61</v>
      </c>
      <c r="J36" s="82">
        <v>80.7</v>
      </c>
    </row>
    <row r="37" spans="1:10">
      <c r="A37" s="82" t="s">
        <v>377</v>
      </c>
      <c r="B37" s="82">
        <v>4180.79</v>
      </c>
      <c r="C37" s="82"/>
      <c r="D37" s="82">
        <v>25492.85</v>
      </c>
      <c r="E37" s="82"/>
      <c r="F37" s="82">
        <v>1609.16</v>
      </c>
      <c r="G37" s="82">
        <v>174.7</v>
      </c>
      <c r="H37" s="82">
        <v>16.713000000000001</v>
      </c>
      <c r="I37" s="82">
        <v>12.83</v>
      </c>
      <c r="J37" s="82">
        <v>13.6518</v>
      </c>
    </row>
    <row r="38" spans="1:10">
      <c r="A38" s="82" t="s">
        <v>414</v>
      </c>
      <c r="B38" s="82">
        <v>4180.79</v>
      </c>
      <c r="C38" s="82"/>
      <c r="D38" s="82">
        <v>25492.85</v>
      </c>
      <c r="E38" s="82"/>
      <c r="F38" s="82">
        <v>1609.16</v>
      </c>
      <c r="G38" s="82">
        <v>174.7</v>
      </c>
      <c r="H38" s="82">
        <v>16.713000000000001</v>
      </c>
      <c r="I38" s="82">
        <v>12.83</v>
      </c>
      <c r="J38" s="82">
        <v>13.6518</v>
      </c>
    </row>
    <row r="39" spans="1:10">
      <c r="A39" s="82" t="s">
        <v>415</v>
      </c>
      <c r="B39" s="82">
        <v>0</v>
      </c>
      <c r="C39" s="82"/>
      <c r="D39" s="82">
        <v>0</v>
      </c>
      <c r="E39" s="82"/>
      <c r="F39" s="82">
        <v>0</v>
      </c>
      <c r="G39" s="82">
        <v>0</v>
      </c>
      <c r="H39" s="82"/>
      <c r="I39" s="82"/>
      <c r="J39" s="82"/>
    </row>
    <row r="41" spans="1:10">
      <c r="A41" s="78"/>
      <c r="B41" s="82" t="s">
        <v>59</v>
      </c>
      <c r="C41" s="82" t="s">
        <v>338</v>
      </c>
      <c r="D41" s="82" t="s">
        <v>383</v>
      </c>
      <c r="E41" s="82" t="s">
        <v>384</v>
      </c>
      <c r="F41" s="82" t="s">
        <v>385</v>
      </c>
      <c r="G41" s="82" t="s">
        <v>386</v>
      </c>
      <c r="H41" s="82" t="s">
        <v>387</v>
      </c>
      <c r="I41" s="82" t="s">
        <v>339</v>
      </c>
    </row>
    <row r="42" spans="1:10">
      <c r="A42" s="82" t="s">
        <v>340</v>
      </c>
      <c r="B42" s="82" t="s">
        <v>341</v>
      </c>
      <c r="C42" s="82">
        <v>0.08</v>
      </c>
      <c r="D42" s="82">
        <v>0.85599999999999998</v>
      </c>
      <c r="E42" s="82">
        <v>0.98</v>
      </c>
      <c r="F42" s="82">
        <v>60.34</v>
      </c>
      <c r="G42" s="82">
        <v>0</v>
      </c>
      <c r="H42" s="82">
        <v>90</v>
      </c>
      <c r="I42" s="82" t="s">
        <v>342</v>
      </c>
    </row>
    <row r="43" spans="1:10">
      <c r="A43" s="82" t="s">
        <v>343</v>
      </c>
      <c r="B43" s="82" t="s">
        <v>341</v>
      </c>
      <c r="C43" s="82">
        <v>0.08</v>
      </c>
      <c r="D43" s="82">
        <v>0.85599999999999998</v>
      </c>
      <c r="E43" s="82">
        <v>0.98</v>
      </c>
      <c r="F43" s="82">
        <v>54.71</v>
      </c>
      <c r="G43" s="82">
        <v>90</v>
      </c>
      <c r="H43" s="82">
        <v>90</v>
      </c>
      <c r="I43" s="82" t="s">
        <v>344</v>
      </c>
    </row>
    <row r="44" spans="1:10">
      <c r="A44" s="82" t="s">
        <v>345</v>
      </c>
      <c r="B44" s="82" t="s">
        <v>346</v>
      </c>
      <c r="C44" s="82">
        <v>0.3</v>
      </c>
      <c r="D44" s="82">
        <v>3.12</v>
      </c>
      <c r="E44" s="82">
        <v>12.9</v>
      </c>
      <c r="F44" s="82">
        <v>88.84</v>
      </c>
      <c r="G44" s="82">
        <v>0</v>
      </c>
      <c r="H44" s="82">
        <v>180</v>
      </c>
      <c r="I44" s="82"/>
    </row>
    <row r="45" spans="1:10">
      <c r="A45" s="82" t="s">
        <v>347</v>
      </c>
      <c r="B45" s="82" t="s">
        <v>348</v>
      </c>
      <c r="C45" s="82">
        <v>0.3</v>
      </c>
      <c r="D45" s="82">
        <v>0.35699999999999998</v>
      </c>
      <c r="E45" s="82">
        <v>0.38</v>
      </c>
      <c r="F45" s="82">
        <v>88.84</v>
      </c>
      <c r="G45" s="82">
        <v>180</v>
      </c>
      <c r="H45" s="82">
        <v>0</v>
      </c>
      <c r="I45" s="82"/>
    </row>
    <row r="46" spans="1:10">
      <c r="A46" s="82" t="s">
        <v>349</v>
      </c>
      <c r="B46" s="82" t="s">
        <v>341</v>
      </c>
      <c r="C46" s="82">
        <v>0.08</v>
      </c>
      <c r="D46" s="82">
        <v>0.85599999999999998</v>
      </c>
      <c r="E46" s="82">
        <v>0.98</v>
      </c>
      <c r="F46" s="82">
        <v>422.4</v>
      </c>
      <c r="G46" s="82">
        <v>0</v>
      </c>
      <c r="H46" s="82">
        <v>90</v>
      </c>
      <c r="I46" s="82" t="s">
        <v>342</v>
      </c>
    </row>
    <row r="47" spans="1:10">
      <c r="A47" s="82" t="s">
        <v>350</v>
      </c>
      <c r="B47" s="82" t="s">
        <v>341</v>
      </c>
      <c r="C47" s="82">
        <v>0.08</v>
      </c>
      <c r="D47" s="82">
        <v>0.85599999999999998</v>
      </c>
      <c r="E47" s="82">
        <v>0.98</v>
      </c>
      <c r="F47" s="82">
        <v>54.71</v>
      </c>
      <c r="G47" s="82">
        <v>270</v>
      </c>
      <c r="H47" s="82">
        <v>90</v>
      </c>
      <c r="I47" s="82" t="s">
        <v>351</v>
      </c>
    </row>
    <row r="48" spans="1:10">
      <c r="A48" s="82" t="s">
        <v>352</v>
      </c>
      <c r="B48" s="82" t="s">
        <v>346</v>
      </c>
      <c r="C48" s="82">
        <v>0.3</v>
      </c>
      <c r="D48" s="82">
        <v>3.12</v>
      </c>
      <c r="E48" s="82">
        <v>12.9</v>
      </c>
      <c r="F48" s="82">
        <v>621.89</v>
      </c>
      <c r="G48" s="82">
        <v>0</v>
      </c>
      <c r="H48" s="82">
        <v>180</v>
      </c>
      <c r="I48" s="82"/>
    </row>
    <row r="49" spans="1:9">
      <c r="A49" s="82" t="s">
        <v>353</v>
      </c>
      <c r="B49" s="82" t="s">
        <v>348</v>
      </c>
      <c r="C49" s="82">
        <v>0.3</v>
      </c>
      <c r="D49" s="82">
        <v>0.35699999999999998</v>
      </c>
      <c r="E49" s="82">
        <v>0.38</v>
      </c>
      <c r="F49" s="82">
        <v>621.89</v>
      </c>
      <c r="G49" s="82">
        <v>180</v>
      </c>
      <c r="H49" s="82">
        <v>0</v>
      </c>
      <c r="I49" s="82"/>
    </row>
    <row r="50" spans="1:9">
      <c r="A50" s="82" t="s">
        <v>354</v>
      </c>
      <c r="B50" s="82" t="s">
        <v>341</v>
      </c>
      <c r="C50" s="82">
        <v>0.08</v>
      </c>
      <c r="D50" s="82">
        <v>0.85599999999999998</v>
      </c>
      <c r="E50" s="82">
        <v>0.98</v>
      </c>
      <c r="F50" s="82">
        <v>138.38999999999999</v>
      </c>
      <c r="G50" s="82">
        <v>90</v>
      </c>
      <c r="H50" s="82">
        <v>90</v>
      </c>
      <c r="I50" s="82" t="s">
        <v>344</v>
      </c>
    </row>
    <row r="51" spans="1:9">
      <c r="A51" s="82" t="s">
        <v>355</v>
      </c>
      <c r="B51" s="82" t="s">
        <v>346</v>
      </c>
      <c r="C51" s="82">
        <v>0.3</v>
      </c>
      <c r="D51" s="82">
        <v>3.12</v>
      </c>
      <c r="E51" s="82">
        <v>12.9</v>
      </c>
      <c r="F51" s="82">
        <v>224.72</v>
      </c>
      <c r="G51" s="82">
        <v>0</v>
      </c>
      <c r="H51" s="82">
        <v>180</v>
      </c>
      <c r="I51" s="82"/>
    </row>
    <row r="52" spans="1:9">
      <c r="A52" s="82" t="s">
        <v>356</v>
      </c>
      <c r="B52" s="82" t="s">
        <v>348</v>
      </c>
      <c r="C52" s="82">
        <v>0.3</v>
      </c>
      <c r="D52" s="82">
        <v>0.35699999999999998</v>
      </c>
      <c r="E52" s="82">
        <v>0.38</v>
      </c>
      <c r="F52" s="82">
        <v>224.72</v>
      </c>
      <c r="G52" s="82">
        <v>180</v>
      </c>
      <c r="H52" s="82">
        <v>0</v>
      </c>
      <c r="I52" s="82"/>
    </row>
    <row r="53" spans="1:9">
      <c r="A53" s="82" t="s">
        <v>357</v>
      </c>
      <c r="B53" s="82" t="s">
        <v>341</v>
      </c>
      <c r="C53" s="82">
        <v>0.08</v>
      </c>
      <c r="D53" s="82">
        <v>0.85599999999999998</v>
      </c>
      <c r="E53" s="82">
        <v>0.98</v>
      </c>
      <c r="F53" s="82">
        <v>323.44</v>
      </c>
      <c r="G53" s="82">
        <v>180</v>
      </c>
      <c r="H53" s="82">
        <v>90</v>
      </c>
      <c r="I53" s="82" t="s">
        <v>358</v>
      </c>
    </row>
    <row r="54" spans="1:9">
      <c r="A54" s="82" t="s">
        <v>359</v>
      </c>
      <c r="B54" s="82" t="s">
        <v>346</v>
      </c>
      <c r="C54" s="82">
        <v>0.3</v>
      </c>
      <c r="D54" s="82">
        <v>3.12</v>
      </c>
      <c r="E54" s="82">
        <v>12.9</v>
      </c>
      <c r="F54" s="82">
        <v>2324.94</v>
      </c>
      <c r="G54" s="82">
        <v>0</v>
      </c>
      <c r="H54" s="82">
        <v>180</v>
      </c>
      <c r="I54" s="82"/>
    </row>
    <row r="55" spans="1:9">
      <c r="A55" s="82" t="s">
        <v>360</v>
      </c>
      <c r="B55" s="82" t="s">
        <v>348</v>
      </c>
      <c r="C55" s="82">
        <v>0.3</v>
      </c>
      <c r="D55" s="82">
        <v>0.35699999999999998</v>
      </c>
      <c r="E55" s="82">
        <v>0.38</v>
      </c>
      <c r="F55" s="82">
        <v>2324.94</v>
      </c>
      <c r="G55" s="82">
        <v>180</v>
      </c>
      <c r="H55" s="82">
        <v>0</v>
      </c>
      <c r="I55" s="82"/>
    </row>
    <row r="56" spans="1:9">
      <c r="A56" s="82" t="s">
        <v>361</v>
      </c>
      <c r="B56" s="82" t="s">
        <v>341</v>
      </c>
      <c r="C56" s="82">
        <v>0.08</v>
      </c>
      <c r="D56" s="82">
        <v>0.85599999999999998</v>
      </c>
      <c r="E56" s="82">
        <v>0.98</v>
      </c>
      <c r="F56" s="82">
        <v>267.12</v>
      </c>
      <c r="G56" s="82">
        <v>270</v>
      </c>
      <c r="H56" s="82">
        <v>90</v>
      </c>
      <c r="I56" s="82" t="s">
        <v>351</v>
      </c>
    </row>
    <row r="57" spans="1:9">
      <c r="A57" s="82" t="s">
        <v>362</v>
      </c>
      <c r="B57" s="82" t="s">
        <v>341</v>
      </c>
      <c r="C57" s="82">
        <v>0.08</v>
      </c>
      <c r="D57" s="82">
        <v>0.85599999999999998</v>
      </c>
      <c r="E57" s="82">
        <v>0.98</v>
      </c>
      <c r="F57" s="82">
        <v>98.96</v>
      </c>
      <c r="G57" s="82">
        <v>180</v>
      </c>
      <c r="H57" s="82">
        <v>90</v>
      </c>
      <c r="I57" s="82" t="s">
        <v>358</v>
      </c>
    </row>
    <row r="58" spans="1:9">
      <c r="A58" s="82" t="s">
        <v>363</v>
      </c>
      <c r="B58" s="82" t="s">
        <v>346</v>
      </c>
      <c r="C58" s="82">
        <v>0.3</v>
      </c>
      <c r="D58" s="82">
        <v>3.12</v>
      </c>
      <c r="E58" s="82">
        <v>12.9</v>
      </c>
      <c r="F58" s="82">
        <v>711.36</v>
      </c>
      <c r="G58" s="82">
        <v>0</v>
      </c>
      <c r="H58" s="82">
        <v>180</v>
      </c>
      <c r="I58" s="82"/>
    </row>
    <row r="59" spans="1:9">
      <c r="A59" s="82" t="s">
        <v>364</v>
      </c>
      <c r="B59" s="82" t="s">
        <v>348</v>
      </c>
      <c r="C59" s="82">
        <v>0.3</v>
      </c>
      <c r="D59" s="82">
        <v>0.35699999999999998</v>
      </c>
      <c r="E59" s="82">
        <v>0.38</v>
      </c>
      <c r="F59" s="82">
        <v>711.36</v>
      </c>
      <c r="G59" s="82">
        <v>180</v>
      </c>
      <c r="H59" s="82">
        <v>0</v>
      </c>
      <c r="I59" s="82"/>
    </row>
    <row r="60" spans="1:9">
      <c r="A60" s="82" t="s">
        <v>365</v>
      </c>
      <c r="B60" s="82" t="s">
        <v>341</v>
      </c>
      <c r="C60" s="82">
        <v>0.08</v>
      </c>
      <c r="D60" s="82">
        <v>0.85599999999999998</v>
      </c>
      <c r="E60" s="82">
        <v>0.98</v>
      </c>
      <c r="F60" s="82">
        <v>60.34</v>
      </c>
      <c r="G60" s="82">
        <v>180</v>
      </c>
      <c r="H60" s="82">
        <v>90</v>
      </c>
      <c r="I60" s="82" t="s">
        <v>358</v>
      </c>
    </row>
    <row r="61" spans="1:9">
      <c r="A61" s="82" t="s">
        <v>366</v>
      </c>
      <c r="B61" s="82" t="s">
        <v>341</v>
      </c>
      <c r="C61" s="82">
        <v>0.08</v>
      </c>
      <c r="D61" s="82">
        <v>0.85599999999999998</v>
      </c>
      <c r="E61" s="82">
        <v>0.98</v>
      </c>
      <c r="F61" s="82">
        <v>128.72999999999999</v>
      </c>
      <c r="G61" s="82">
        <v>90</v>
      </c>
      <c r="H61" s="82">
        <v>90</v>
      </c>
      <c r="I61" s="82" t="s">
        <v>344</v>
      </c>
    </row>
    <row r="62" spans="1:9">
      <c r="A62" s="82" t="s">
        <v>367</v>
      </c>
      <c r="B62" s="82" t="s">
        <v>346</v>
      </c>
      <c r="C62" s="82">
        <v>0.3</v>
      </c>
      <c r="D62" s="82">
        <v>3.12</v>
      </c>
      <c r="E62" s="82">
        <v>12.9</v>
      </c>
      <c r="F62" s="82">
        <v>209.04</v>
      </c>
      <c r="G62" s="82">
        <v>0</v>
      </c>
      <c r="H62" s="82">
        <v>180</v>
      </c>
      <c r="I62" s="82"/>
    </row>
    <row r="63" spans="1:9">
      <c r="A63" s="82" t="s">
        <v>368</v>
      </c>
      <c r="B63" s="82" t="s">
        <v>348</v>
      </c>
      <c r="C63" s="82">
        <v>0.3</v>
      </c>
      <c r="D63" s="82">
        <v>0.35699999999999998</v>
      </c>
      <c r="E63" s="82">
        <v>0.38</v>
      </c>
      <c r="F63" s="82">
        <v>209.04</v>
      </c>
      <c r="G63" s="82">
        <v>180</v>
      </c>
      <c r="H63" s="82">
        <v>0</v>
      </c>
      <c r="I63" s="82"/>
    </row>
    <row r="65" spans="1:11">
      <c r="A65" s="78"/>
      <c r="B65" s="82" t="s">
        <v>59</v>
      </c>
      <c r="C65" s="82" t="s">
        <v>416</v>
      </c>
      <c r="D65" s="82" t="s">
        <v>417</v>
      </c>
      <c r="E65" s="82" t="s">
        <v>418</v>
      </c>
      <c r="F65" s="82" t="s">
        <v>53</v>
      </c>
      <c r="G65" s="82" t="s">
        <v>419</v>
      </c>
      <c r="H65" s="82" t="s">
        <v>420</v>
      </c>
      <c r="I65" s="82" t="s">
        <v>421</v>
      </c>
      <c r="J65" s="82" t="s">
        <v>386</v>
      </c>
      <c r="K65" s="82" t="s">
        <v>339</v>
      </c>
    </row>
    <row r="66" spans="1:11">
      <c r="A66" s="82" t="s">
        <v>422</v>
      </c>
      <c r="B66" s="82" t="s">
        <v>423</v>
      </c>
      <c r="C66" s="82">
        <v>174.7</v>
      </c>
      <c r="D66" s="82">
        <v>174.7</v>
      </c>
      <c r="E66" s="82">
        <v>3.18</v>
      </c>
      <c r="F66" s="82">
        <v>0.26200000000000001</v>
      </c>
      <c r="G66" s="82">
        <v>0.318</v>
      </c>
      <c r="H66" s="82" t="s">
        <v>424</v>
      </c>
      <c r="I66" s="82" t="s">
        <v>357</v>
      </c>
      <c r="J66" s="82">
        <v>180</v>
      </c>
      <c r="K66" s="82" t="s">
        <v>358</v>
      </c>
    </row>
    <row r="67" spans="1:11">
      <c r="A67" s="82" t="s">
        <v>425</v>
      </c>
      <c r="B67" s="82"/>
      <c r="C67" s="82"/>
      <c r="D67" s="82">
        <v>174.7</v>
      </c>
      <c r="E67" s="82">
        <v>3.18</v>
      </c>
      <c r="F67" s="82">
        <v>0.26200000000000001</v>
      </c>
      <c r="G67" s="82">
        <v>0.318</v>
      </c>
      <c r="H67" s="82"/>
      <c r="I67" s="82"/>
      <c r="J67" s="82"/>
      <c r="K67" s="82"/>
    </row>
    <row r="68" spans="1:11">
      <c r="A68" s="82" t="s">
        <v>426</v>
      </c>
      <c r="B68" s="82"/>
      <c r="C68" s="82"/>
      <c r="D68" s="82">
        <v>0</v>
      </c>
      <c r="E68" s="82" t="s">
        <v>427</v>
      </c>
      <c r="F68" s="82" t="s">
        <v>427</v>
      </c>
      <c r="G68" s="82" t="s">
        <v>427</v>
      </c>
      <c r="H68" s="82"/>
      <c r="I68" s="82"/>
      <c r="J68" s="82"/>
      <c r="K68" s="82"/>
    </row>
    <row r="69" spans="1:11">
      <c r="A69" s="82" t="s">
        <v>428</v>
      </c>
      <c r="B69" s="82"/>
      <c r="C69" s="82"/>
      <c r="D69" s="82">
        <v>174.7</v>
      </c>
      <c r="E69" s="82">
        <v>3.18</v>
      </c>
      <c r="F69" s="82">
        <v>0.26200000000000001</v>
      </c>
      <c r="G69" s="82">
        <v>0.318</v>
      </c>
      <c r="H69" s="82"/>
      <c r="I69" s="82"/>
      <c r="J69" s="82"/>
      <c r="K69" s="82"/>
    </row>
    <row r="71" spans="1:11">
      <c r="A71" s="78"/>
      <c r="B71" s="82" t="s">
        <v>126</v>
      </c>
      <c r="C71" s="82" t="s">
        <v>376</v>
      </c>
      <c r="D71" s="82" t="s">
        <v>388</v>
      </c>
    </row>
    <row r="72" spans="1:11">
      <c r="A72" s="82" t="s">
        <v>43</v>
      </c>
      <c r="B72" s="82"/>
      <c r="C72" s="82"/>
      <c r="D72" s="82"/>
    </row>
    <row r="74" spans="1:11">
      <c r="A74" s="78"/>
      <c r="B74" s="82" t="s">
        <v>126</v>
      </c>
      <c r="C74" s="82" t="s">
        <v>389</v>
      </c>
      <c r="D74" s="82" t="s">
        <v>390</v>
      </c>
      <c r="E74" s="82" t="s">
        <v>391</v>
      </c>
      <c r="F74" s="82" t="s">
        <v>392</v>
      </c>
      <c r="G74" s="82" t="s">
        <v>388</v>
      </c>
    </row>
    <row r="75" spans="1:11">
      <c r="A75" s="82" t="s">
        <v>369</v>
      </c>
      <c r="B75" s="82" t="s">
        <v>370</v>
      </c>
      <c r="C75" s="82">
        <v>9254.2099999999991</v>
      </c>
      <c r="D75" s="82">
        <v>6914.41</v>
      </c>
      <c r="E75" s="82">
        <v>2339.8000000000002</v>
      </c>
      <c r="F75" s="82">
        <v>0.75</v>
      </c>
      <c r="G75" s="82">
        <v>3.88</v>
      </c>
    </row>
    <row r="76" spans="1:11">
      <c r="A76" s="82" t="s">
        <v>371</v>
      </c>
      <c r="B76" s="82" t="s">
        <v>370</v>
      </c>
      <c r="C76" s="82">
        <v>65664.61</v>
      </c>
      <c r="D76" s="82">
        <v>44394.74</v>
      </c>
      <c r="E76" s="82">
        <v>21269.87</v>
      </c>
      <c r="F76" s="82">
        <v>0.68</v>
      </c>
      <c r="G76" s="82">
        <v>3.19</v>
      </c>
    </row>
    <row r="77" spans="1:11">
      <c r="A77" s="82" t="s">
        <v>372</v>
      </c>
      <c r="B77" s="82" t="s">
        <v>370</v>
      </c>
      <c r="C77" s="82">
        <v>43283.26</v>
      </c>
      <c r="D77" s="82">
        <v>34311.96</v>
      </c>
      <c r="E77" s="82">
        <v>8971.2900000000009</v>
      </c>
      <c r="F77" s="82">
        <v>0.79</v>
      </c>
      <c r="G77" s="82">
        <v>3.45</v>
      </c>
    </row>
    <row r="78" spans="1:11">
      <c r="A78" s="82" t="s">
        <v>373</v>
      </c>
      <c r="B78" s="82" t="s">
        <v>370</v>
      </c>
      <c r="C78" s="82">
        <v>218819.33</v>
      </c>
      <c r="D78" s="82">
        <v>147940.07</v>
      </c>
      <c r="E78" s="82">
        <v>70879.25</v>
      </c>
      <c r="F78" s="82">
        <v>0.68</v>
      </c>
      <c r="G78" s="82">
        <v>3.49</v>
      </c>
    </row>
    <row r="79" spans="1:11">
      <c r="A79" s="82" t="s">
        <v>374</v>
      </c>
      <c r="B79" s="82" t="s">
        <v>370</v>
      </c>
      <c r="C79" s="82">
        <v>70149.990000000005</v>
      </c>
      <c r="D79" s="82">
        <v>47427.23</v>
      </c>
      <c r="E79" s="82">
        <v>22722.76</v>
      </c>
      <c r="F79" s="82">
        <v>0.68</v>
      </c>
      <c r="G79" s="82">
        <v>3.19</v>
      </c>
    </row>
    <row r="80" spans="1:11">
      <c r="A80" s="82" t="s">
        <v>375</v>
      </c>
      <c r="B80" s="82" t="s">
        <v>370</v>
      </c>
      <c r="C80" s="82">
        <v>41222.5</v>
      </c>
      <c r="D80" s="82">
        <v>32922.559999999998</v>
      </c>
      <c r="E80" s="82">
        <v>8299.93</v>
      </c>
      <c r="F80" s="82">
        <v>0.8</v>
      </c>
      <c r="G80" s="82">
        <v>3.47</v>
      </c>
    </row>
    <row r="82" spans="1:8">
      <c r="A82" s="78"/>
      <c r="B82" s="82" t="s">
        <v>126</v>
      </c>
      <c r="C82" s="82" t="s">
        <v>389</v>
      </c>
      <c r="D82" s="82" t="s">
        <v>388</v>
      </c>
    </row>
    <row r="83" spans="1:8">
      <c r="A83" s="82" t="s">
        <v>429</v>
      </c>
      <c r="B83" s="82" t="s">
        <v>430</v>
      </c>
      <c r="C83" s="82">
        <v>3420.04</v>
      </c>
      <c r="D83" s="82">
        <v>0.8</v>
      </c>
    </row>
    <row r="84" spans="1:8">
      <c r="A84" s="82" t="s">
        <v>431</v>
      </c>
      <c r="B84" s="82" t="s">
        <v>430</v>
      </c>
      <c r="C84" s="82">
        <v>43738.19</v>
      </c>
      <c r="D84" s="82">
        <v>0.8</v>
      </c>
    </row>
    <row r="85" spans="1:8">
      <c r="A85" s="82" t="s">
        <v>432</v>
      </c>
      <c r="B85" s="82" t="s">
        <v>430</v>
      </c>
      <c r="C85" s="82">
        <v>28467.68</v>
      </c>
      <c r="D85" s="82">
        <v>0.8</v>
      </c>
    </row>
    <row r="86" spans="1:8">
      <c r="A86" s="82" t="s">
        <v>433</v>
      </c>
      <c r="B86" s="82" t="s">
        <v>430</v>
      </c>
      <c r="C86" s="82">
        <v>145752.20000000001</v>
      </c>
      <c r="D86" s="82">
        <v>0.78</v>
      </c>
    </row>
    <row r="87" spans="1:8">
      <c r="A87" s="82" t="s">
        <v>434</v>
      </c>
      <c r="B87" s="82" t="s">
        <v>430</v>
      </c>
      <c r="C87" s="82">
        <v>46725.83</v>
      </c>
      <c r="D87" s="82">
        <v>0.8</v>
      </c>
    </row>
    <row r="88" spans="1:8">
      <c r="A88" s="82" t="s">
        <v>435</v>
      </c>
      <c r="B88" s="82" t="s">
        <v>430</v>
      </c>
      <c r="C88" s="82">
        <v>21998.53</v>
      </c>
      <c r="D88" s="82">
        <v>0.8</v>
      </c>
    </row>
    <row r="90" spans="1:8">
      <c r="A90" s="78"/>
      <c r="B90" s="82" t="s">
        <v>126</v>
      </c>
      <c r="C90" s="82" t="s">
        <v>436</v>
      </c>
      <c r="D90" s="82" t="s">
        <v>437</v>
      </c>
      <c r="E90" s="82" t="s">
        <v>438</v>
      </c>
      <c r="F90" s="82" t="s">
        <v>439</v>
      </c>
      <c r="G90" s="82" t="s">
        <v>440</v>
      </c>
      <c r="H90" s="82" t="s">
        <v>441</v>
      </c>
    </row>
    <row r="91" spans="1:8">
      <c r="A91" s="82" t="s">
        <v>442</v>
      </c>
      <c r="B91" s="82" t="s">
        <v>443</v>
      </c>
      <c r="C91" s="82">
        <v>0.35</v>
      </c>
      <c r="D91" s="82">
        <v>125</v>
      </c>
      <c r="E91" s="82">
        <v>1.18</v>
      </c>
      <c r="F91" s="82">
        <v>421.39</v>
      </c>
      <c r="G91" s="82">
        <v>1</v>
      </c>
      <c r="H91" s="82" t="s">
        <v>444</v>
      </c>
    </row>
    <row r="92" spans="1:8">
      <c r="A92" s="82" t="s">
        <v>445</v>
      </c>
      <c r="B92" s="82" t="s">
        <v>446</v>
      </c>
      <c r="C92" s="82">
        <v>0.54</v>
      </c>
      <c r="D92" s="82">
        <v>622</v>
      </c>
      <c r="E92" s="82">
        <v>0.48</v>
      </c>
      <c r="F92" s="82">
        <v>557.63</v>
      </c>
      <c r="G92" s="82">
        <v>1</v>
      </c>
      <c r="H92" s="82" t="s">
        <v>447</v>
      </c>
    </row>
    <row r="93" spans="1:8">
      <c r="A93" s="82" t="s">
        <v>448</v>
      </c>
      <c r="B93" s="82" t="s">
        <v>446</v>
      </c>
      <c r="C93" s="82">
        <v>0.56999999999999995</v>
      </c>
      <c r="D93" s="82">
        <v>622</v>
      </c>
      <c r="E93" s="82">
        <v>2.64</v>
      </c>
      <c r="F93" s="82">
        <v>2891.89</v>
      </c>
      <c r="G93" s="82">
        <v>1</v>
      </c>
      <c r="H93" s="82" t="s">
        <v>447</v>
      </c>
    </row>
    <row r="94" spans="1:8">
      <c r="A94" s="82" t="s">
        <v>449</v>
      </c>
      <c r="B94" s="82" t="s">
        <v>446</v>
      </c>
      <c r="C94" s="82">
        <v>0.56999999999999995</v>
      </c>
      <c r="D94" s="82">
        <v>622</v>
      </c>
      <c r="E94" s="82">
        <v>2.57</v>
      </c>
      <c r="F94" s="82">
        <v>2813.47</v>
      </c>
      <c r="G94" s="82">
        <v>1</v>
      </c>
      <c r="H94" s="82" t="s">
        <v>447</v>
      </c>
    </row>
    <row r="95" spans="1:8">
      <c r="A95" s="82" t="s">
        <v>450</v>
      </c>
      <c r="B95" s="82" t="s">
        <v>446</v>
      </c>
      <c r="C95" s="82">
        <v>0.6</v>
      </c>
      <c r="D95" s="82">
        <v>1109.6500000000001</v>
      </c>
      <c r="E95" s="82">
        <v>8.81</v>
      </c>
      <c r="F95" s="82">
        <v>16280.48</v>
      </c>
      <c r="G95" s="82">
        <v>1</v>
      </c>
      <c r="H95" s="82" t="s">
        <v>447</v>
      </c>
    </row>
    <row r="96" spans="1:8">
      <c r="A96" s="82" t="s">
        <v>451</v>
      </c>
      <c r="B96" s="82" t="s">
        <v>446</v>
      </c>
      <c r="C96" s="82">
        <v>0.56999999999999995</v>
      </c>
      <c r="D96" s="82">
        <v>622</v>
      </c>
      <c r="E96" s="82">
        <v>2.82</v>
      </c>
      <c r="F96" s="82">
        <v>3089.43</v>
      </c>
      <c r="G96" s="82">
        <v>1</v>
      </c>
      <c r="H96" s="82" t="s">
        <v>447</v>
      </c>
    </row>
    <row r="97" spans="1:8">
      <c r="A97" s="82" t="s">
        <v>452</v>
      </c>
      <c r="B97" s="82" t="s">
        <v>446</v>
      </c>
      <c r="C97" s="82">
        <v>0.56999999999999995</v>
      </c>
      <c r="D97" s="82">
        <v>622</v>
      </c>
      <c r="E97" s="82">
        <v>2.4900000000000002</v>
      </c>
      <c r="F97" s="82">
        <v>2723.4</v>
      </c>
      <c r="G97" s="82">
        <v>1</v>
      </c>
      <c r="H97" s="82" t="s">
        <v>447</v>
      </c>
    </row>
    <row r="99" spans="1:8">
      <c r="A99" s="78"/>
      <c r="B99" s="82" t="s">
        <v>126</v>
      </c>
      <c r="C99" s="82" t="s">
        <v>453</v>
      </c>
      <c r="D99" s="82" t="s">
        <v>454</v>
      </c>
      <c r="E99" s="82" t="s">
        <v>455</v>
      </c>
      <c r="F99" s="82" t="s">
        <v>456</v>
      </c>
    </row>
    <row r="100" spans="1:8">
      <c r="A100" s="82" t="s">
        <v>457</v>
      </c>
      <c r="B100" s="82" t="s">
        <v>458</v>
      </c>
      <c r="C100" s="82" t="s">
        <v>459</v>
      </c>
      <c r="D100" s="82">
        <v>0.1</v>
      </c>
      <c r="E100" s="82">
        <v>0</v>
      </c>
      <c r="F100" s="82">
        <v>1</v>
      </c>
    </row>
    <row r="102" spans="1:8">
      <c r="A102" s="78"/>
      <c r="B102" s="82" t="s">
        <v>126</v>
      </c>
      <c r="C102" s="82" t="s">
        <v>460</v>
      </c>
      <c r="D102" s="82" t="s">
        <v>461</v>
      </c>
      <c r="E102" s="82" t="s">
        <v>462</v>
      </c>
      <c r="F102" s="82" t="s">
        <v>463</v>
      </c>
      <c r="G102" s="82" t="s">
        <v>464</v>
      </c>
    </row>
    <row r="103" spans="1:8">
      <c r="A103" s="82" t="s">
        <v>465</v>
      </c>
      <c r="B103" s="82" t="s">
        <v>466</v>
      </c>
      <c r="C103" s="82">
        <v>0.4</v>
      </c>
      <c r="D103" s="82">
        <v>845000</v>
      </c>
      <c r="E103" s="82">
        <v>0.8</v>
      </c>
      <c r="F103" s="82">
        <v>1.71</v>
      </c>
      <c r="G103" s="82">
        <v>0.59</v>
      </c>
    </row>
    <row r="105" spans="1:8">
      <c r="A105" s="78"/>
      <c r="B105" s="82" t="s">
        <v>467</v>
      </c>
      <c r="C105" s="82" t="s">
        <v>468</v>
      </c>
      <c r="D105" s="82" t="s">
        <v>469</v>
      </c>
      <c r="E105" s="82" t="s">
        <v>470</v>
      </c>
      <c r="F105" s="82" t="s">
        <v>471</v>
      </c>
      <c r="G105" s="82" t="s">
        <v>472</v>
      </c>
      <c r="H105" s="82" t="s">
        <v>473</v>
      </c>
    </row>
    <row r="106" spans="1:8">
      <c r="A106" s="82" t="s">
        <v>474</v>
      </c>
      <c r="B106" s="82">
        <v>107180.8296</v>
      </c>
      <c r="C106" s="82">
        <v>183.6095</v>
      </c>
      <c r="D106" s="82">
        <v>423.6164</v>
      </c>
      <c r="E106" s="82">
        <v>0</v>
      </c>
      <c r="F106" s="82">
        <v>1.6000000000000001E-3</v>
      </c>
      <c r="G106" s="82">
        <v>753321.25029999996</v>
      </c>
      <c r="H106" s="82">
        <v>45067.504200000003</v>
      </c>
    </row>
    <row r="107" spans="1:8">
      <c r="A107" s="82" t="s">
        <v>475</v>
      </c>
      <c r="B107" s="82">
        <v>95984.767000000007</v>
      </c>
      <c r="C107" s="82">
        <v>166.93199999999999</v>
      </c>
      <c r="D107" s="82">
        <v>391.63150000000002</v>
      </c>
      <c r="E107" s="82">
        <v>0</v>
      </c>
      <c r="F107" s="82">
        <v>1.5E-3</v>
      </c>
      <c r="G107" s="82">
        <v>696470.66330000001</v>
      </c>
      <c r="H107" s="82">
        <v>40590.856800000001</v>
      </c>
    </row>
    <row r="108" spans="1:8">
      <c r="A108" s="82" t="s">
        <v>476</v>
      </c>
      <c r="B108" s="82">
        <v>103767.7605</v>
      </c>
      <c r="C108" s="82">
        <v>186.70310000000001</v>
      </c>
      <c r="D108" s="82">
        <v>453.95359999999999</v>
      </c>
      <c r="E108" s="82">
        <v>0</v>
      </c>
      <c r="F108" s="82">
        <v>1.6999999999999999E-3</v>
      </c>
      <c r="G108" s="82">
        <v>807371.73820000002</v>
      </c>
      <c r="H108" s="82">
        <v>44458.051500000001</v>
      </c>
    </row>
    <row r="109" spans="1:8">
      <c r="A109" s="82" t="s">
        <v>477</v>
      </c>
      <c r="B109" s="82">
        <v>101891.07580000001</v>
      </c>
      <c r="C109" s="82">
        <v>189.2859</v>
      </c>
      <c r="D109" s="82">
        <v>474.95659999999998</v>
      </c>
      <c r="E109" s="82">
        <v>0</v>
      </c>
      <c r="F109" s="82">
        <v>1.6999999999999999E-3</v>
      </c>
      <c r="G109" s="82">
        <v>844787.52069999999</v>
      </c>
      <c r="H109" s="82">
        <v>44204.368000000002</v>
      </c>
    </row>
    <row r="110" spans="1:8">
      <c r="A110" s="82" t="s">
        <v>308</v>
      </c>
      <c r="B110" s="82">
        <v>111454.16310000001</v>
      </c>
      <c r="C110" s="82">
        <v>212.4607</v>
      </c>
      <c r="D110" s="82">
        <v>546.05050000000006</v>
      </c>
      <c r="E110" s="82">
        <v>0</v>
      </c>
      <c r="F110" s="82">
        <v>2E-3</v>
      </c>
      <c r="G110" s="82">
        <v>971291.70849999995</v>
      </c>
      <c r="H110" s="82">
        <v>48852.7696</v>
      </c>
    </row>
    <row r="111" spans="1:8">
      <c r="A111" s="82" t="s">
        <v>478</v>
      </c>
      <c r="B111" s="82">
        <v>115593.163</v>
      </c>
      <c r="C111" s="82">
        <v>221.60820000000001</v>
      </c>
      <c r="D111" s="82">
        <v>572.49329999999998</v>
      </c>
      <c r="E111" s="82">
        <v>0</v>
      </c>
      <c r="F111" s="82">
        <v>2.0999999999999999E-3</v>
      </c>
      <c r="G111" s="83">
        <v>1018340</v>
      </c>
      <c r="H111" s="82">
        <v>50783.118199999997</v>
      </c>
    </row>
    <row r="112" spans="1:8">
      <c r="A112" s="82" t="s">
        <v>479</v>
      </c>
      <c r="B112" s="82">
        <v>123895.5778</v>
      </c>
      <c r="C112" s="82">
        <v>237.7799</v>
      </c>
      <c r="D112" s="82">
        <v>614.86130000000003</v>
      </c>
      <c r="E112" s="82">
        <v>0</v>
      </c>
      <c r="F112" s="82">
        <v>2.2000000000000001E-3</v>
      </c>
      <c r="G112" s="83">
        <v>1093700</v>
      </c>
      <c r="H112" s="82">
        <v>54454.117299999998</v>
      </c>
    </row>
    <row r="113" spans="1:19">
      <c r="A113" s="82" t="s">
        <v>480</v>
      </c>
      <c r="B113" s="82">
        <v>123764.0698</v>
      </c>
      <c r="C113" s="82">
        <v>237.48</v>
      </c>
      <c r="D113" s="82">
        <v>613.976</v>
      </c>
      <c r="E113" s="82">
        <v>0</v>
      </c>
      <c r="F113" s="82">
        <v>2.2000000000000001E-3</v>
      </c>
      <c r="G113" s="83">
        <v>1092130</v>
      </c>
      <c r="H113" s="82">
        <v>54391.934200000003</v>
      </c>
    </row>
    <row r="114" spans="1:19">
      <c r="A114" s="82" t="s">
        <v>481</v>
      </c>
      <c r="B114" s="82">
        <v>114617.569</v>
      </c>
      <c r="C114" s="82">
        <v>219.715</v>
      </c>
      <c r="D114" s="82">
        <v>567.54930000000002</v>
      </c>
      <c r="E114" s="82">
        <v>0</v>
      </c>
      <c r="F114" s="82">
        <v>2.0999999999999999E-3</v>
      </c>
      <c r="G114" s="83">
        <v>1009540</v>
      </c>
      <c r="H114" s="82">
        <v>50352.399400000002</v>
      </c>
    </row>
    <row r="115" spans="1:19">
      <c r="A115" s="82" t="s">
        <v>482</v>
      </c>
      <c r="B115" s="82">
        <v>106051.94319999999</v>
      </c>
      <c r="C115" s="82">
        <v>198.42169999999999</v>
      </c>
      <c r="D115" s="82">
        <v>501.2448</v>
      </c>
      <c r="E115" s="82">
        <v>0</v>
      </c>
      <c r="F115" s="82">
        <v>1.8E-3</v>
      </c>
      <c r="G115" s="82">
        <v>891558.80189999996</v>
      </c>
      <c r="H115" s="82">
        <v>46139.370199999998</v>
      </c>
    </row>
    <row r="116" spans="1:19">
      <c r="A116" s="82" t="s">
        <v>483</v>
      </c>
      <c r="B116" s="82">
        <v>100819.0315</v>
      </c>
      <c r="C116" s="82">
        <v>180.7396</v>
      </c>
      <c r="D116" s="82">
        <v>437.8279</v>
      </c>
      <c r="E116" s="82">
        <v>0</v>
      </c>
      <c r="F116" s="82">
        <v>1.6000000000000001E-3</v>
      </c>
      <c r="G116" s="82">
        <v>778684.978</v>
      </c>
      <c r="H116" s="82">
        <v>43133.930899999999</v>
      </c>
    </row>
    <row r="117" spans="1:19">
      <c r="A117" s="82" t="s">
        <v>484</v>
      </c>
      <c r="B117" s="82">
        <v>106158.0463</v>
      </c>
      <c r="C117" s="82">
        <v>184.42599999999999</v>
      </c>
      <c r="D117" s="82">
        <v>432.1651</v>
      </c>
      <c r="E117" s="82">
        <v>0</v>
      </c>
      <c r="F117" s="82">
        <v>1.6000000000000001E-3</v>
      </c>
      <c r="G117" s="82">
        <v>768552.69240000006</v>
      </c>
      <c r="H117" s="82">
        <v>44874.654199999997</v>
      </c>
    </row>
    <row r="118" spans="1:19">
      <c r="A118" s="82"/>
      <c r="B118" s="82"/>
      <c r="C118" s="82"/>
      <c r="D118" s="82"/>
      <c r="E118" s="82"/>
      <c r="F118" s="82"/>
      <c r="G118" s="82"/>
      <c r="H118" s="82"/>
    </row>
    <row r="119" spans="1:19">
      <c r="A119" s="82" t="s">
        <v>485</v>
      </c>
      <c r="B119" s="83">
        <v>1311180</v>
      </c>
      <c r="C119" s="82">
        <v>2419.1615000000002</v>
      </c>
      <c r="D119" s="82">
        <v>6030.3262000000004</v>
      </c>
      <c r="E119" s="82">
        <v>0</v>
      </c>
      <c r="F119" s="82">
        <v>2.2200000000000001E-2</v>
      </c>
      <c r="G119" s="83">
        <v>10725800</v>
      </c>
      <c r="H119" s="82">
        <v>567303.07449999999</v>
      </c>
    </row>
    <row r="120" spans="1:19">
      <c r="A120" s="82" t="s">
        <v>486</v>
      </c>
      <c r="B120" s="82">
        <v>95984.767000000007</v>
      </c>
      <c r="C120" s="82">
        <v>166.93199999999999</v>
      </c>
      <c r="D120" s="82">
        <v>391.63150000000002</v>
      </c>
      <c r="E120" s="82">
        <v>0</v>
      </c>
      <c r="F120" s="82">
        <v>1.5E-3</v>
      </c>
      <c r="G120" s="82">
        <v>696470.66330000001</v>
      </c>
      <c r="H120" s="82">
        <v>40590.856800000001</v>
      </c>
    </row>
    <row r="121" spans="1:19">
      <c r="A121" s="82" t="s">
        <v>487</v>
      </c>
      <c r="B121" s="82">
        <v>123895.5778</v>
      </c>
      <c r="C121" s="82">
        <v>237.7799</v>
      </c>
      <c r="D121" s="82">
        <v>614.86130000000003</v>
      </c>
      <c r="E121" s="82">
        <v>0</v>
      </c>
      <c r="F121" s="82">
        <v>2.2000000000000001E-3</v>
      </c>
      <c r="G121" s="83">
        <v>1093700</v>
      </c>
      <c r="H121" s="82">
        <v>54454.117299999998</v>
      </c>
    </row>
    <row r="123" spans="1:19">
      <c r="A123" s="78"/>
      <c r="B123" s="82" t="s">
        <v>488</v>
      </c>
      <c r="C123" s="82" t="s">
        <v>489</v>
      </c>
      <c r="D123" s="82" t="s">
        <v>490</v>
      </c>
      <c r="E123" s="82" t="s">
        <v>491</v>
      </c>
      <c r="F123" s="82" t="s">
        <v>492</v>
      </c>
      <c r="G123" s="82" t="s">
        <v>493</v>
      </c>
      <c r="H123" s="82" t="s">
        <v>494</v>
      </c>
      <c r="I123" s="82" t="s">
        <v>495</v>
      </c>
      <c r="J123" s="82" t="s">
        <v>496</v>
      </c>
      <c r="K123" s="82" t="s">
        <v>497</v>
      </c>
      <c r="L123" s="82" t="s">
        <v>498</v>
      </c>
      <c r="M123" s="82" t="s">
        <v>499</v>
      </c>
      <c r="N123" s="82" t="s">
        <v>500</v>
      </c>
      <c r="O123" s="82" t="s">
        <v>501</v>
      </c>
      <c r="P123" s="82" t="s">
        <v>502</v>
      </c>
      <c r="Q123" s="82" t="s">
        <v>503</v>
      </c>
      <c r="R123" s="82" t="s">
        <v>504</v>
      </c>
      <c r="S123" s="82" t="s">
        <v>505</v>
      </c>
    </row>
    <row r="124" spans="1:19">
      <c r="A124" s="82" t="s">
        <v>474</v>
      </c>
      <c r="B124" s="83">
        <v>434358000000</v>
      </c>
      <c r="C124" s="82">
        <v>328658.63099999999</v>
      </c>
      <c r="D124" s="82" t="s">
        <v>546</v>
      </c>
      <c r="E124" s="82">
        <v>41924.28</v>
      </c>
      <c r="F124" s="82">
        <v>31827.177</v>
      </c>
      <c r="G124" s="82">
        <v>28777.692999999999</v>
      </c>
      <c r="H124" s="82">
        <v>0</v>
      </c>
      <c r="I124" s="82">
        <v>2937.944</v>
      </c>
      <c r="J124" s="82">
        <v>4330.1480000000001</v>
      </c>
      <c r="K124" s="82">
        <v>0</v>
      </c>
      <c r="L124" s="82">
        <v>0</v>
      </c>
      <c r="M124" s="82">
        <v>0</v>
      </c>
      <c r="N124" s="82">
        <v>0</v>
      </c>
      <c r="O124" s="82">
        <v>0</v>
      </c>
      <c r="P124" s="82">
        <v>0</v>
      </c>
      <c r="Q124" s="82">
        <v>218861.389</v>
      </c>
      <c r="R124" s="82">
        <v>0</v>
      </c>
      <c r="S124" s="82">
        <v>0</v>
      </c>
    </row>
    <row r="125" spans="1:19">
      <c r="A125" s="82" t="s">
        <v>475</v>
      </c>
      <c r="B125" s="83">
        <v>401578000000</v>
      </c>
      <c r="C125" s="82">
        <v>316550.93400000001</v>
      </c>
      <c r="D125" s="82" t="s">
        <v>547</v>
      </c>
      <c r="E125" s="82">
        <v>41924.28</v>
      </c>
      <c r="F125" s="82">
        <v>31827.177</v>
      </c>
      <c r="G125" s="82">
        <v>28777.692999999999</v>
      </c>
      <c r="H125" s="82">
        <v>0</v>
      </c>
      <c r="I125" s="82">
        <v>2512.9920000000002</v>
      </c>
      <c r="J125" s="82">
        <v>0</v>
      </c>
      <c r="K125" s="82">
        <v>0</v>
      </c>
      <c r="L125" s="82">
        <v>0</v>
      </c>
      <c r="M125" s="82">
        <v>0</v>
      </c>
      <c r="N125" s="82">
        <v>0</v>
      </c>
      <c r="O125" s="82">
        <v>0</v>
      </c>
      <c r="P125" s="82">
        <v>0</v>
      </c>
      <c r="Q125" s="82">
        <v>211508.791</v>
      </c>
      <c r="R125" s="82">
        <v>0</v>
      </c>
      <c r="S125" s="82">
        <v>0</v>
      </c>
    </row>
    <row r="126" spans="1:19">
      <c r="A126" s="82" t="s">
        <v>476</v>
      </c>
      <c r="B126" s="83">
        <v>465523000000</v>
      </c>
      <c r="C126" s="82">
        <v>330913.19799999997</v>
      </c>
      <c r="D126" s="82" t="s">
        <v>548</v>
      </c>
      <c r="E126" s="82">
        <v>41924.28</v>
      </c>
      <c r="F126" s="82">
        <v>31827.177</v>
      </c>
      <c r="G126" s="82">
        <v>28777.692999999999</v>
      </c>
      <c r="H126" s="82">
        <v>0</v>
      </c>
      <c r="I126" s="82">
        <v>6718.0079999999998</v>
      </c>
      <c r="J126" s="82">
        <v>0</v>
      </c>
      <c r="K126" s="82">
        <v>0</v>
      </c>
      <c r="L126" s="82">
        <v>0</v>
      </c>
      <c r="M126" s="82">
        <v>0</v>
      </c>
      <c r="N126" s="82">
        <v>0</v>
      </c>
      <c r="O126" s="82">
        <v>0</v>
      </c>
      <c r="P126" s="82">
        <v>0</v>
      </c>
      <c r="Q126" s="82">
        <v>221666.04</v>
      </c>
      <c r="R126" s="82">
        <v>0</v>
      </c>
      <c r="S126" s="82">
        <v>0</v>
      </c>
    </row>
    <row r="127" spans="1:19">
      <c r="A127" s="82" t="s">
        <v>477</v>
      </c>
      <c r="B127" s="83">
        <v>487096000000</v>
      </c>
      <c r="C127" s="82">
        <v>351549.84899999999</v>
      </c>
      <c r="D127" s="82" t="s">
        <v>549</v>
      </c>
      <c r="E127" s="82">
        <v>41924.28</v>
      </c>
      <c r="F127" s="82">
        <v>31827.177</v>
      </c>
      <c r="G127" s="82">
        <v>28777.692999999999</v>
      </c>
      <c r="H127" s="82">
        <v>0</v>
      </c>
      <c r="I127" s="82">
        <v>18212.174999999999</v>
      </c>
      <c r="J127" s="82">
        <v>0</v>
      </c>
      <c r="K127" s="82">
        <v>0</v>
      </c>
      <c r="L127" s="82">
        <v>0</v>
      </c>
      <c r="M127" s="82">
        <v>0</v>
      </c>
      <c r="N127" s="82">
        <v>0</v>
      </c>
      <c r="O127" s="82">
        <v>0</v>
      </c>
      <c r="P127" s="82">
        <v>0</v>
      </c>
      <c r="Q127" s="82">
        <v>230808.52299999999</v>
      </c>
      <c r="R127" s="82">
        <v>0</v>
      </c>
      <c r="S127" s="82">
        <v>0</v>
      </c>
    </row>
    <row r="128" spans="1:19">
      <c r="A128" s="82" t="s">
        <v>308</v>
      </c>
      <c r="B128" s="83">
        <v>560038000000</v>
      </c>
      <c r="C128" s="82">
        <v>386790.28</v>
      </c>
      <c r="D128" s="82" t="s">
        <v>550</v>
      </c>
      <c r="E128" s="82">
        <v>41924.28</v>
      </c>
      <c r="F128" s="82">
        <v>31827.177</v>
      </c>
      <c r="G128" s="82">
        <v>28777.692999999999</v>
      </c>
      <c r="H128" s="82">
        <v>0</v>
      </c>
      <c r="I128" s="82">
        <v>43388.158000000003</v>
      </c>
      <c r="J128" s="82">
        <v>0</v>
      </c>
      <c r="K128" s="82">
        <v>0</v>
      </c>
      <c r="L128" s="82">
        <v>0</v>
      </c>
      <c r="M128" s="82">
        <v>0</v>
      </c>
      <c r="N128" s="82">
        <v>0</v>
      </c>
      <c r="O128" s="82">
        <v>0</v>
      </c>
      <c r="P128" s="82">
        <v>0</v>
      </c>
      <c r="Q128" s="82">
        <v>240872.97099999999</v>
      </c>
      <c r="R128" s="82">
        <v>0</v>
      </c>
      <c r="S128" s="82">
        <v>0</v>
      </c>
    </row>
    <row r="129" spans="1:19">
      <c r="A129" s="82" t="s">
        <v>478</v>
      </c>
      <c r="B129" s="83">
        <v>587164000000</v>
      </c>
      <c r="C129" s="82">
        <v>401057.91100000002</v>
      </c>
      <c r="D129" s="82" t="s">
        <v>551</v>
      </c>
      <c r="E129" s="82">
        <v>41924.28</v>
      </c>
      <c r="F129" s="82">
        <v>31827.177</v>
      </c>
      <c r="G129" s="82">
        <v>28777.692999999999</v>
      </c>
      <c r="H129" s="82">
        <v>0</v>
      </c>
      <c r="I129" s="82">
        <v>59857.644</v>
      </c>
      <c r="J129" s="82">
        <v>0</v>
      </c>
      <c r="K129" s="82">
        <v>0</v>
      </c>
      <c r="L129" s="82">
        <v>0</v>
      </c>
      <c r="M129" s="82">
        <v>0</v>
      </c>
      <c r="N129" s="82">
        <v>0</v>
      </c>
      <c r="O129" s="82">
        <v>0</v>
      </c>
      <c r="P129" s="82">
        <v>0</v>
      </c>
      <c r="Q129" s="82">
        <v>238671.11600000001</v>
      </c>
      <c r="R129" s="82">
        <v>0</v>
      </c>
      <c r="S129" s="82">
        <v>0</v>
      </c>
    </row>
    <row r="130" spans="1:19">
      <c r="A130" s="82" t="s">
        <v>479</v>
      </c>
      <c r="B130" s="83">
        <v>630619000000</v>
      </c>
      <c r="C130" s="82">
        <v>427006.20600000001</v>
      </c>
      <c r="D130" s="82" t="s">
        <v>552</v>
      </c>
      <c r="E130" s="82">
        <v>41924.28</v>
      </c>
      <c r="F130" s="82">
        <v>31827.177</v>
      </c>
      <c r="G130" s="82">
        <v>28777.692999999999</v>
      </c>
      <c r="H130" s="82">
        <v>0</v>
      </c>
      <c r="I130" s="82">
        <v>79562.167000000001</v>
      </c>
      <c r="J130" s="82">
        <v>0</v>
      </c>
      <c r="K130" s="82">
        <v>0</v>
      </c>
      <c r="L130" s="82">
        <v>0</v>
      </c>
      <c r="M130" s="82">
        <v>0</v>
      </c>
      <c r="N130" s="82">
        <v>0</v>
      </c>
      <c r="O130" s="82">
        <v>0</v>
      </c>
      <c r="P130" s="82">
        <v>0</v>
      </c>
      <c r="Q130" s="82">
        <v>244914.889</v>
      </c>
      <c r="R130" s="82">
        <v>0</v>
      </c>
      <c r="S130" s="82">
        <v>0</v>
      </c>
    </row>
    <row r="131" spans="1:19">
      <c r="A131" s="82" t="s">
        <v>480</v>
      </c>
      <c r="B131" s="83">
        <v>629711000000</v>
      </c>
      <c r="C131" s="82">
        <v>406677.83899999998</v>
      </c>
      <c r="D131" s="82" t="s">
        <v>553</v>
      </c>
      <c r="E131" s="82">
        <v>41924.28</v>
      </c>
      <c r="F131" s="82">
        <v>31827.177</v>
      </c>
      <c r="G131" s="82">
        <v>28777.692999999999</v>
      </c>
      <c r="H131" s="82">
        <v>0</v>
      </c>
      <c r="I131" s="82">
        <v>61179.599000000002</v>
      </c>
      <c r="J131" s="82">
        <v>0</v>
      </c>
      <c r="K131" s="82">
        <v>0</v>
      </c>
      <c r="L131" s="82">
        <v>0</v>
      </c>
      <c r="M131" s="82">
        <v>0</v>
      </c>
      <c r="N131" s="82">
        <v>0</v>
      </c>
      <c r="O131" s="82">
        <v>0</v>
      </c>
      <c r="P131" s="82">
        <v>0</v>
      </c>
      <c r="Q131" s="82">
        <v>242969.08900000001</v>
      </c>
      <c r="R131" s="82">
        <v>0</v>
      </c>
      <c r="S131" s="82">
        <v>0</v>
      </c>
    </row>
    <row r="132" spans="1:19">
      <c r="A132" s="82" t="s">
        <v>481</v>
      </c>
      <c r="B132" s="83">
        <v>582094000000</v>
      </c>
      <c r="C132" s="82">
        <v>382980.24599999998</v>
      </c>
      <c r="D132" s="82" t="s">
        <v>554</v>
      </c>
      <c r="E132" s="82">
        <v>41924.28</v>
      </c>
      <c r="F132" s="82">
        <v>31827.177</v>
      </c>
      <c r="G132" s="82">
        <v>28777.692999999999</v>
      </c>
      <c r="H132" s="82">
        <v>0</v>
      </c>
      <c r="I132" s="82">
        <v>42452.35</v>
      </c>
      <c r="J132" s="82">
        <v>0</v>
      </c>
      <c r="K132" s="82">
        <v>0</v>
      </c>
      <c r="L132" s="82">
        <v>0</v>
      </c>
      <c r="M132" s="82">
        <v>0</v>
      </c>
      <c r="N132" s="82">
        <v>0</v>
      </c>
      <c r="O132" s="82">
        <v>0</v>
      </c>
      <c r="P132" s="82">
        <v>0</v>
      </c>
      <c r="Q132" s="82">
        <v>237998.745</v>
      </c>
      <c r="R132" s="82">
        <v>0</v>
      </c>
      <c r="S132" s="82">
        <v>0</v>
      </c>
    </row>
    <row r="133" spans="1:19">
      <c r="A133" s="82" t="s">
        <v>482</v>
      </c>
      <c r="B133" s="83">
        <v>514064000000</v>
      </c>
      <c r="C133" s="82">
        <v>351140.85399999999</v>
      </c>
      <c r="D133" s="82" t="s">
        <v>555</v>
      </c>
      <c r="E133" s="82">
        <v>41924.28</v>
      </c>
      <c r="F133" s="82">
        <v>31827.177</v>
      </c>
      <c r="G133" s="82">
        <v>28777.692999999999</v>
      </c>
      <c r="H133" s="82">
        <v>0</v>
      </c>
      <c r="I133" s="82">
        <v>15971.460999999999</v>
      </c>
      <c r="J133" s="82">
        <v>0</v>
      </c>
      <c r="K133" s="82">
        <v>0</v>
      </c>
      <c r="L133" s="82">
        <v>0</v>
      </c>
      <c r="M133" s="82">
        <v>0</v>
      </c>
      <c r="N133" s="82">
        <v>0</v>
      </c>
      <c r="O133" s="82">
        <v>0</v>
      </c>
      <c r="P133" s="82">
        <v>0</v>
      </c>
      <c r="Q133" s="82">
        <v>232640.242</v>
      </c>
      <c r="R133" s="82">
        <v>0</v>
      </c>
      <c r="S133" s="82">
        <v>0</v>
      </c>
    </row>
    <row r="134" spans="1:19">
      <c r="A134" s="82" t="s">
        <v>483</v>
      </c>
      <c r="B134" s="83">
        <v>448982000000</v>
      </c>
      <c r="C134" s="82">
        <v>326566.43300000002</v>
      </c>
      <c r="D134" s="82" t="s">
        <v>556</v>
      </c>
      <c r="E134" s="82">
        <v>41924.28</v>
      </c>
      <c r="F134" s="82">
        <v>31827.177</v>
      </c>
      <c r="G134" s="82">
        <v>28777.692999999999</v>
      </c>
      <c r="H134" s="82">
        <v>0</v>
      </c>
      <c r="I134" s="82">
        <v>2937.6320000000001</v>
      </c>
      <c r="J134" s="82">
        <v>4330.1480000000001</v>
      </c>
      <c r="K134" s="82">
        <v>0</v>
      </c>
      <c r="L134" s="82">
        <v>0</v>
      </c>
      <c r="M134" s="82">
        <v>0</v>
      </c>
      <c r="N134" s="82">
        <v>0</v>
      </c>
      <c r="O134" s="82">
        <v>0</v>
      </c>
      <c r="P134" s="82">
        <v>0</v>
      </c>
      <c r="Q134" s="82">
        <v>216769.503</v>
      </c>
      <c r="R134" s="82">
        <v>0</v>
      </c>
      <c r="S134" s="82">
        <v>0</v>
      </c>
    </row>
    <row r="135" spans="1:19">
      <c r="A135" s="82" t="s">
        <v>484</v>
      </c>
      <c r="B135" s="83">
        <v>443140000000</v>
      </c>
      <c r="C135" s="82">
        <v>326286.185</v>
      </c>
      <c r="D135" s="82" t="s">
        <v>557</v>
      </c>
      <c r="E135" s="82">
        <v>41924.28</v>
      </c>
      <c r="F135" s="82">
        <v>31827.177</v>
      </c>
      <c r="G135" s="82">
        <v>28777.692999999999</v>
      </c>
      <c r="H135" s="82">
        <v>0</v>
      </c>
      <c r="I135" s="82">
        <v>3608.6120000000001</v>
      </c>
      <c r="J135" s="82">
        <v>4330.1480000000001</v>
      </c>
      <c r="K135" s="82">
        <v>0</v>
      </c>
      <c r="L135" s="82">
        <v>0</v>
      </c>
      <c r="M135" s="82">
        <v>0</v>
      </c>
      <c r="N135" s="82">
        <v>0</v>
      </c>
      <c r="O135" s="82">
        <v>0</v>
      </c>
      <c r="P135" s="82">
        <v>0</v>
      </c>
      <c r="Q135" s="82">
        <v>215818.27499999999</v>
      </c>
      <c r="R135" s="82">
        <v>0</v>
      </c>
      <c r="S135" s="82">
        <v>0</v>
      </c>
    </row>
    <row r="136" spans="1:19">
      <c r="A136" s="82"/>
      <c r="B136" s="82"/>
      <c r="C136" s="82"/>
      <c r="D136" s="82"/>
      <c r="E136" s="82"/>
      <c r="F136" s="82"/>
      <c r="G136" s="82"/>
      <c r="H136" s="82"/>
      <c r="I136" s="82"/>
      <c r="J136" s="82"/>
      <c r="K136" s="82"/>
      <c r="L136" s="82"/>
      <c r="M136" s="82"/>
      <c r="N136" s="82"/>
      <c r="O136" s="82"/>
      <c r="P136" s="82"/>
      <c r="Q136" s="82"/>
      <c r="R136" s="82"/>
      <c r="S136" s="82"/>
    </row>
    <row r="137" spans="1:19">
      <c r="A137" s="82" t="s">
        <v>485</v>
      </c>
      <c r="B137" s="83">
        <v>6184370000000</v>
      </c>
      <c r="C137" s="82"/>
      <c r="D137" s="82"/>
      <c r="E137" s="82"/>
      <c r="F137" s="82"/>
      <c r="G137" s="82"/>
      <c r="H137" s="82"/>
      <c r="I137" s="82"/>
      <c r="J137" s="82"/>
      <c r="K137" s="82"/>
      <c r="L137" s="82">
        <v>0</v>
      </c>
      <c r="M137" s="82">
        <v>0</v>
      </c>
      <c r="N137" s="82">
        <v>0</v>
      </c>
      <c r="O137" s="82">
        <v>0</v>
      </c>
      <c r="P137" s="82">
        <v>0</v>
      </c>
      <c r="Q137" s="82"/>
      <c r="R137" s="82">
        <v>0</v>
      </c>
      <c r="S137" s="82">
        <v>0</v>
      </c>
    </row>
    <row r="138" spans="1:19">
      <c r="A138" s="82" t="s">
        <v>486</v>
      </c>
      <c r="B138" s="83">
        <v>401578000000</v>
      </c>
      <c r="C138" s="82">
        <v>316550.93400000001</v>
      </c>
      <c r="D138" s="82"/>
      <c r="E138" s="82">
        <v>41924.28</v>
      </c>
      <c r="F138" s="82">
        <v>31827.177</v>
      </c>
      <c r="G138" s="82">
        <v>28777.692999999999</v>
      </c>
      <c r="H138" s="82">
        <v>0</v>
      </c>
      <c r="I138" s="82">
        <v>2512.9920000000002</v>
      </c>
      <c r="J138" s="82">
        <v>0</v>
      </c>
      <c r="K138" s="82">
        <v>0</v>
      </c>
      <c r="L138" s="82">
        <v>0</v>
      </c>
      <c r="M138" s="82">
        <v>0</v>
      </c>
      <c r="N138" s="82">
        <v>0</v>
      </c>
      <c r="O138" s="82">
        <v>0</v>
      </c>
      <c r="P138" s="82">
        <v>0</v>
      </c>
      <c r="Q138" s="82">
        <v>211508.791</v>
      </c>
      <c r="R138" s="82">
        <v>0</v>
      </c>
      <c r="S138" s="82">
        <v>0</v>
      </c>
    </row>
    <row r="139" spans="1:19">
      <c r="A139" s="82" t="s">
        <v>487</v>
      </c>
      <c r="B139" s="83">
        <v>630619000000</v>
      </c>
      <c r="C139" s="82">
        <v>427006.20600000001</v>
      </c>
      <c r="D139" s="82"/>
      <c r="E139" s="82">
        <v>41924.28</v>
      </c>
      <c r="F139" s="82">
        <v>31827.177</v>
      </c>
      <c r="G139" s="82">
        <v>28777.692999999999</v>
      </c>
      <c r="H139" s="82">
        <v>0</v>
      </c>
      <c r="I139" s="82">
        <v>79562.167000000001</v>
      </c>
      <c r="J139" s="82">
        <v>4330.1480000000001</v>
      </c>
      <c r="K139" s="82">
        <v>0</v>
      </c>
      <c r="L139" s="82">
        <v>0</v>
      </c>
      <c r="M139" s="82">
        <v>0</v>
      </c>
      <c r="N139" s="82">
        <v>0</v>
      </c>
      <c r="O139" s="82">
        <v>0</v>
      </c>
      <c r="P139" s="82">
        <v>0</v>
      </c>
      <c r="Q139" s="82">
        <v>244914.889</v>
      </c>
      <c r="R139" s="82">
        <v>0</v>
      </c>
      <c r="S139" s="82">
        <v>0</v>
      </c>
    </row>
    <row r="141" spans="1:19">
      <c r="A141" s="78"/>
      <c r="B141" s="82" t="s">
        <v>518</v>
      </c>
      <c r="C141" s="82" t="s">
        <v>519</v>
      </c>
      <c r="D141" s="82" t="s">
        <v>254</v>
      </c>
      <c r="E141" s="82" t="s">
        <v>377</v>
      </c>
    </row>
    <row r="142" spans="1:19">
      <c r="A142" s="82" t="s">
        <v>520</v>
      </c>
      <c r="B142" s="82">
        <v>170047.66</v>
      </c>
      <c r="C142" s="82">
        <v>20809.12</v>
      </c>
      <c r="D142" s="82">
        <v>0</v>
      </c>
      <c r="E142" s="82">
        <v>190856.78</v>
      </c>
    </row>
    <row r="143" spans="1:19">
      <c r="A143" s="82" t="s">
        <v>521</v>
      </c>
      <c r="B143" s="82">
        <v>40.67</v>
      </c>
      <c r="C143" s="82">
        <v>4.9800000000000004</v>
      </c>
      <c r="D143" s="82">
        <v>0</v>
      </c>
      <c r="E143" s="82">
        <v>45.65</v>
      </c>
    </row>
    <row r="144" spans="1:19">
      <c r="A144" s="82" t="s">
        <v>522</v>
      </c>
      <c r="B144" s="82">
        <v>40.67</v>
      </c>
      <c r="C144" s="82">
        <v>4.9800000000000004</v>
      </c>
      <c r="D144" s="82">
        <v>0</v>
      </c>
      <c r="E144" s="82">
        <v>45.65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18"/>
  <dimension ref="A1:S144"/>
  <sheetViews>
    <sheetView workbookViewId="0"/>
  </sheetViews>
  <sheetFormatPr defaultRowHeight="10.5"/>
  <cols>
    <col min="1" max="1" width="38.5" customWidth="1"/>
    <col min="2" max="2" width="24.33203125" bestFit="1" customWidth="1"/>
    <col min="3" max="3" width="33.6640625" customWidth="1"/>
    <col min="4" max="4" width="38.6640625" bestFit="1" customWidth="1"/>
    <col min="5" max="5" width="45.6640625" customWidth="1"/>
    <col min="6" max="6" width="50" customWidth="1"/>
    <col min="7" max="7" width="43.6640625" customWidth="1"/>
    <col min="8" max="9" width="38.33203125" customWidth="1"/>
    <col min="10" max="10" width="46.1640625" customWidth="1"/>
    <col min="11" max="11" width="36.5" customWidth="1"/>
    <col min="12" max="12" width="45" customWidth="1"/>
    <col min="13" max="13" width="50.1640625" customWidth="1"/>
    <col min="14" max="15" width="44.83203125" customWidth="1"/>
    <col min="16" max="16" width="45.33203125" customWidth="1"/>
    <col min="17" max="17" width="45.1640625" customWidth="1"/>
    <col min="18" max="18" width="42.6640625" customWidth="1"/>
    <col min="19" max="19" width="48.1640625" customWidth="1"/>
    <col min="20" max="20" width="45.1640625" bestFit="1" customWidth="1"/>
    <col min="21" max="21" width="42.6640625" bestFit="1" customWidth="1"/>
    <col min="22" max="22" width="48.1640625" bestFit="1" customWidth="1"/>
  </cols>
  <sheetData>
    <row r="1" spans="1:7">
      <c r="A1" s="78"/>
      <c r="B1" s="82" t="s">
        <v>378</v>
      </c>
      <c r="C1" s="82" t="s">
        <v>379</v>
      </c>
      <c r="D1" s="82" t="s">
        <v>380</v>
      </c>
    </row>
    <row r="2" spans="1:7">
      <c r="A2" s="82" t="s">
        <v>332</v>
      </c>
      <c r="B2" s="82">
        <v>7339.36</v>
      </c>
      <c r="C2" s="82">
        <v>1755.49</v>
      </c>
      <c r="D2" s="82">
        <v>1755.49</v>
      </c>
    </row>
    <row r="3" spans="1:7">
      <c r="A3" s="82" t="s">
        <v>333</v>
      </c>
      <c r="B3" s="82">
        <v>7339.36</v>
      </c>
      <c r="C3" s="82">
        <v>1755.49</v>
      </c>
      <c r="D3" s="82">
        <v>1755.49</v>
      </c>
    </row>
    <row r="4" spans="1:7">
      <c r="A4" s="82" t="s">
        <v>334</v>
      </c>
      <c r="B4" s="82">
        <v>19848.900000000001</v>
      </c>
      <c r="C4" s="82">
        <v>4747.6400000000003</v>
      </c>
      <c r="D4" s="82">
        <v>4747.6400000000003</v>
      </c>
    </row>
    <row r="5" spans="1:7">
      <c r="A5" s="82" t="s">
        <v>335</v>
      </c>
      <c r="B5" s="82">
        <v>19848.900000000001</v>
      </c>
      <c r="C5" s="82">
        <v>4747.6400000000003</v>
      </c>
      <c r="D5" s="82">
        <v>4747.6400000000003</v>
      </c>
    </row>
    <row r="7" spans="1:7">
      <c r="A7" s="78"/>
      <c r="B7" s="82" t="s">
        <v>381</v>
      </c>
    </row>
    <row r="8" spans="1:7">
      <c r="A8" s="82" t="s">
        <v>336</v>
      </c>
      <c r="B8" s="82">
        <v>4180.79</v>
      </c>
    </row>
    <row r="9" spans="1:7">
      <c r="A9" s="82" t="s">
        <v>337</v>
      </c>
      <c r="B9" s="82">
        <v>4180.79</v>
      </c>
    </row>
    <row r="10" spans="1:7">
      <c r="A10" s="82" t="s">
        <v>382</v>
      </c>
      <c r="B10" s="82">
        <v>0</v>
      </c>
    </row>
    <row r="12" spans="1:7">
      <c r="A12" s="78"/>
      <c r="B12" s="82" t="s">
        <v>395</v>
      </c>
      <c r="C12" s="82" t="s">
        <v>396</v>
      </c>
      <c r="D12" s="82" t="s">
        <v>397</v>
      </c>
      <c r="E12" s="82" t="s">
        <v>398</v>
      </c>
      <c r="F12" s="82" t="s">
        <v>399</v>
      </c>
      <c r="G12" s="82" t="s">
        <v>400</v>
      </c>
    </row>
    <row r="13" spans="1:7">
      <c r="A13" s="82" t="s">
        <v>81</v>
      </c>
      <c r="B13" s="82">
        <v>0</v>
      </c>
      <c r="C13" s="82">
        <v>1116.78</v>
      </c>
      <c r="D13" s="82">
        <v>0</v>
      </c>
      <c r="E13" s="82">
        <v>0</v>
      </c>
      <c r="F13" s="82">
        <v>0</v>
      </c>
      <c r="G13" s="82">
        <v>0</v>
      </c>
    </row>
    <row r="14" spans="1:7">
      <c r="A14" s="82" t="s">
        <v>82</v>
      </c>
      <c r="B14" s="82">
        <v>48.17</v>
      </c>
      <c r="C14" s="82">
        <v>0</v>
      </c>
      <c r="D14" s="82">
        <v>0</v>
      </c>
      <c r="E14" s="82">
        <v>0</v>
      </c>
      <c r="F14" s="82">
        <v>0</v>
      </c>
      <c r="G14" s="82">
        <v>0</v>
      </c>
    </row>
    <row r="15" spans="1:7">
      <c r="A15" s="82" t="s">
        <v>90</v>
      </c>
      <c r="B15" s="82">
        <v>933.76</v>
      </c>
      <c r="C15" s="82">
        <v>0</v>
      </c>
      <c r="D15" s="82">
        <v>0</v>
      </c>
      <c r="E15" s="82">
        <v>0</v>
      </c>
      <c r="F15" s="82">
        <v>0</v>
      </c>
      <c r="G15" s="82">
        <v>0</v>
      </c>
    </row>
    <row r="16" spans="1:7">
      <c r="A16" s="82" t="s">
        <v>91</v>
      </c>
      <c r="B16" s="82">
        <v>68.040000000000006</v>
      </c>
      <c r="C16" s="82">
        <v>0</v>
      </c>
      <c r="D16" s="82">
        <v>0</v>
      </c>
      <c r="E16" s="82">
        <v>0</v>
      </c>
      <c r="F16" s="82">
        <v>0</v>
      </c>
      <c r="G16" s="82">
        <v>0</v>
      </c>
    </row>
    <row r="17" spans="1:10">
      <c r="A17" s="82" t="s">
        <v>92</v>
      </c>
      <c r="B17" s="82">
        <v>678.54</v>
      </c>
      <c r="C17" s="82">
        <v>294.92</v>
      </c>
      <c r="D17" s="82">
        <v>0</v>
      </c>
      <c r="E17" s="82">
        <v>0</v>
      </c>
      <c r="F17" s="82">
        <v>0</v>
      </c>
      <c r="G17" s="82">
        <v>0</v>
      </c>
    </row>
    <row r="18" spans="1:10">
      <c r="A18" s="82" t="s">
        <v>93</v>
      </c>
      <c r="B18" s="82">
        <v>0</v>
      </c>
      <c r="C18" s="82">
        <v>0</v>
      </c>
      <c r="D18" s="82">
        <v>0</v>
      </c>
      <c r="E18" s="82">
        <v>0</v>
      </c>
      <c r="F18" s="82">
        <v>0</v>
      </c>
      <c r="G18" s="82">
        <v>0</v>
      </c>
    </row>
    <row r="19" spans="1:10">
      <c r="A19" s="82" t="s">
        <v>94</v>
      </c>
      <c r="B19" s="82">
        <v>493.06</v>
      </c>
      <c r="C19" s="82">
        <v>0</v>
      </c>
      <c r="D19" s="82">
        <v>0</v>
      </c>
      <c r="E19" s="82">
        <v>0</v>
      </c>
      <c r="F19" s="82">
        <v>0</v>
      </c>
      <c r="G19" s="82">
        <v>0</v>
      </c>
    </row>
    <row r="20" spans="1:10">
      <c r="A20" s="82" t="s">
        <v>95</v>
      </c>
      <c r="B20" s="82">
        <v>0</v>
      </c>
      <c r="C20" s="82">
        <v>0</v>
      </c>
      <c r="D20" s="82">
        <v>0</v>
      </c>
      <c r="E20" s="82">
        <v>0</v>
      </c>
      <c r="F20" s="82">
        <v>0</v>
      </c>
      <c r="G20" s="82">
        <v>0</v>
      </c>
    </row>
    <row r="21" spans="1:10">
      <c r="A21" s="82" t="s">
        <v>96</v>
      </c>
      <c r="B21" s="82">
        <v>0</v>
      </c>
      <c r="C21" s="82">
        <v>0</v>
      </c>
      <c r="D21" s="82">
        <v>0</v>
      </c>
      <c r="E21" s="82">
        <v>0</v>
      </c>
      <c r="F21" s="82">
        <v>0</v>
      </c>
      <c r="G21" s="82">
        <v>0</v>
      </c>
    </row>
    <row r="22" spans="1:10">
      <c r="A22" s="82" t="s">
        <v>97</v>
      </c>
      <c r="B22" s="82">
        <v>0</v>
      </c>
      <c r="C22" s="82">
        <v>0</v>
      </c>
      <c r="D22" s="82">
        <v>0</v>
      </c>
      <c r="E22" s="82">
        <v>0</v>
      </c>
      <c r="F22" s="82">
        <v>0</v>
      </c>
      <c r="G22" s="82">
        <v>0</v>
      </c>
    </row>
    <row r="23" spans="1:10">
      <c r="A23" s="82" t="s">
        <v>76</v>
      </c>
      <c r="B23" s="82">
        <v>0</v>
      </c>
      <c r="C23" s="82">
        <v>0</v>
      </c>
      <c r="D23" s="82">
        <v>0</v>
      </c>
      <c r="E23" s="82">
        <v>0</v>
      </c>
      <c r="F23" s="82">
        <v>0</v>
      </c>
      <c r="G23" s="82">
        <v>0</v>
      </c>
    </row>
    <row r="24" spans="1:10">
      <c r="A24" s="82" t="s">
        <v>98</v>
      </c>
      <c r="B24" s="82">
        <v>0</v>
      </c>
      <c r="C24" s="82">
        <v>19.36</v>
      </c>
      <c r="D24" s="82">
        <v>0</v>
      </c>
      <c r="E24" s="82">
        <v>0</v>
      </c>
      <c r="F24" s="82">
        <v>0</v>
      </c>
      <c r="G24" s="82">
        <v>87.12</v>
      </c>
    </row>
    <row r="25" spans="1:10">
      <c r="A25" s="82" t="s">
        <v>99</v>
      </c>
      <c r="B25" s="82">
        <v>3686.74</v>
      </c>
      <c r="C25" s="82">
        <v>0</v>
      </c>
      <c r="D25" s="82">
        <v>0</v>
      </c>
      <c r="E25" s="82">
        <v>0</v>
      </c>
      <c r="F25" s="82">
        <v>0</v>
      </c>
      <c r="G25" s="82">
        <v>0</v>
      </c>
    </row>
    <row r="26" spans="1:10">
      <c r="A26" s="82" t="s">
        <v>100</v>
      </c>
      <c r="B26" s="82">
        <v>0</v>
      </c>
      <c r="C26" s="82">
        <v>0</v>
      </c>
      <c r="D26" s="82">
        <v>0</v>
      </c>
      <c r="E26" s="82">
        <v>0</v>
      </c>
      <c r="F26" s="82">
        <v>0</v>
      </c>
      <c r="G26" s="82">
        <v>0</v>
      </c>
    </row>
    <row r="27" spans="1:10">
      <c r="A27" s="82"/>
      <c r="B27" s="82"/>
      <c r="C27" s="82"/>
      <c r="D27" s="82"/>
      <c r="E27" s="82"/>
      <c r="F27" s="82"/>
      <c r="G27" s="82"/>
    </row>
    <row r="28" spans="1:10">
      <c r="A28" s="82" t="s">
        <v>101</v>
      </c>
      <c r="B28" s="82">
        <v>5908.3</v>
      </c>
      <c r="C28" s="82">
        <v>1431.05</v>
      </c>
      <c r="D28" s="82">
        <v>0</v>
      </c>
      <c r="E28" s="82">
        <v>0</v>
      </c>
      <c r="F28" s="82">
        <v>0</v>
      </c>
      <c r="G28" s="82">
        <v>87.12</v>
      </c>
    </row>
    <row r="30" spans="1:10">
      <c r="A30" s="78"/>
      <c r="B30" s="82" t="s">
        <v>381</v>
      </c>
      <c r="C30" s="82" t="s">
        <v>9</v>
      </c>
      <c r="D30" s="82" t="s">
        <v>401</v>
      </c>
      <c r="E30" s="82" t="s">
        <v>402</v>
      </c>
      <c r="F30" s="82" t="s">
        <v>403</v>
      </c>
      <c r="G30" s="82" t="s">
        <v>404</v>
      </c>
      <c r="H30" s="82" t="s">
        <v>405</v>
      </c>
      <c r="I30" s="82" t="s">
        <v>406</v>
      </c>
      <c r="J30" s="82" t="s">
        <v>407</v>
      </c>
    </row>
    <row r="31" spans="1:10">
      <c r="A31" s="82" t="s">
        <v>408</v>
      </c>
      <c r="B31" s="82">
        <v>88.84</v>
      </c>
      <c r="C31" s="82" t="s">
        <v>10</v>
      </c>
      <c r="D31" s="82">
        <v>541.72</v>
      </c>
      <c r="E31" s="82">
        <v>1</v>
      </c>
      <c r="F31" s="82">
        <v>115.05</v>
      </c>
      <c r="G31" s="82">
        <v>0</v>
      </c>
      <c r="H31" s="82">
        <v>11.84</v>
      </c>
      <c r="I31" s="82">
        <v>18.59</v>
      </c>
      <c r="J31" s="82">
        <v>8.07</v>
      </c>
    </row>
    <row r="32" spans="1:10">
      <c r="A32" s="82" t="s">
        <v>409</v>
      </c>
      <c r="B32" s="82">
        <v>621.89</v>
      </c>
      <c r="C32" s="82" t="s">
        <v>10</v>
      </c>
      <c r="D32" s="82">
        <v>3792.03</v>
      </c>
      <c r="E32" s="82">
        <v>1</v>
      </c>
      <c r="F32" s="82">
        <v>477.11</v>
      </c>
      <c r="G32" s="82">
        <v>0</v>
      </c>
      <c r="H32" s="82">
        <v>8.61</v>
      </c>
      <c r="I32" s="82">
        <v>27.86</v>
      </c>
      <c r="J32" s="82">
        <v>8.07</v>
      </c>
    </row>
    <row r="33" spans="1:10">
      <c r="A33" s="82" t="s">
        <v>410</v>
      </c>
      <c r="B33" s="82">
        <v>224.72</v>
      </c>
      <c r="C33" s="82" t="s">
        <v>10</v>
      </c>
      <c r="D33" s="82">
        <v>1370.24</v>
      </c>
      <c r="E33" s="82">
        <v>1</v>
      </c>
      <c r="F33" s="82">
        <v>138.38999999999999</v>
      </c>
      <c r="G33" s="82">
        <v>0</v>
      </c>
      <c r="H33" s="82">
        <v>18.29</v>
      </c>
      <c r="I33" s="82">
        <v>11.61</v>
      </c>
      <c r="J33" s="82">
        <v>80.7</v>
      </c>
    </row>
    <row r="34" spans="1:10">
      <c r="A34" s="82" t="s">
        <v>411</v>
      </c>
      <c r="B34" s="82">
        <v>2324.94</v>
      </c>
      <c r="C34" s="82" t="s">
        <v>10</v>
      </c>
      <c r="D34" s="82">
        <v>14176.6</v>
      </c>
      <c r="E34" s="82">
        <v>1</v>
      </c>
      <c r="F34" s="82">
        <v>323.44</v>
      </c>
      <c r="G34" s="82">
        <v>174.7</v>
      </c>
      <c r="H34" s="82">
        <v>18.29</v>
      </c>
      <c r="I34" s="82">
        <v>11.61</v>
      </c>
      <c r="J34" s="82">
        <v>5.38</v>
      </c>
    </row>
    <row r="35" spans="1:10">
      <c r="A35" s="82" t="s">
        <v>412</v>
      </c>
      <c r="B35" s="82">
        <v>711.36</v>
      </c>
      <c r="C35" s="82" t="s">
        <v>10</v>
      </c>
      <c r="D35" s="82">
        <v>4337.6099999999997</v>
      </c>
      <c r="E35" s="82">
        <v>1</v>
      </c>
      <c r="F35" s="82">
        <v>366.09</v>
      </c>
      <c r="G35" s="82">
        <v>0</v>
      </c>
      <c r="H35" s="82">
        <v>18.29</v>
      </c>
      <c r="I35" s="82">
        <v>11.61</v>
      </c>
      <c r="J35" s="82">
        <v>5.38</v>
      </c>
    </row>
    <row r="36" spans="1:10">
      <c r="A36" s="82" t="s">
        <v>413</v>
      </c>
      <c r="B36" s="82">
        <v>209.04</v>
      </c>
      <c r="C36" s="82" t="s">
        <v>10</v>
      </c>
      <c r="D36" s="82">
        <v>1274.6500000000001</v>
      </c>
      <c r="E36" s="82">
        <v>1</v>
      </c>
      <c r="F36" s="82">
        <v>189.08</v>
      </c>
      <c r="G36" s="82">
        <v>0</v>
      </c>
      <c r="H36" s="82">
        <v>18.29</v>
      </c>
      <c r="I36" s="82">
        <v>11.61</v>
      </c>
      <c r="J36" s="82">
        <v>80.7</v>
      </c>
    </row>
    <row r="37" spans="1:10">
      <c r="A37" s="82" t="s">
        <v>377</v>
      </c>
      <c r="B37" s="82">
        <v>4180.79</v>
      </c>
      <c r="C37" s="82"/>
      <c r="D37" s="82">
        <v>25492.85</v>
      </c>
      <c r="E37" s="82"/>
      <c r="F37" s="82">
        <v>1609.16</v>
      </c>
      <c r="G37" s="82">
        <v>174.7</v>
      </c>
      <c r="H37" s="82">
        <v>16.713000000000001</v>
      </c>
      <c r="I37" s="82">
        <v>12.83</v>
      </c>
      <c r="J37" s="82">
        <v>13.6518</v>
      </c>
    </row>
    <row r="38" spans="1:10">
      <c r="A38" s="82" t="s">
        <v>414</v>
      </c>
      <c r="B38" s="82">
        <v>4180.79</v>
      </c>
      <c r="C38" s="82"/>
      <c r="D38" s="82">
        <v>25492.85</v>
      </c>
      <c r="E38" s="82"/>
      <c r="F38" s="82">
        <v>1609.16</v>
      </c>
      <c r="G38" s="82">
        <v>174.7</v>
      </c>
      <c r="H38" s="82">
        <v>16.713000000000001</v>
      </c>
      <c r="I38" s="82">
        <v>12.83</v>
      </c>
      <c r="J38" s="82">
        <v>13.6518</v>
      </c>
    </row>
    <row r="39" spans="1:10">
      <c r="A39" s="82" t="s">
        <v>415</v>
      </c>
      <c r="B39" s="82">
        <v>0</v>
      </c>
      <c r="C39" s="82"/>
      <c r="D39" s="82">
        <v>0</v>
      </c>
      <c r="E39" s="82"/>
      <c r="F39" s="82">
        <v>0</v>
      </c>
      <c r="G39" s="82">
        <v>0</v>
      </c>
      <c r="H39" s="82"/>
      <c r="I39" s="82"/>
      <c r="J39" s="82"/>
    </row>
    <row r="41" spans="1:10">
      <c r="A41" s="78"/>
      <c r="B41" s="82" t="s">
        <v>59</v>
      </c>
      <c r="C41" s="82" t="s">
        <v>338</v>
      </c>
      <c r="D41" s="82" t="s">
        <v>383</v>
      </c>
      <c r="E41" s="82" t="s">
        <v>384</v>
      </c>
      <c r="F41" s="82" t="s">
        <v>385</v>
      </c>
      <c r="G41" s="82" t="s">
        <v>386</v>
      </c>
      <c r="H41" s="82" t="s">
        <v>387</v>
      </c>
      <c r="I41" s="82" t="s">
        <v>339</v>
      </c>
    </row>
    <row r="42" spans="1:10">
      <c r="A42" s="82" t="s">
        <v>340</v>
      </c>
      <c r="B42" s="82" t="s">
        <v>341</v>
      </c>
      <c r="C42" s="82">
        <v>0.08</v>
      </c>
      <c r="D42" s="82">
        <v>0.85599999999999998</v>
      </c>
      <c r="E42" s="82">
        <v>0.98</v>
      </c>
      <c r="F42" s="82">
        <v>60.34</v>
      </c>
      <c r="G42" s="82">
        <v>0</v>
      </c>
      <c r="H42" s="82">
        <v>90</v>
      </c>
      <c r="I42" s="82" t="s">
        <v>342</v>
      </c>
    </row>
    <row r="43" spans="1:10">
      <c r="A43" s="82" t="s">
        <v>343</v>
      </c>
      <c r="B43" s="82" t="s">
        <v>341</v>
      </c>
      <c r="C43" s="82">
        <v>0.08</v>
      </c>
      <c r="D43" s="82">
        <v>0.85599999999999998</v>
      </c>
      <c r="E43" s="82">
        <v>0.98</v>
      </c>
      <c r="F43" s="82">
        <v>54.71</v>
      </c>
      <c r="G43" s="82">
        <v>90</v>
      </c>
      <c r="H43" s="82">
        <v>90</v>
      </c>
      <c r="I43" s="82" t="s">
        <v>344</v>
      </c>
    </row>
    <row r="44" spans="1:10">
      <c r="A44" s="82" t="s">
        <v>345</v>
      </c>
      <c r="B44" s="82" t="s">
        <v>346</v>
      </c>
      <c r="C44" s="82">
        <v>0.3</v>
      </c>
      <c r="D44" s="82">
        <v>3.12</v>
      </c>
      <c r="E44" s="82">
        <v>12.9</v>
      </c>
      <c r="F44" s="82">
        <v>88.84</v>
      </c>
      <c r="G44" s="82">
        <v>0</v>
      </c>
      <c r="H44" s="82">
        <v>180</v>
      </c>
      <c r="I44" s="82"/>
    </row>
    <row r="45" spans="1:10">
      <c r="A45" s="82" t="s">
        <v>347</v>
      </c>
      <c r="B45" s="82" t="s">
        <v>348</v>
      </c>
      <c r="C45" s="82">
        <v>0.3</v>
      </c>
      <c r="D45" s="82">
        <v>0.35699999999999998</v>
      </c>
      <c r="E45" s="82">
        <v>0.38</v>
      </c>
      <c r="F45" s="82">
        <v>88.84</v>
      </c>
      <c r="G45" s="82">
        <v>180</v>
      </c>
      <c r="H45" s="82">
        <v>0</v>
      </c>
      <c r="I45" s="82"/>
    </row>
    <row r="46" spans="1:10">
      <c r="A46" s="82" t="s">
        <v>349</v>
      </c>
      <c r="B46" s="82" t="s">
        <v>341</v>
      </c>
      <c r="C46" s="82">
        <v>0.08</v>
      </c>
      <c r="D46" s="82">
        <v>0.85599999999999998</v>
      </c>
      <c r="E46" s="82">
        <v>0.98</v>
      </c>
      <c r="F46" s="82">
        <v>422.4</v>
      </c>
      <c r="G46" s="82">
        <v>0</v>
      </c>
      <c r="H46" s="82">
        <v>90</v>
      </c>
      <c r="I46" s="82" t="s">
        <v>342</v>
      </c>
    </row>
    <row r="47" spans="1:10">
      <c r="A47" s="82" t="s">
        <v>350</v>
      </c>
      <c r="B47" s="82" t="s">
        <v>341</v>
      </c>
      <c r="C47" s="82">
        <v>0.08</v>
      </c>
      <c r="D47" s="82">
        <v>0.85599999999999998</v>
      </c>
      <c r="E47" s="82">
        <v>0.98</v>
      </c>
      <c r="F47" s="82">
        <v>54.71</v>
      </c>
      <c r="G47" s="82">
        <v>270</v>
      </c>
      <c r="H47" s="82">
        <v>90</v>
      </c>
      <c r="I47" s="82" t="s">
        <v>351</v>
      </c>
    </row>
    <row r="48" spans="1:10">
      <c r="A48" s="82" t="s">
        <v>352</v>
      </c>
      <c r="B48" s="82" t="s">
        <v>346</v>
      </c>
      <c r="C48" s="82">
        <v>0.3</v>
      </c>
      <c r="D48" s="82">
        <v>3.12</v>
      </c>
      <c r="E48" s="82">
        <v>12.9</v>
      </c>
      <c r="F48" s="82">
        <v>621.89</v>
      </c>
      <c r="G48" s="82">
        <v>0</v>
      </c>
      <c r="H48" s="82">
        <v>180</v>
      </c>
      <c r="I48" s="82"/>
    </row>
    <row r="49" spans="1:9">
      <c r="A49" s="82" t="s">
        <v>353</v>
      </c>
      <c r="B49" s="82" t="s">
        <v>348</v>
      </c>
      <c r="C49" s="82">
        <v>0.3</v>
      </c>
      <c r="D49" s="82">
        <v>0.35699999999999998</v>
      </c>
      <c r="E49" s="82">
        <v>0.38</v>
      </c>
      <c r="F49" s="82">
        <v>621.89</v>
      </c>
      <c r="G49" s="82">
        <v>180</v>
      </c>
      <c r="H49" s="82">
        <v>0</v>
      </c>
      <c r="I49" s="82"/>
    </row>
    <row r="50" spans="1:9">
      <c r="A50" s="82" t="s">
        <v>354</v>
      </c>
      <c r="B50" s="82" t="s">
        <v>341</v>
      </c>
      <c r="C50" s="82">
        <v>0.08</v>
      </c>
      <c r="D50" s="82">
        <v>0.85599999999999998</v>
      </c>
      <c r="E50" s="82">
        <v>0.98</v>
      </c>
      <c r="F50" s="82">
        <v>138.38999999999999</v>
      </c>
      <c r="G50" s="82">
        <v>90</v>
      </c>
      <c r="H50" s="82">
        <v>90</v>
      </c>
      <c r="I50" s="82" t="s">
        <v>344</v>
      </c>
    </row>
    <row r="51" spans="1:9">
      <c r="A51" s="82" t="s">
        <v>355</v>
      </c>
      <c r="B51" s="82" t="s">
        <v>346</v>
      </c>
      <c r="C51" s="82">
        <v>0.3</v>
      </c>
      <c r="D51" s="82">
        <v>3.12</v>
      </c>
      <c r="E51" s="82">
        <v>12.9</v>
      </c>
      <c r="F51" s="82">
        <v>224.72</v>
      </c>
      <c r="G51" s="82">
        <v>0</v>
      </c>
      <c r="H51" s="82">
        <v>180</v>
      </c>
      <c r="I51" s="82"/>
    </row>
    <row r="52" spans="1:9">
      <c r="A52" s="82" t="s">
        <v>356</v>
      </c>
      <c r="B52" s="82" t="s">
        <v>348</v>
      </c>
      <c r="C52" s="82">
        <v>0.3</v>
      </c>
      <c r="D52" s="82">
        <v>0.35699999999999998</v>
      </c>
      <c r="E52" s="82">
        <v>0.38</v>
      </c>
      <c r="F52" s="82">
        <v>224.72</v>
      </c>
      <c r="G52" s="82">
        <v>180</v>
      </c>
      <c r="H52" s="82">
        <v>0</v>
      </c>
      <c r="I52" s="82"/>
    </row>
    <row r="53" spans="1:9">
      <c r="A53" s="82" t="s">
        <v>357</v>
      </c>
      <c r="B53" s="82" t="s">
        <v>341</v>
      </c>
      <c r="C53" s="82">
        <v>0.08</v>
      </c>
      <c r="D53" s="82">
        <v>0.85599999999999998</v>
      </c>
      <c r="E53" s="82">
        <v>0.98</v>
      </c>
      <c r="F53" s="82">
        <v>323.44</v>
      </c>
      <c r="G53" s="82">
        <v>180</v>
      </c>
      <c r="H53" s="82">
        <v>90</v>
      </c>
      <c r="I53" s="82" t="s">
        <v>358</v>
      </c>
    </row>
    <row r="54" spans="1:9">
      <c r="A54" s="82" t="s">
        <v>359</v>
      </c>
      <c r="B54" s="82" t="s">
        <v>346</v>
      </c>
      <c r="C54" s="82">
        <v>0.3</v>
      </c>
      <c r="D54" s="82">
        <v>3.12</v>
      </c>
      <c r="E54" s="82">
        <v>12.9</v>
      </c>
      <c r="F54" s="82">
        <v>2324.94</v>
      </c>
      <c r="G54" s="82">
        <v>0</v>
      </c>
      <c r="H54" s="82">
        <v>180</v>
      </c>
      <c r="I54" s="82"/>
    </row>
    <row r="55" spans="1:9">
      <c r="A55" s="82" t="s">
        <v>360</v>
      </c>
      <c r="B55" s="82" t="s">
        <v>348</v>
      </c>
      <c r="C55" s="82">
        <v>0.3</v>
      </c>
      <c r="D55" s="82">
        <v>0.35699999999999998</v>
      </c>
      <c r="E55" s="82">
        <v>0.38</v>
      </c>
      <c r="F55" s="82">
        <v>2324.94</v>
      </c>
      <c r="G55" s="82">
        <v>180</v>
      </c>
      <c r="H55" s="82">
        <v>0</v>
      </c>
      <c r="I55" s="82"/>
    </row>
    <row r="56" spans="1:9">
      <c r="A56" s="82" t="s">
        <v>361</v>
      </c>
      <c r="B56" s="82" t="s">
        <v>341</v>
      </c>
      <c r="C56" s="82">
        <v>0.08</v>
      </c>
      <c r="D56" s="82">
        <v>0.85599999999999998</v>
      </c>
      <c r="E56" s="82">
        <v>0.98</v>
      </c>
      <c r="F56" s="82">
        <v>267.12</v>
      </c>
      <c r="G56" s="82">
        <v>270</v>
      </c>
      <c r="H56" s="82">
        <v>90</v>
      </c>
      <c r="I56" s="82" t="s">
        <v>351</v>
      </c>
    </row>
    <row r="57" spans="1:9">
      <c r="A57" s="82" t="s">
        <v>362</v>
      </c>
      <c r="B57" s="82" t="s">
        <v>341</v>
      </c>
      <c r="C57" s="82">
        <v>0.08</v>
      </c>
      <c r="D57" s="82">
        <v>0.85599999999999998</v>
      </c>
      <c r="E57" s="82">
        <v>0.98</v>
      </c>
      <c r="F57" s="82">
        <v>98.96</v>
      </c>
      <c r="G57" s="82">
        <v>180</v>
      </c>
      <c r="H57" s="82">
        <v>90</v>
      </c>
      <c r="I57" s="82" t="s">
        <v>358</v>
      </c>
    </row>
    <row r="58" spans="1:9">
      <c r="A58" s="82" t="s">
        <v>363</v>
      </c>
      <c r="B58" s="82" t="s">
        <v>346</v>
      </c>
      <c r="C58" s="82">
        <v>0.3</v>
      </c>
      <c r="D58" s="82">
        <v>3.12</v>
      </c>
      <c r="E58" s="82">
        <v>12.9</v>
      </c>
      <c r="F58" s="82">
        <v>711.36</v>
      </c>
      <c r="G58" s="82">
        <v>0</v>
      </c>
      <c r="H58" s="82">
        <v>180</v>
      </c>
      <c r="I58" s="82"/>
    </row>
    <row r="59" spans="1:9">
      <c r="A59" s="82" t="s">
        <v>364</v>
      </c>
      <c r="B59" s="82" t="s">
        <v>348</v>
      </c>
      <c r="C59" s="82">
        <v>0.3</v>
      </c>
      <c r="D59" s="82">
        <v>0.35699999999999998</v>
      </c>
      <c r="E59" s="82">
        <v>0.38</v>
      </c>
      <c r="F59" s="82">
        <v>711.36</v>
      </c>
      <c r="G59" s="82">
        <v>180</v>
      </c>
      <c r="H59" s="82">
        <v>0</v>
      </c>
      <c r="I59" s="82"/>
    </row>
    <row r="60" spans="1:9">
      <c r="A60" s="82" t="s">
        <v>365</v>
      </c>
      <c r="B60" s="82" t="s">
        <v>341</v>
      </c>
      <c r="C60" s="82">
        <v>0.08</v>
      </c>
      <c r="D60" s="82">
        <v>0.85599999999999998</v>
      </c>
      <c r="E60" s="82">
        <v>0.98</v>
      </c>
      <c r="F60" s="82">
        <v>60.34</v>
      </c>
      <c r="G60" s="82">
        <v>180</v>
      </c>
      <c r="H60" s="82">
        <v>90</v>
      </c>
      <c r="I60" s="82" t="s">
        <v>358</v>
      </c>
    </row>
    <row r="61" spans="1:9">
      <c r="A61" s="82" t="s">
        <v>366</v>
      </c>
      <c r="B61" s="82" t="s">
        <v>341</v>
      </c>
      <c r="C61" s="82">
        <v>0.08</v>
      </c>
      <c r="D61" s="82">
        <v>0.85599999999999998</v>
      </c>
      <c r="E61" s="82">
        <v>0.98</v>
      </c>
      <c r="F61" s="82">
        <v>128.72999999999999</v>
      </c>
      <c r="G61" s="82">
        <v>90</v>
      </c>
      <c r="H61" s="82">
        <v>90</v>
      </c>
      <c r="I61" s="82" t="s">
        <v>344</v>
      </c>
    </row>
    <row r="62" spans="1:9">
      <c r="A62" s="82" t="s">
        <v>367</v>
      </c>
      <c r="B62" s="82" t="s">
        <v>346</v>
      </c>
      <c r="C62" s="82">
        <v>0.3</v>
      </c>
      <c r="D62" s="82">
        <v>3.12</v>
      </c>
      <c r="E62" s="82">
        <v>12.9</v>
      </c>
      <c r="F62" s="82">
        <v>209.04</v>
      </c>
      <c r="G62" s="82">
        <v>0</v>
      </c>
      <c r="H62" s="82">
        <v>180</v>
      </c>
      <c r="I62" s="82"/>
    </row>
    <row r="63" spans="1:9">
      <c r="A63" s="82" t="s">
        <v>368</v>
      </c>
      <c r="B63" s="82" t="s">
        <v>348</v>
      </c>
      <c r="C63" s="82">
        <v>0.3</v>
      </c>
      <c r="D63" s="82">
        <v>0.35699999999999998</v>
      </c>
      <c r="E63" s="82">
        <v>0.38</v>
      </c>
      <c r="F63" s="82">
        <v>209.04</v>
      </c>
      <c r="G63" s="82">
        <v>180</v>
      </c>
      <c r="H63" s="82">
        <v>0</v>
      </c>
      <c r="I63" s="82"/>
    </row>
    <row r="65" spans="1:11">
      <c r="A65" s="78"/>
      <c r="B65" s="82" t="s">
        <v>59</v>
      </c>
      <c r="C65" s="82" t="s">
        <v>416</v>
      </c>
      <c r="D65" s="82" t="s">
        <v>417</v>
      </c>
      <c r="E65" s="82" t="s">
        <v>418</v>
      </c>
      <c r="F65" s="82" t="s">
        <v>53</v>
      </c>
      <c r="G65" s="82" t="s">
        <v>419</v>
      </c>
      <c r="H65" s="82" t="s">
        <v>420</v>
      </c>
      <c r="I65" s="82" t="s">
        <v>421</v>
      </c>
      <c r="J65" s="82" t="s">
        <v>386</v>
      </c>
      <c r="K65" s="82" t="s">
        <v>339</v>
      </c>
    </row>
    <row r="66" spans="1:11">
      <c r="A66" s="82" t="s">
        <v>422</v>
      </c>
      <c r="B66" s="82" t="s">
        <v>423</v>
      </c>
      <c r="C66" s="82">
        <v>174.7</v>
      </c>
      <c r="D66" s="82">
        <v>174.7</v>
      </c>
      <c r="E66" s="82">
        <v>3.18</v>
      </c>
      <c r="F66" s="82">
        <v>0.26200000000000001</v>
      </c>
      <c r="G66" s="82">
        <v>0.318</v>
      </c>
      <c r="H66" s="82" t="s">
        <v>424</v>
      </c>
      <c r="I66" s="82" t="s">
        <v>357</v>
      </c>
      <c r="J66" s="82">
        <v>180</v>
      </c>
      <c r="K66" s="82" t="s">
        <v>358</v>
      </c>
    </row>
    <row r="67" spans="1:11">
      <c r="A67" s="82" t="s">
        <v>425</v>
      </c>
      <c r="B67" s="82"/>
      <c r="C67" s="82"/>
      <c r="D67" s="82">
        <v>174.7</v>
      </c>
      <c r="E67" s="82">
        <v>3.18</v>
      </c>
      <c r="F67" s="82">
        <v>0.26200000000000001</v>
      </c>
      <c r="G67" s="82">
        <v>0.318</v>
      </c>
      <c r="H67" s="82"/>
      <c r="I67" s="82"/>
      <c r="J67" s="82"/>
      <c r="K67" s="82"/>
    </row>
    <row r="68" spans="1:11">
      <c r="A68" s="82" t="s">
        <v>426</v>
      </c>
      <c r="B68" s="82"/>
      <c r="C68" s="82"/>
      <c r="D68" s="82">
        <v>0</v>
      </c>
      <c r="E68" s="82" t="s">
        <v>427</v>
      </c>
      <c r="F68" s="82" t="s">
        <v>427</v>
      </c>
      <c r="G68" s="82" t="s">
        <v>427</v>
      </c>
      <c r="H68" s="82"/>
      <c r="I68" s="82"/>
      <c r="J68" s="82"/>
      <c r="K68" s="82"/>
    </row>
    <row r="69" spans="1:11">
      <c r="A69" s="82" t="s">
        <v>428</v>
      </c>
      <c r="B69" s="82"/>
      <c r="C69" s="82"/>
      <c r="D69" s="82">
        <v>174.7</v>
      </c>
      <c r="E69" s="82">
        <v>3.18</v>
      </c>
      <c r="F69" s="82">
        <v>0.26200000000000001</v>
      </c>
      <c r="G69" s="82">
        <v>0.318</v>
      </c>
      <c r="H69" s="82"/>
      <c r="I69" s="82"/>
      <c r="J69" s="82"/>
      <c r="K69" s="82"/>
    </row>
    <row r="71" spans="1:11">
      <c r="A71" s="78"/>
      <c r="B71" s="82" t="s">
        <v>126</v>
      </c>
      <c r="C71" s="82" t="s">
        <v>376</v>
      </c>
      <c r="D71" s="82" t="s">
        <v>388</v>
      </c>
    </row>
    <row r="72" spans="1:11">
      <c r="A72" s="82" t="s">
        <v>43</v>
      </c>
      <c r="B72" s="82"/>
      <c r="C72" s="82"/>
      <c r="D72" s="82"/>
    </row>
    <row r="74" spans="1:11">
      <c r="A74" s="78"/>
      <c r="B74" s="82" t="s">
        <v>126</v>
      </c>
      <c r="C74" s="82" t="s">
        <v>389</v>
      </c>
      <c r="D74" s="82" t="s">
        <v>390</v>
      </c>
      <c r="E74" s="82" t="s">
        <v>391</v>
      </c>
      <c r="F74" s="82" t="s">
        <v>392</v>
      </c>
      <c r="G74" s="82" t="s">
        <v>388</v>
      </c>
    </row>
    <row r="75" spans="1:11">
      <c r="A75" s="82" t="s">
        <v>369</v>
      </c>
      <c r="B75" s="82" t="s">
        <v>370</v>
      </c>
      <c r="C75" s="82">
        <v>5869.06</v>
      </c>
      <c r="D75" s="82">
        <v>4687.3599999999997</v>
      </c>
      <c r="E75" s="82">
        <v>1181.7</v>
      </c>
      <c r="F75" s="82">
        <v>0.8</v>
      </c>
      <c r="G75" s="82">
        <v>4.04</v>
      </c>
    </row>
    <row r="76" spans="1:11">
      <c r="A76" s="82" t="s">
        <v>371</v>
      </c>
      <c r="B76" s="82" t="s">
        <v>370</v>
      </c>
      <c r="C76" s="82">
        <v>28594.86</v>
      </c>
      <c r="D76" s="82">
        <v>22837.43</v>
      </c>
      <c r="E76" s="82">
        <v>5757.42</v>
      </c>
      <c r="F76" s="82">
        <v>0.8</v>
      </c>
      <c r="G76" s="82">
        <v>3.75</v>
      </c>
    </row>
    <row r="77" spans="1:11">
      <c r="A77" s="82" t="s">
        <v>372</v>
      </c>
      <c r="B77" s="82" t="s">
        <v>370</v>
      </c>
      <c r="C77" s="82">
        <v>39704.559999999998</v>
      </c>
      <c r="D77" s="82">
        <v>31710.25</v>
      </c>
      <c r="E77" s="82">
        <v>7994.3</v>
      </c>
      <c r="F77" s="82">
        <v>0.8</v>
      </c>
      <c r="G77" s="82">
        <v>3.47</v>
      </c>
    </row>
    <row r="78" spans="1:11">
      <c r="A78" s="82" t="s">
        <v>373</v>
      </c>
      <c r="B78" s="82" t="s">
        <v>370</v>
      </c>
      <c r="C78" s="82">
        <v>117897.27</v>
      </c>
      <c r="D78" s="82">
        <v>94159.28</v>
      </c>
      <c r="E78" s="82">
        <v>23738</v>
      </c>
      <c r="F78" s="82">
        <v>0.8</v>
      </c>
      <c r="G78" s="82">
        <v>4.18</v>
      </c>
    </row>
    <row r="79" spans="1:11">
      <c r="A79" s="82" t="s">
        <v>374</v>
      </c>
      <c r="B79" s="82" t="s">
        <v>370</v>
      </c>
      <c r="C79" s="82">
        <v>33203.17</v>
      </c>
      <c r="D79" s="82">
        <v>26517.89</v>
      </c>
      <c r="E79" s="82">
        <v>6685.28</v>
      </c>
      <c r="F79" s="82">
        <v>0.8</v>
      </c>
      <c r="G79" s="82">
        <v>3.75</v>
      </c>
    </row>
    <row r="80" spans="1:11">
      <c r="A80" s="82" t="s">
        <v>375</v>
      </c>
      <c r="B80" s="82" t="s">
        <v>370</v>
      </c>
      <c r="C80" s="82">
        <v>38634.230000000003</v>
      </c>
      <c r="D80" s="82">
        <v>30855.43</v>
      </c>
      <c r="E80" s="82">
        <v>7778.8</v>
      </c>
      <c r="F80" s="82">
        <v>0.8</v>
      </c>
      <c r="G80" s="82">
        <v>3.74</v>
      </c>
    </row>
    <row r="82" spans="1:8">
      <c r="A82" s="78"/>
      <c r="B82" s="82" t="s">
        <v>126</v>
      </c>
      <c r="C82" s="82" t="s">
        <v>389</v>
      </c>
      <c r="D82" s="82" t="s">
        <v>388</v>
      </c>
    </row>
    <row r="83" spans="1:8">
      <c r="A83" s="82" t="s">
        <v>429</v>
      </c>
      <c r="B83" s="82" t="s">
        <v>430</v>
      </c>
      <c r="C83" s="82">
        <v>2577.59</v>
      </c>
      <c r="D83" s="82">
        <v>0.8</v>
      </c>
    </row>
    <row r="84" spans="1:8">
      <c r="A84" s="82" t="s">
        <v>431</v>
      </c>
      <c r="B84" s="82" t="s">
        <v>430</v>
      </c>
      <c r="C84" s="82">
        <v>20866.95</v>
      </c>
      <c r="D84" s="82">
        <v>0.8</v>
      </c>
    </row>
    <row r="85" spans="1:8">
      <c r="A85" s="82" t="s">
        <v>432</v>
      </c>
      <c r="B85" s="82" t="s">
        <v>430</v>
      </c>
      <c r="C85" s="82">
        <v>22560.080000000002</v>
      </c>
      <c r="D85" s="82">
        <v>0.8</v>
      </c>
    </row>
    <row r="86" spans="1:8">
      <c r="A86" s="82" t="s">
        <v>433</v>
      </c>
      <c r="B86" s="82" t="s">
        <v>430</v>
      </c>
      <c r="C86" s="82">
        <v>86034.93</v>
      </c>
      <c r="D86" s="82">
        <v>0.78</v>
      </c>
    </row>
    <row r="87" spans="1:8">
      <c r="A87" s="82" t="s">
        <v>434</v>
      </c>
      <c r="B87" s="82" t="s">
        <v>430</v>
      </c>
      <c r="C87" s="82">
        <v>24229.84</v>
      </c>
      <c r="D87" s="82">
        <v>0.8</v>
      </c>
    </row>
    <row r="88" spans="1:8">
      <c r="A88" s="82" t="s">
        <v>435</v>
      </c>
      <c r="B88" s="82" t="s">
        <v>430</v>
      </c>
      <c r="C88" s="82">
        <v>19096.05</v>
      </c>
      <c r="D88" s="82">
        <v>0.8</v>
      </c>
    </row>
    <row r="90" spans="1:8">
      <c r="A90" s="78"/>
      <c r="B90" s="82" t="s">
        <v>126</v>
      </c>
      <c r="C90" s="82" t="s">
        <v>436</v>
      </c>
      <c r="D90" s="82" t="s">
        <v>437</v>
      </c>
      <c r="E90" s="82" t="s">
        <v>438</v>
      </c>
      <c r="F90" s="82" t="s">
        <v>439</v>
      </c>
      <c r="G90" s="82" t="s">
        <v>440</v>
      </c>
      <c r="H90" s="82" t="s">
        <v>441</v>
      </c>
    </row>
    <row r="91" spans="1:8">
      <c r="A91" s="82" t="s">
        <v>442</v>
      </c>
      <c r="B91" s="82" t="s">
        <v>443</v>
      </c>
      <c r="C91" s="82">
        <v>0.35</v>
      </c>
      <c r="D91" s="82">
        <v>125</v>
      </c>
      <c r="E91" s="82">
        <v>1.18</v>
      </c>
      <c r="F91" s="82">
        <v>421.39</v>
      </c>
      <c r="G91" s="82">
        <v>1</v>
      </c>
      <c r="H91" s="82" t="s">
        <v>444</v>
      </c>
    </row>
    <row r="92" spans="1:8">
      <c r="A92" s="82" t="s">
        <v>445</v>
      </c>
      <c r="B92" s="82" t="s">
        <v>446</v>
      </c>
      <c r="C92" s="82">
        <v>0.54</v>
      </c>
      <c r="D92" s="82">
        <v>622</v>
      </c>
      <c r="E92" s="82">
        <v>0.35</v>
      </c>
      <c r="F92" s="82">
        <v>411.24</v>
      </c>
      <c r="G92" s="82">
        <v>1</v>
      </c>
      <c r="H92" s="82" t="s">
        <v>447</v>
      </c>
    </row>
    <row r="93" spans="1:8">
      <c r="A93" s="82" t="s">
        <v>448</v>
      </c>
      <c r="B93" s="82" t="s">
        <v>446</v>
      </c>
      <c r="C93" s="82">
        <v>0.56999999999999995</v>
      </c>
      <c r="D93" s="82">
        <v>622</v>
      </c>
      <c r="E93" s="82">
        <v>1.73</v>
      </c>
      <c r="F93" s="82">
        <v>1889.15</v>
      </c>
      <c r="G93" s="82">
        <v>1</v>
      </c>
      <c r="H93" s="82" t="s">
        <v>447</v>
      </c>
    </row>
    <row r="94" spans="1:8">
      <c r="A94" s="82" t="s">
        <v>449</v>
      </c>
      <c r="B94" s="82" t="s">
        <v>446</v>
      </c>
      <c r="C94" s="82">
        <v>0.56999999999999995</v>
      </c>
      <c r="D94" s="82">
        <v>622</v>
      </c>
      <c r="E94" s="82">
        <v>2.4</v>
      </c>
      <c r="F94" s="82">
        <v>2623.12</v>
      </c>
      <c r="G94" s="82">
        <v>1</v>
      </c>
      <c r="H94" s="82" t="s">
        <v>447</v>
      </c>
    </row>
    <row r="95" spans="1:8">
      <c r="A95" s="82" t="s">
        <v>450</v>
      </c>
      <c r="B95" s="82" t="s">
        <v>446</v>
      </c>
      <c r="C95" s="82">
        <v>0.59</v>
      </c>
      <c r="D95" s="82">
        <v>1109.6500000000001</v>
      </c>
      <c r="E95" s="82">
        <v>7.12</v>
      </c>
      <c r="F95" s="82">
        <v>13361.13</v>
      </c>
      <c r="G95" s="82">
        <v>1</v>
      </c>
      <c r="H95" s="82" t="s">
        <v>447</v>
      </c>
    </row>
    <row r="96" spans="1:8">
      <c r="A96" s="82" t="s">
        <v>451</v>
      </c>
      <c r="B96" s="82" t="s">
        <v>446</v>
      </c>
      <c r="C96" s="82">
        <v>0.56999999999999995</v>
      </c>
      <c r="D96" s="82">
        <v>622</v>
      </c>
      <c r="E96" s="82">
        <v>2.0099999999999998</v>
      </c>
      <c r="F96" s="82">
        <v>2193.6</v>
      </c>
      <c r="G96" s="82">
        <v>1</v>
      </c>
      <c r="H96" s="82" t="s">
        <v>447</v>
      </c>
    </row>
    <row r="97" spans="1:8">
      <c r="A97" s="82" t="s">
        <v>452</v>
      </c>
      <c r="B97" s="82" t="s">
        <v>446</v>
      </c>
      <c r="C97" s="82">
        <v>0.56999999999999995</v>
      </c>
      <c r="D97" s="82">
        <v>622</v>
      </c>
      <c r="E97" s="82">
        <v>2.33</v>
      </c>
      <c r="F97" s="82">
        <v>2552.41</v>
      </c>
      <c r="G97" s="82">
        <v>1</v>
      </c>
      <c r="H97" s="82" t="s">
        <v>447</v>
      </c>
    </row>
    <row r="99" spans="1:8">
      <c r="A99" s="78"/>
      <c r="B99" s="82" t="s">
        <v>126</v>
      </c>
      <c r="C99" s="82" t="s">
        <v>453</v>
      </c>
      <c r="D99" s="82" t="s">
        <v>454</v>
      </c>
      <c r="E99" s="82" t="s">
        <v>455</v>
      </c>
      <c r="F99" s="82" t="s">
        <v>456</v>
      </c>
    </row>
    <row r="100" spans="1:8">
      <c r="A100" s="82" t="s">
        <v>457</v>
      </c>
      <c r="B100" s="82" t="s">
        <v>458</v>
      </c>
      <c r="C100" s="82" t="s">
        <v>459</v>
      </c>
      <c r="D100" s="82">
        <v>0.1</v>
      </c>
      <c r="E100" s="82">
        <v>0</v>
      </c>
      <c r="F100" s="82">
        <v>1</v>
      </c>
    </row>
    <row r="102" spans="1:8">
      <c r="A102" s="78"/>
      <c r="B102" s="82" t="s">
        <v>126</v>
      </c>
      <c r="C102" s="82" t="s">
        <v>460</v>
      </c>
      <c r="D102" s="82" t="s">
        <v>461</v>
      </c>
      <c r="E102" s="82" t="s">
        <v>462</v>
      </c>
      <c r="F102" s="82" t="s">
        <v>463</v>
      </c>
      <c r="G102" s="82" t="s">
        <v>464</v>
      </c>
    </row>
    <row r="103" spans="1:8">
      <c r="A103" s="82" t="s">
        <v>465</v>
      </c>
      <c r="B103" s="82" t="s">
        <v>466</v>
      </c>
      <c r="C103" s="82">
        <v>0.4</v>
      </c>
      <c r="D103" s="82">
        <v>845000</v>
      </c>
      <c r="E103" s="82">
        <v>0.8</v>
      </c>
      <c r="F103" s="82">
        <v>1.71</v>
      </c>
      <c r="G103" s="82">
        <v>0.59</v>
      </c>
    </row>
    <row r="105" spans="1:8">
      <c r="A105" s="78"/>
      <c r="B105" s="82" t="s">
        <v>467</v>
      </c>
      <c r="C105" s="82" t="s">
        <v>468</v>
      </c>
      <c r="D105" s="82" t="s">
        <v>469</v>
      </c>
      <c r="E105" s="82" t="s">
        <v>470</v>
      </c>
      <c r="F105" s="82" t="s">
        <v>471</v>
      </c>
      <c r="G105" s="82" t="s">
        <v>472</v>
      </c>
      <c r="H105" s="82" t="s">
        <v>473</v>
      </c>
    </row>
    <row r="106" spans="1:8">
      <c r="A106" s="82" t="s">
        <v>474</v>
      </c>
      <c r="B106" s="82">
        <v>50726.7497</v>
      </c>
      <c r="C106" s="82">
        <v>44.006500000000003</v>
      </c>
      <c r="D106" s="82">
        <v>366.47789999999998</v>
      </c>
      <c r="E106" s="82">
        <v>0</v>
      </c>
      <c r="F106" s="82">
        <v>2.0000000000000001E-4</v>
      </c>
      <c r="G106" s="83">
        <v>2210920</v>
      </c>
      <c r="H106" s="82">
        <v>18674.723099999999</v>
      </c>
    </row>
    <row r="107" spans="1:8">
      <c r="A107" s="82" t="s">
        <v>475</v>
      </c>
      <c r="B107" s="82">
        <v>46127.737500000003</v>
      </c>
      <c r="C107" s="82">
        <v>39.991</v>
      </c>
      <c r="D107" s="82">
        <v>337.86950000000002</v>
      </c>
      <c r="E107" s="82">
        <v>0</v>
      </c>
      <c r="F107" s="82">
        <v>2.0000000000000001E-4</v>
      </c>
      <c r="G107" s="83">
        <v>2038340</v>
      </c>
      <c r="H107" s="82">
        <v>16995.714</v>
      </c>
    </row>
    <row r="108" spans="1:8">
      <c r="A108" s="82" t="s">
        <v>476</v>
      </c>
      <c r="B108" s="82">
        <v>50612.054300000003</v>
      </c>
      <c r="C108" s="82">
        <v>43.800600000000003</v>
      </c>
      <c r="D108" s="82">
        <v>384.68430000000001</v>
      </c>
      <c r="E108" s="82">
        <v>0</v>
      </c>
      <c r="F108" s="82">
        <v>2.0000000000000001E-4</v>
      </c>
      <c r="G108" s="83">
        <v>2320830</v>
      </c>
      <c r="H108" s="82">
        <v>18690.5736</v>
      </c>
    </row>
    <row r="109" spans="1:8">
      <c r="A109" s="82" t="s">
        <v>477</v>
      </c>
      <c r="B109" s="82">
        <v>48414.841699999997</v>
      </c>
      <c r="C109" s="82">
        <v>41.835700000000003</v>
      </c>
      <c r="D109" s="82">
        <v>379.3381</v>
      </c>
      <c r="E109" s="82">
        <v>0</v>
      </c>
      <c r="F109" s="82">
        <v>2.0000000000000001E-4</v>
      </c>
      <c r="G109" s="83">
        <v>2288630</v>
      </c>
      <c r="H109" s="82">
        <v>17913.8037</v>
      </c>
    </row>
    <row r="110" spans="1:8">
      <c r="A110" s="82" t="s">
        <v>308</v>
      </c>
      <c r="B110" s="82">
        <v>49546.451399999998</v>
      </c>
      <c r="C110" s="82">
        <v>42.681800000000003</v>
      </c>
      <c r="D110" s="82">
        <v>411.76650000000001</v>
      </c>
      <c r="E110" s="82">
        <v>0</v>
      </c>
      <c r="F110" s="82">
        <v>2.0000000000000001E-4</v>
      </c>
      <c r="G110" s="83">
        <v>2484370</v>
      </c>
      <c r="H110" s="82">
        <v>18404.393599999999</v>
      </c>
    </row>
    <row r="111" spans="1:8">
      <c r="A111" s="82" t="s">
        <v>478</v>
      </c>
      <c r="B111" s="82">
        <v>48044.606500000002</v>
      </c>
      <c r="C111" s="82">
        <v>41.3277</v>
      </c>
      <c r="D111" s="82">
        <v>410.07679999999999</v>
      </c>
      <c r="E111" s="82">
        <v>0</v>
      </c>
      <c r="F111" s="82">
        <v>2.0000000000000001E-4</v>
      </c>
      <c r="G111" s="83">
        <v>2474210</v>
      </c>
      <c r="H111" s="82">
        <v>17879.4473</v>
      </c>
    </row>
    <row r="112" spans="1:8">
      <c r="A112" s="82" t="s">
        <v>479</v>
      </c>
      <c r="B112" s="82">
        <v>49193.288099999998</v>
      </c>
      <c r="C112" s="82">
        <v>42.210799999999999</v>
      </c>
      <c r="D112" s="82">
        <v>438.67669999999998</v>
      </c>
      <c r="E112" s="82">
        <v>0</v>
      </c>
      <c r="F112" s="82">
        <v>2.0000000000000001E-4</v>
      </c>
      <c r="G112" s="83">
        <v>2646840</v>
      </c>
      <c r="H112" s="82">
        <v>18364.264999999999</v>
      </c>
    </row>
    <row r="113" spans="1:19">
      <c r="A113" s="82" t="s">
        <v>480</v>
      </c>
      <c r="B113" s="82">
        <v>50271.342700000001</v>
      </c>
      <c r="C113" s="82">
        <v>43.122500000000002</v>
      </c>
      <c r="D113" s="82">
        <v>450.67509999999999</v>
      </c>
      <c r="E113" s="82">
        <v>0</v>
      </c>
      <c r="F113" s="82">
        <v>2.0000000000000001E-4</v>
      </c>
      <c r="G113" s="83">
        <v>2719240</v>
      </c>
      <c r="H113" s="82">
        <v>18773.988099999999</v>
      </c>
    </row>
    <row r="114" spans="1:19">
      <c r="A114" s="82" t="s">
        <v>481</v>
      </c>
      <c r="B114" s="82">
        <v>47408.957000000002</v>
      </c>
      <c r="C114" s="82">
        <v>40.676400000000001</v>
      </c>
      <c r="D114" s="82">
        <v>423.35680000000002</v>
      </c>
      <c r="E114" s="82">
        <v>0</v>
      </c>
      <c r="F114" s="82">
        <v>2.0000000000000001E-4</v>
      </c>
      <c r="G114" s="83">
        <v>2554410</v>
      </c>
      <c r="H114" s="82">
        <v>17699.964499999998</v>
      </c>
    </row>
    <row r="115" spans="1:19">
      <c r="A115" s="82" t="s">
        <v>482</v>
      </c>
      <c r="B115" s="82">
        <v>48235.785900000003</v>
      </c>
      <c r="C115" s="82">
        <v>41.461599999999997</v>
      </c>
      <c r="D115" s="82">
        <v>417.17059999999998</v>
      </c>
      <c r="E115" s="82">
        <v>0</v>
      </c>
      <c r="F115" s="82">
        <v>2.0000000000000001E-4</v>
      </c>
      <c r="G115" s="83">
        <v>2517030</v>
      </c>
      <c r="H115" s="82">
        <v>17967.2575</v>
      </c>
    </row>
    <row r="116" spans="1:19">
      <c r="A116" s="82" t="s">
        <v>483</v>
      </c>
      <c r="B116" s="82">
        <v>48034.958599999998</v>
      </c>
      <c r="C116" s="82">
        <v>41.4756</v>
      </c>
      <c r="D116" s="82">
        <v>382.0446</v>
      </c>
      <c r="E116" s="82">
        <v>0</v>
      </c>
      <c r="F116" s="82">
        <v>2.0000000000000001E-4</v>
      </c>
      <c r="G116" s="83">
        <v>2304980</v>
      </c>
      <c r="H116" s="82">
        <v>17790.582999999999</v>
      </c>
    </row>
    <row r="117" spans="1:19">
      <c r="A117" s="82" t="s">
        <v>484</v>
      </c>
      <c r="B117" s="82">
        <v>50013.643700000001</v>
      </c>
      <c r="C117" s="82">
        <v>43.317399999999999</v>
      </c>
      <c r="D117" s="82">
        <v>373.92649999999998</v>
      </c>
      <c r="E117" s="82">
        <v>0</v>
      </c>
      <c r="F117" s="82">
        <v>2.0000000000000001E-4</v>
      </c>
      <c r="G117" s="83">
        <v>2255910</v>
      </c>
      <c r="H117" s="82">
        <v>18450.641199999998</v>
      </c>
    </row>
    <row r="118" spans="1:19">
      <c r="A118" s="82"/>
      <c r="B118" s="82"/>
      <c r="C118" s="82"/>
      <c r="D118" s="82"/>
      <c r="E118" s="82"/>
      <c r="F118" s="82"/>
      <c r="G118" s="82"/>
      <c r="H118" s="82"/>
    </row>
    <row r="119" spans="1:19">
      <c r="A119" s="82" t="s">
        <v>485</v>
      </c>
      <c r="B119" s="82">
        <v>586630.41709999996</v>
      </c>
      <c r="C119" s="82">
        <v>505.9076</v>
      </c>
      <c r="D119" s="82">
        <v>4776.0635000000002</v>
      </c>
      <c r="E119" s="82">
        <v>0</v>
      </c>
      <c r="F119" s="82">
        <v>2.3E-3</v>
      </c>
      <c r="G119" s="83">
        <v>28815700</v>
      </c>
      <c r="H119" s="82">
        <v>217605.3548</v>
      </c>
    </row>
    <row r="120" spans="1:19">
      <c r="A120" s="82" t="s">
        <v>486</v>
      </c>
      <c r="B120" s="82">
        <v>46127.737500000003</v>
      </c>
      <c r="C120" s="82">
        <v>39.991</v>
      </c>
      <c r="D120" s="82">
        <v>337.86950000000002</v>
      </c>
      <c r="E120" s="82">
        <v>0</v>
      </c>
      <c r="F120" s="82">
        <v>2.0000000000000001E-4</v>
      </c>
      <c r="G120" s="83">
        <v>2038340</v>
      </c>
      <c r="H120" s="82">
        <v>16995.714</v>
      </c>
    </row>
    <row r="121" spans="1:19">
      <c r="A121" s="82" t="s">
        <v>487</v>
      </c>
      <c r="B121" s="82">
        <v>50726.7497</v>
      </c>
      <c r="C121" s="82">
        <v>44.006500000000003</v>
      </c>
      <c r="D121" s="82">
        <v>450.67509999999999</v>
      </c>
      <c r="E121" s="82">
        <v>0</v>
      </c>
      <c r="F121" s="82">
        <v>2.0000000000000001E-4</v>
      </c>
      <c r="G121" s="83">
        <v>2719240</v>
      </c>
      <c r="H121" s="82">
        <v>18773.988099999999</v>
      </c>
    </row>
    <row r="123" spans="1:19">
      <c r="A123" s="78"/>
      <c r="B123" s="82" t="s">
        <v>488</v>
      </c>
      <c r="C123" s="82" t="s">
        <v>489</v>
      </c>
      <c r="D123" s="82" t="s">
        <v>490</v>
      </c>
      <c r="E123" s="82" t="s">
        <v>491</v>
      </c>
      <c r="F123" s="82" t="s">
        <v>492</v>
      </c>
      <c r="G123" s="82" t="s">
        <v>493</v>
      </c>
      <c r="H123" s="82" t="s">
        <v>494</v>
      </c>
      <c r="I123" s="82" t="s">
        <v>495</v>
      </c>
      <c r="J123" s="82" t="s">
        <v>496</v>
      </c>
      <c r="K123" s="82" t="s">
        <v>497</v>
      </c>
      <c r="L123" s="82" t="s">
        <v>498</v>
      </c>
      <c r="M123" s="82" t="s">
        <v>499</v>
      </c>
      <c r="N123" s="82" t="s">
        <v>500</v>
      </c>
      <c r="O123" s="82" t="s">
        <v>501</v>
      </c>
      <c r="P123" s="82" t="s">
        <v>502</v>
      </c>
      <c r="Q123" s="82" t="s">
        <v>503</v>
      </c>
      <c r="R123" s="82" t="s">
        <v>504</v>
      </c>
      <c r="S123" s="82" t="s">
        <v>505</v>
      </c>
    </row>
    <row r="124" spans="1:19">
      <c r="A124" s="82" t="s">
        <v>474</v>
      </c>
      <c r="B124" s="83">
        <v>453321000000</v>
      </c>
      <c r="C124" s="82">
        <v>306125.51899999997</v>
      </c>
      <c r="D124" s="82" t="s">
        <v>558</v>
      </c>
      <c r="E124" s="82">
        <v>41924.28</v>
      </c>
      <c r="F124" s="82">
        <v>31827.177</v>
      </c>
      <c r="G124" s="82">
        <v>23452.039000000001</v>
      </c>
      <c r="H124" s="82">
        <v>0</v>
      </c>
      <c r="I124" s="82">
        <v>0</v>
      </c>
      <c r="J124" s="82">
        <v>4330.1480000000001</v>
      </c>
      <c r="K124" s="82">
        <v>0</v>
      </c>
      <c r="L124" s="82">
        <v>0</v>
      </c>
      <c r="M124" s="82">
        <v>0</v>
      </c>
      <c r="N124" s="82">
        <v>0</v>
      </c>
      <c r="O124" s="82">
        <v>0</v>
      </c>
      <c r="P124" s="82">
        <v>0</v>
      </c>
      <c r="Q124" s="82">
        <v>204591.875</v>
      </c>
      <c r="R124" s="82">
        <v>0</v>
      </c>
      <c r="S124" s="82">
        <v>0</v>
      </c>
    </row>
    <row r="125" spans="1:19">
      <c r="A125" s="82" t="s">
        <v>475</v>
      </c>
      <c r="B125" s="83">
        <v>417937000000</v>
      </c>
      <c r="C125" s="82">
        <v>314397.75400000002</v>
      </c>
      <c r="D125" s="82" t="s">
        <v>559</v>
      </c>
      <c r="E125" s="82">
        <v>62886.42</v>
      </c>
      <c r="F125" s="82">
        <v>35805.574999999997</v>
      </c>
      <c r="G125" s="82">
        <v>23452.039000000001</v>
      </c>
      <c r="H125" s="82">
        <v>0</v>
      </c>
      <c r="I125" s="82">
        <v>8258.6119999999992</v>
      </c>
      <c r="J125" s="82">
        <v>0</v>
      </c>
      <c r="K125" s="82">
        <v>0</v>
      </c>
      <c r="L125" s="82">
        <v>0</v>
      </c>
      <c r="M125" s="82">
        <v>0</v>
      </c>
      <c r="N125" s="82">
        <v>0</v>
      </c>
      <c r="O125" s="82">
        <v>0</v>
      </c>
      <c r="P125" s="82">
        <v>0</v>
      </c>
      <c r="Q125" s="82">
        <v>183995.10800000001</v>
      </c>
      <c r="R125" s="82">
        <v>0</v>
      </c>
      <c r="S125" s="82">
        <v>0</v>
      </c>
    </row>
    <row r="126" spans="1:19">
      <c r="A126" s="82" t="s">
        <v>476</v>
      </c>
      <c r="B126" s="83">
        <v>475858000000</v>
      </c>
      <c r="C126" s="82">
        <v>312409.28399999999</v>
      </c>
      <c r="D126" s="82" t="s">
        <v>560</v>
      </c>
      <c r="E126" s="82">
        <v>62886.42</v>
      </c>
      <c r="F126" s="82">
        <v>35805.574999999997</v>
      </c>
      <c r="G126" s="82">
        <v>23452.039000000001</v>
      </c>
      <c r="H126" s="82">
        <v>0</v>
      </c>
      <c r="I126" s="82">
        <v>8236.4920000000002</v>
      </c>
      <c r="J126" s="82">
        <v>0</v>
      </c>
      <c r="K126" s="82">
        <v>0</v>
      </c>
      <c r="L126" s="82">
        <v>0</v>
      </c>
      <c r="M126" s="82">
        <v>0</v>
      </c>
      <c r="N126" s="82">
        <v>0</v>
      </c>
      <c r="O126" s="82">
        <v>0</v>
      </c>
      <c r="P126" s="82">
        <v>0</v>
      </c>
      <c r="Q126" s="82">
        <v>182028.75899999999</v>
      </c>
      <c r="R126" s="82">
        <v>0</v>
      </c>
      <c r="S126" s="82">
        <v>0</v>
      </c>
    </row>
    <row r="127" spans="1:19">
      <c r="A127" s="82" t="s">
        <v>477</v>
      </c>
      <c r="B127" s="83">
        <v>469254000000</v>
      </c>
      <c r="C127" s="82">
        <v>315858.66499999998</v>
      </c>
      <c r="D127" s="82" t="s">
        <v>561</v>
      </c>
      <c r="E127" s="82">
        <v>62886.42</v>
      </c>
      <c r="F127" s="82">
        <v>35805.574999999997</v>
      </c>
      <c r="G127" s="82">
        <v>23452.039000000001</v>
      </c>
      <c r="H127" s="82">
        <v>0</v>
      </c>
      <c r="I127" s="82">
        <v>3736.6680000000001</v>
      </c>
      <c r="J127" s="82">
        <v>0</v>
      </c>
      <c r="K127" s="82">
        <v>0</v>
      </c>
      <c r="L127" s="82">
        <v>0</v>
      </c>
      <c r="M127" s="82">
        <v>0</v>
      </c>
      <c r="N127" s="82">
        <v>0</v>
      </c>
      <c r="O127" s="82">
        <v>0</v>
      </c>
      <c r="P127" s="82">
        <v>0</v>
      </c>
      <c r="Q127" s="82">
        <v>189977.96400000001</v>
      </c>
      <c r="R127" s="82">
        <v>0</v>
      </c>
      <c r="S127" s="82">
        <v>0</v>
      </c>
    </row>
    <row r="128" spans="1:19">
      <c r="A128" s="82" t="s">
        <v>308</v>
      </c>
      <c r="B128" s="83">
        <v>509389000000</v>
      </c>
      <c r="C128" s="82">
        <v>335424.67700000003</v>
      </c>
      <c r="D128" s="82" t="s">
        <v>562</v>
      </c>
      <c r="E128" s="82">
        <v>62886.42</v>
      </c>
      <c r="F128" s="82">
        <v>35805.574999999997</v>
      </c>
      <c r="G128" s="82">
        <v>23452.039000000001</v>
      </c>
      <c r="H128" s="82">
        <v>0</v>
      </c>
      <c r="I128" s="82">
        <v>12568.666999999999</v>
      </c>
      <c r="J128" s="82">
        <v>0</v>
      </c>
      <c r="K128" s="82">
        <v>0</v>
      </c>
      <c r="L128" s="82">
        <v>0</v>
      </c>
      <c r="M128" s="82">
        <v>0</v>
      </c>
      <c r="N128" s="82">
        <v>0</v>
      </c>
      <c r="O128" s="82">
        <v>0</v>
      </c>
      <c r="P128" s="82">
        <v>0</v>
      </c>
      <c r="Q128" s="82">
        <v>200711.976</v>
      </c>
      <c r="R128" s="82">
        <v>0</v>
      </c>
      <c r="S128" s="82">
        <v>0</v>
      </c>
    </row>
    <row r="129" spans="1:19">
      <c r="A129" s="82" t="s">
        <v>478</v>
      </c>
      <c r="B129" s="83">
        <v>507307000000</v>
      </c>
      <c r="C129" s="82">
        <v>333670.038</v>
      </c>
      <c r="D129" s="82" t="s">
        <v>539</v>
      </c>
      <c r="E129" s="82">
        <v>41924.28</v>
      </c>
      <c r="F129" s="82">
        <v>31827.177</v>
      </c>
      <c r="G129" s="82">
        <v>23452.039000000001</v>
      </c>
      <c r="H129" s="82">
        <v>0</v>
      </c>
      <c r="I129" s="82">
        <v>9870.4380000000001</v>
      </c>
      <c r="J129" s="82">
        <v>0</v>
      </c>
      <c r="K129" s="82">
        <v>0</v>
      </c>
      <c r="L129" s="82">
        <v>0</v>
      </c>
      <c r="M129" s="82">
        <v>0</v>
      </c>
      <c r="N129" s="82">
        <v>0</v>
      </c>
      <c r="O129" s="82">
        <v>0</v>
      </c>
      <c r="P129" s="82">
        <v>0</v>
      </c>
      <c r="Q129" s="82">
        <v>226596.10399999999</v>
      </c>
      <c r="R129" s="82">
        <v>0</v>
      </c>
      <c r="S129" s="82">
        <v>0</v>
      </c>
    </row>
    <row r="130" spans="1:19">
      <c r="A130" s="82" t="s">
        <v>479</v>
      </c>
      <c r="B130" s="83">
        <v>542702000000</v>
      </c>
      <c r="C130" s="82">
        <v>344521.1</v>
      </c>
      <c r="D130" s="82" t="s">
        <v>563</v>
      </c>
      <c r="E130" s="82">
        <v>62886.42</v>
      </c>
      <c r="F130" s="82">
        <v>35805.574999999997</v>
      </c>
      <c r="G130" s="82">
        <v>23452.039000000001</v>
      </c>
      <c r="H130" s="82">
        <v>0</v>
      </c>
      <c r="I130" s="82">
        <v>15953.97</v>
      </c>
      <c r="J130" s="82">
        <v>0</v>
      </c>
      <c r="K130" s="82">
        <v>0</v>
      </c>
      <c r="L130" s="82">
        <v>0</v>
      </c>
      <c r="M130" s="82">
        <v>0</v>
      </c>
      <c r="N130" s="82">
        <v>0</v>
      </c>
      <c r="O130" s="82">
        <v>0</v>
      </c>
      <c r="P130" s="82">
        <v>0</v>
      </c>
      <c r="Q130" s="82">
        <v>206423.09700000001</v>
      </c>
      <c r="R130" s="82">
        <v>0</v>
      </c>
      <c r="S130" s="82">
        <v>0</v>
      </c>
    </row>
    <row r="131" spans="1:19">
      <c r="A131" s="82" t="s">
        <v>480</v>
      </c>
      <c r="B131" s="83">
        <v>557547000000</v>
      </c>
      <c r="C131" s="82">
        <v>353213.72200000001</v>
      </c>
      <c r="D131" s="82" t="s">
        <v>564</v>
      </c>
      <c r="E131" s="82">
        <v>41924.28</v>
      </c>
      <c r="F131" s="82">
        <v>31827.177</v>
      </c>
      <c r="G131" s="82">
        <v>23452.039000000001</v>
      </c>
      <c r="H131" s="82">
        <v>0</v>
      </c>
      <c r="I131" s="82">
        <v>21667.714</v>
      </c>
      <c r="J131" s="82">
        <v>0</v>
      </c>
      <c r="K131" s="82">
        <v>0</v>
      </c>
      <c r="L131" s="82">
        <v>0</v>
      </c>
      <c r="M131" s="82">
        <v>0</v>
      </c>
      <c r="N131" s="82">
        <v>0</v>
      </c>
      <c r="O131" s="82">
        <v>0</v>
      </c>
      <c r="P131" s="82">
        <v>0</v>
      </c>
      <c r="Q131" s="82">
        <v>234342.511</v>
      </c>
      <c r="R131" s="82">
        <v>0</v>
      </c>
      <c r="S131" s="82">
        <v>0</v>
      </c>
    </row>
    <row r="132" spans="1:19">
      <c r="A132" s="82" t="s">
        <v>481</v>
      </c>
      <c r="B132" s="83">
        <v>523749000000</v>
      </c>
      <c r="C132" s="82">
        <v>348372.663</v>
      </c>
      <c r="D132" s="82" t="s">
        <v>565</v>
      </c>
      <c r="E132" s="82">
        <v>62886.42</v>
      </c>
      <c r="F132" s="82">
        <v>35805.574999999997</v>
      </c>
      <c r="G132" s="82">
        <v>23452.039000000001</v>
      </c>
      <c r="H132" s="82">
        <v>0</v>
      </c>
      <c r="I132" s="82">
        <v>17584.784</v>
      </c>
      <c r="J132" s="82">
        <v>0</v>
      </c>
      <c r="K132" s="82">
        <v>0</v>
      </c>
      <c r="L132" s="82">
        <v>0</v>
      </c>
      <c r="M132" s="82">
        <v>0</v>
      </c>
      <c r="N132" s="82">
        <v>0</v>
      </c>
      <c r="O132" s="82">
        <v>0</v>
      </c>
      <c r="P132" s="82">
        <v>0</v>
      </c>
      <c r="Q132" s="82">
        <v>208643.84599999999</v>
      </c>
      <c r="R132" s="82">
        <v>0</v>
      </c>
      <c r="S132" s="82">
        <v>0</v>
      </c>
    </row>
    <row r="133" spans="1:19">
      <c r="A133" s="82" t="s">
        <v>482</v>
      </c>
      <c r="B133" s="83">
        <v>516086000000</v>
      </c>
      <c r="C133" s="82">
        <v>335596.62199999997</v>
      </c>
      <c r="D133" s="82" t="s">
        <v>566</v>
      </c>
      <c r="E133" s="82">
        <v>62886.42</v>
      </c>
      <c r="F133" s="82">
        <v>35805.574999999997</v>
      </c>
      <c r="G133" s="82">
        <v>23452.039000000001</v>
      </c>
      <c r="H133" s="82">
        <v>0</v>
      </c>
      <c r="I133" s="82">
        <v>12230.102000000001</v>
      </c>
      <c r="J133" s="82">
        <v>0</v>
      </c>
      <c r="K133" s="82">
        <v>0</v>
      </c>
      <c r="L133" s="82">
        <v>0</v>
      </c>
      <c r="M133" s="82">
        <v>0</v>
      </c>
      <c r="N133" s="82">
        <v>0</v>
      </c>
      <c r="O133" s="82">
        <v>0</v>
      </c>
      <c r="P133" s="82">
        <v>0</v>
      </c>
      <c r="Q133" s="82">
        <v>201222.486</v>
      </c>
      <c r="R133" s="82">
        <v>0</v>
      </c>
      <c r="S133" s="82">
        <v>0</v>
      </c>
    </row>
    <row r="134" spans="1:19">
      <c r="A134" s="82" t="s">
        <v>483</v>
      </c>
      <c r="B134" s="83">
        <v>472607000000</v>
      </c>
      <c r="C134" s="82">
        <v>322861.93300000002</v>
      </c>
      <c r="D134" s="82" t="s">
        <v>567</v>
      </c>
      <c r="E134" s="82">
        <v>62886.42</v>
      </c>
      <c r="F134" s="82">
        <v>35805.574999999997</v>
      </c>
      <c r="G134" s="82">
        <v>23452.039000000001</v>
      </c>
      <c r="H134" s="82">
        <v>0</v>
      </c>
      <c r="I134" s="82">
        <v>8728.6769999999997</v>
      </c>
      <c r="J134" s="82">
        <v>0</v>
      </c>
      <c r="K134" s="82">
        <v>0</v>
      </c>
      <c r="L134" s="82">
        <v>0</v>
      </c>
      <c r="M134" s="82">
        <v>0</v>
      </c>
      <c r="N134" s="82">
        <v>0</v>
      </c>
      <c r="O134" s="82">
        <v>0</v>
      </c>
      <c r="P134" s="82">
        <v>0</v>
      </c>
      <c r="Q134" s="82">
        <v>191989.22200000001</v>
      </c>
      <c r="R134" s="82">
        <v>0</v>
      </c>
      <c r="S134" s="82">
        <v>0</v>
      </c>
    </row>
    <row r="135" spans="1:19">
      <c r="A135" s="82" t="s">
        <v>484</v>
      </c>
      <c r="B135" s="83">
        <v>462545000000</v>
      </c>
      <c r="C135" s="82">
        <v>313456.40700000001</v>
      </c>
      <c r="D135" s="82" t="s">
        <v>557</v>
      </c>
      <c r="E135" s="82">
        <v>41924.28</v>
      </c>
      <c r="F135" s="82">
        <v>31827.177</v>
      </c>
      <c r="G135" s="82">
        <v>23452.039000000001</v>
      </c>
      <c r="H135" s="82">
        <v>0</v>
      </c>
      <c r="I135" s="82">
        <v>0</v>
      </c>
      <c r="J135" s="82">
        <v>4330.1480000000001</v>
      </c>
      <c r="K135" s="82">
        <v>0</v>
      </c>
      <c r="L135" s="82">
        <v>0</v>
      </c>
      <c r="M135" s="82">
        <v>0</v>
      </c>
      <c r="N135" s="82">
        <v>0</v>
      </c>
      <c r="O135" s="82">
        <v>0</v>
      </c>
      <c r="P135" s="82">
        <v>0</v>
      </c>
      <c r="Q135" s="82">
        <v>211922.76300000001</v>
      </c>
      <c r="R135" s="82">
        <v>0</v>
      </c>
      <c r="S135" s="82">
        <v>0</v>
      </c>
    </row>
    <row r="136" spans="1:19">
      <c r="A136" s="82"/>
      <c r="B136" s="82"/>
      <c r="C136" s="82"/>
      <c r="D136" s="82"/>
      <c r="E136" s="82"/>
      <c r="F136" s="82"/>
      <c r="G136" s="82"/>
      <c r="H136" s="82"/>
      <c r="I136" s="82"/>
      <c r="J136" s="82"/>
      <c r="K136" s="82"/>
      <c r="L136" s="82"/>
      <c r="M136" s="82"/>
      <c r="N136" s="82"/>
      <c r="O136" s="82"/>
      <c r="P136" s="82"/>
      <c r="Q136" s="82"/>
      <c r="R136" s="82"/>
      <c r="S136" s="82"/>
    </row>
    <row r="137" spans="1:19">
      <c r="A137" s="82" t="s">
        <v>485</v>
      </c>
      <c r="B137" s="83">
        <v>5908300000000</v>
      </c>
      <c r="C137" s="82"/>
      <c r="D137" s="82"/>
      <c r="E137" s="82"/>
      <c r="F137" s="82"/>
      <c r="G137" s="82"/>
      <c r="H137" s="82"/>
      <c r="I137" s="82"/>
      <c r="J137" s="82"/>
      <c r="K137" s="82"/>
      <c r="L137" s="82">
        <v>0</v>
      </c>
      <c r="M137" s="82">
        <v>0</v>
      </c>
      <c r="N137" s="82">
        <v>0</v>
      </c>
      <c r="O137" s="82">
        <v>0</v>
      </c>
      <c r="P137" s="82">
        <v>0</v>
      </c>
      <c r="Q137" s="82"/>
      <c r="R137" s="82">
        <v>0</v>
      </c>
      <c r="S137" s="82">
        <v>0</v>
      </c>
    </row>
    <row r="138" spans="1:19">
      <c r="A138" s="82" t="s">
        <v>486</v>
      </c>
      <c r="B138" s="83">
        <v>417937000000</v>
      </c>
      <c r="C138" s="82">
        <v>306125.51899999997</v>
      </c>
      <c r="D138" s="82"/>
      <c r="E138" s="82">
        <v>41924.28</v>
      </c>
      <c r="F138" s="82">
        <v>31827.177</v>
      </c>
      <c r="G138" s="82">
        <v>23452.039000000001</v>
      </c>
      <c r="H138" s="82">
        <v>0</v>
      </c>
      <c r="I138" s="82">
        <v>0</v>
      </c>
      <c r="J138" s="82">
        <v>0</v>
      </c>
      <c r="K138" s="82">
        <v>0</v>
      </c>
      <c r="L138" s="82">
        <v>0</v>
      </c>
      <c r="M138" s="82">
        <v>0</v>
      </c>
      <c r="N138" s="82">
        <v>0</v>
      </c>
      <c r="O138" s="82">
        <v>0</v>
      </c>
      <c r="P138" s="82">
        <v>0</v>
      </c>
      <c r="Q138" s="82">
        <v>182028.75899999999</v>
      </c>
      <c r="R138" s="82">
        <v>0</v>
      </c>
      <c r="S138" s="82">
        <v>0</v>
      </c>
    </row>
    <row r="139" spans="1:19">
      <c r="A139" s="82" t="s">
        <v>487</v>
      </c>
      <c r="B139" s="83">
        <v>557547000000</v>
      </c>
      <c r="C139" s="82">
        <v>353213.72200000001</v>
      </c>
      <c r="D139" s="82"/>
      <c r="E139" s="82">
        <v>62886.42</v>
      </c>
      <c r="F139" s="82">
        <v>35805.574999999997</v>
      </c>
      <c r="G139" s="82">
        <v>23452.039000000001</v>
      </c>
      <c r="H139" s="82">
        <v>0</v>
      </c>
      <c r="I139" s="82">
        <v>21667.714</v>
      </c>
      <c r="J139" s="82">
        <v>4330.1480000000001</v>
      </c>
      <c r="K139" s="82">
        <v>0</v>
      </c>
      <c r="L139" s="82">
        <v>0</v>
      </c>
      <c r="M139" s="82">
        <v>0</v>
      </c>
      <c r="N139" s="82">
        <v>0</v>
      </c>
      <c r="O139" s="82">
        <v>0</v>
      </c>
      <c r="P139" s="82">
        <v>0</v>
      </c>
      <c r="Q139" s="82">
        <v>234342.511</v>
      </c>
      <c r="R139" s="82">
        <v>0</v>
      </c>
      <c r="S139" s="82">
        <v>0</v>
      </c>
    </row>
    <row r="141" spans="1:19">
      <c r="A141" s="78"/>
      <c r="B141" s="82" t="s">
        <v>518</v>
      </c>
      <c r="C141" s="82" t="s">
        <v>519</v>
      </c>
      <c r="D141" s="82" t="s">
        <v>254</v>
      </c>
      <c r="E141" s="82" t="s">
        <v>377</v>
      </c>
    </row>
    <row r="142" spans="1:19">
      <c r="A142" s="82" t="s">
        <v>520</v>
      </c>
      <c r="B142" s="82">
        <v>201478</v>
      </c>
      <c r="C142" s="82">
        <v>12182.59</v>
      </c>
      <c r="D142" s="82">
        <v>0</v>
      </c>
      <c r="E142" s="82">
        <v>213660.58</v>
      </c>
    </row>
    <row r="143" spans="1:19">
      <c r="A143" s="82" t="s">
        <v>521</v>
      </c>
      <c r="B143" s="82">
        <v>48.19</v>
      </c>
      <c r="C143" s="82">
        <v>2.91</v>
      </c>
      <c r="D143" s="82">
        <v>0</v>
      </c>
      <c r="E143" s="82">
        <v>51.11</v>
      </c>
    </row>
    <row r="144" spans="1:19">
      <c r="A144" s="82" t="s">
        <v>522</v>
      </c>
      <c r="B144" s="82">
        <v>48.19</v>
      </c>
      <c r="C144" s="82">
        <v>2.91</v>
      </c>
      <c r="D144" s="82">
        <v>0</v>
      </c>
      <c r="E144" s="82">
        <v>51.11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17"/>
  <dimension ref="A1:S144"/>
  <sheetViews>
    <sheetView workbookViewId="0"/>
  </sheetViews>
  <sheetFormatPr defaultRowHeight="10.5"/>
  <cols>
    <col min="1" max="1" width="38.5" customWidth="1"/>
    <col min="2" max="2" width="24.33203125" bestFit="1" customWidth="1"/>
    <col min="3" max="3" width="33.6640625" customWidth="1"/>
    <col min="4" max="4" width="38.6640625" bestFit="1" customWidth="1"/>
    <col min="5" max="5" width="45.6640625" customWidth="1"/>
    <col min="6" max="6" width="50" customWidth="1"/>
    <col min="7" max="7" width="43.6640625" customWidth="1"/>
    <col min="8" max="9" width="38.33203125" customWidth="1"/>
    <col min="10" max="10" width="46.1640625" customWidth="1"/>
    <col min="11" max="11" width="36.5" customWidth="1"/>
    <col min="12" max="12" width="45" customWidth="1"/>
    <col min="13" max="13" width="50.1640625" customWidth="1"/>
    <col min="14" max="15" width="44.83203125" customWidth="1"/>
    <col min="16" max="16" width="45.33203125" customWidth="1"/>
    <col min="17" max="17" width="45.1640625" customWidth="1"/>
    <col min="18" max="18" width="42.6640625" customWidth="1"/>
    <col min="19" max="19" width="48.1640625" customWidth="1"/>
    <col min="20" max="20" width="45.1640625" bestFit="1" customWidth="1"/>
    <col min="21" max="21" width="42.6640625" bestFit="1" customWidth="1"/>
    <col min="22" max="22" width="48.1640625" bestFit="1" customWidth="1"/>
  </cols>
  <sheetData>
    <row r="1" spans="1:7">
      <c r="A1" s="78"/>
      <c r="B1" s="82" t="s">
        <v>378</v>
      </c>
      <c r="C1" s="82" t="s">
        <v>379</v>
      </c>
      <c r="D1" s="82" t="s">
        <v>380</v>
      </c>
    </row>
    <row r="2" spans="1:7">
      <c r="A2" s="82" t="s">
        <v>332</v>
      </c>
      <c r="B2" s="82">
        <v>7690.25</v>
      </c>
      <c r="C2" s="82">
        <v>1839.42</v>
      </c>
      <c r="D2" s="82">
        <v>1839.42</v>
      </c>
    </row>
    <row r="3" spans="1:7">
      <c r="A3" s="82" t="s">
        <v>333</v>
      </c>
      <c r="B3" s="82">
        <v>7690.25</v>
      </c>
      <c r="C3" s="82">
        <v>1839.42</v>
      </c>
      <c r="D3" s="82">
        <v>1839.42</v>
      </c>
    </row>
    <row r="4" spans="1:7">
      <c r="A4" s="82" t="s">
        <v>334</v>
      </c>
      <c r="B4" s="82">
        <v>22902.28</v>
      </c>
      <c r="C4" s="82">
        <v>5477.97</v>
      </c>
      <c r="D4" s="82">
        <v>5477.97</v>
      </c>
    </row>
    <row r="5" spans="1:7">
      <c r="A5" s="82" t="s">
        <v>335</v>
      </c>
      <c r="B5" s="82">
        <v>22902.28</v>
      </c>
      <c r="C5" s="82">
        <v>5477.97</v>
      </c>
      <c r="D5" s="82">
        <v>5477.97</v>
      </c>
    </row>
    <row r="7" spans="1:7">
      <c r="A7" s="78"/>
      <c r="B7" s="82" t="s">
        <v>381</v>
      </c>
    </row>
    <row r="8" spans="1:7">
      <c r="A8" s="82" t="s">
        <v>336</v>
      </c>
      <c r="B8" s="82">
        <v>4180.79</v>
      </c>
    </row>
    <row r="9" spans="1:7">
      <c r="A9" s="82" t="s">
        <v>337</v>
      </c>
      <c r="B9" s="82">
        <v>4180.79</v>
      </c>
    </row>
    <row r="10" spans="1:7">
      <c r="A10" s="82" t="s">
        <v>382</v>
      </c>
      <c r="B10" s="82">
        <v>0</v>
      </c>
    </row>
    <row r="12" spans="1:7">
      <c r="A12" s="78"/>
      <c r="B12" s="82" t="s">
        <v>395</v>
      </c>
      <c r="C12" s="82" t="s">
        <v>396</v>
      </c>
      <c r="D12" s="82" t="s">
        <v>397</v>
      </c>
      <c r="E12" s="82" t="s">
        <v>398</v>
      </c>
      <c r="F12" s="82" t="s">
        <v>399</v>
      </c>
      <c r="G12" s="82" t="s">
        <v>400</v>
      </c>
    </row>
    <row r="13" spans="1:7">
      <c r="A13" s="82" t="s">
        <v>81</v>
      </c>
      <c r="B13" s="82">
        <v>0</v>
      </c>
      <c r="C13" s="82">
        <v>1540.43</v>
      </c>
      <c r="D13" s="82">
        <v>0</v>
      </c>
      <c r="E13" s="82">
        <v>0</v>
      </c>
      <c r="F13" s="82">
        <v>0</v>
      </c>
      <c r="G13" s="82">
        <v>0</v>
      </c>
    </row>
    <row r="14" spans="1:7">
      <c r="A14" s="82" t="s">
        <v>82</v>
      </c>
      <c r="B14" s="82">
        <v>261.41000000000003</v>
      </c>
      <c r="C14" s="82">
        <v>0</v>
      </c>
      <c r="D14" s="82">
        <v>0</v>
      </c>
      <c r="E14" s="82">
        <v>0</v>
      </c>
      <c r="F14" s="82">
        <v>0</v>
      </c>
      <c r="G14" s="82">
        <v>0</v>
      </c>
    </row>
    <row r="15" spans="1:7">
      <c r="A15" s="82" t="s">
        <v>90</v>
      </c>
      <c r="B15" s="82">
        <v>933.76</v>
      </c>
      <c r="C15" s="82">
        <v>0</v>
      </c>
      <c r="D15" s="82">
        <v>0</v>
      </c>
      <c r="E15" s="82">
        <v>0</v>
      </c>
      <c r="F15" s="82">
        <v>0</v>
      </c>
      <c r="G15" s="82">
        <v>0</v>
      </c>
    </row>
    <row r="16" spans="1:7">
      <c r="A16" s="82" t="s">
        <v>91</v>
      </c>
      <c r="B16" s="82">
        <v>68.02</v>
      </c>
      <c r="C16" s="82">
        <v>0</v>
      </c>
      <c r="D16" s="82">
        <v>0</v>
      </c>
      <c r="E16" s="82">
        <v>0</v>
      </c>
      <c r="F16" s="82">
        <v>0</v>
      </c>
      <c r="G16" s="82">
        <v>0</v>
      </c>
    </row>
    <row r="17" spans="1:10">
      <c r="A17" s="82" t="s">
        <v>92</v>
      </c>
      <c r="B17" s="82">
        <v>678.54</v>
      </c>
      <c r="C17" s="82">
        <v>294.92</v>
      </c>
      <c r="D17" s="82">
        <v>0</v>
      </c>
      <c r="E17" s="82">
        <v>0</v>
      </c>
      <c r="F17" s="82">
        <v>0</v>
      </c>
      <c r="G17" s="82">
        <v>0</v>
      </c>
    </row>
    <row r="18" spans="1:10">
      <c r="A18" s="82" t="s">
        <v>93</v>
      </c>
      <c r="B18" s="82">
        <v>0</v>
      </c>
      <c r="C18" s="82">
        <v>0</v>
      </c>
      <c r="D18" s="82">
        <v>0</v>
      </c>
      <c r="E18" s="82">
        <v>0</v>
      </c>
      <c r="F18" s="82">
        <v>0</v>
      </c>
      <c r="G18" s="82">
        <v>0</v>
      </c>
    </row>
    <row r="19" spans="1:10">
      <c r="A19" s="82" t="s">
        <v>94</v>
      </c>
      <c r="B19" s="82">
        <v>607.24</v>
      </c>
      <c r="C19" s="82">
        <v>0</v>
      </c>
      <c r="D19" s="82">
        <v>0</v>
      </c>
      <c r="E19" s="82">
        <v>0</v>
      </c>
      <c r="F19" s="82">
        <v>0</v>
      </c>
      <c r="G19" s="82">
        <v>0</v>
      </c>
    </row>
    <row r="20" spans="1:10">
      <c r="A20" s="82" t="s">
        <v>95</v>
      </c>
      <c r="B20" s="82">
        <v>0</v>
      </c>
      <c r="C20" s="82">
        <v>0</v>
      </c>
      <c r="D20" s="82">
        <v>0</v>
      </c>
      <c r="E20" s="82">
        <v>0</v>
      </c>
      <c r="F20" s="82">
        <v>0</v>
      </c>
      <c r="G20" s="82">
        <v>0</v>
      </c>
    </row>
    <row r="21" spans="1:10">
      <c r="A21" s="82" t="s">
        <v>96</v>
      </c>
      <c r="B21" s="82">
        <v>0</v>
      </c>
      <c r="C21" s="82">
        <v>0</v>
      </c>
      <c r="D21" s="82">
        <v>0</v>
      </c>
      <c r="E21" s="82">
        <v>0</v>
      </c>
      <c r="F21" s="82">
        <v>0</v>
      </c>
      <c r="G21" s="82">
        <v>0</v>
      </c>
    </row>
    <row r="22" spans="1:10">
      <c r="A22" s="82" t="s">
        <v>97</v>
      </c>
      <c r="B22" s="82">
        <v>0</v>
      </c>
      <c r="C22" s="82">
        <v>0</v>
      </c>
      <c r="D22" s="82">
        <v>0</v>
      </c>
      <c r="E22" s="82">
        <v>0</v>
      </c>
      <c r="F22" s="82">
        <v>0</v>
      </c>
      <c r="G22" s="82">
        <v>0</v>
      </c>
    </row>
    <row r="23" spans="1:10">
      <c r="A23" s="82" t="s">
        <v>76</v>
      </c>
      <c r="B23" s="82">
        <v>0</v>
      </c>
      <c r="C23" s="82">
        <v>0</v>
      </c>
      <c r="D23" s="82">
        <v>0</v>
      </c>
      <c r="E23" s="82">
        <v>0</v>
      </c>
      <c r="F23" s="82">
        <v>0</v>
      </c>
      <c r="G23" s="82">
        <v>0</v>
      </c>
    </row>
    <row r="24" spans="1:10">
      <c r="A24" s="82" t="s">
        <v>98</v>
      </c>
      <c r="B24" s="82">
        <v>0</v>
      </c>
      <c r="C24" s="82">
        <v>18.059999999999999</v>
      </c>
      <c r="D24" s="82">
        <v>0</v>
      </c>
      <c r="E24" s="82">
        <v>0</v>
      </c>
      <c r="F24" s="82">
        <v>0</v>
      </c>
      <c r="G24" s="82">
        <v>87.12</v>
      </c>
    </row>
    <row r="25" spans="1:10">
      <c r="A25" s="82" t="s">
        <v>99</v>
      </c>
      <c r="B25" s="82">
        <v>3287.86</v>
      </c>
      <c r="C25" s="82">
        <v>0</v>
      </c>
      <c r="D25" s="82">
        <v>0</v>
      </c>
      <c r="E25" s="82">
        <v>0</v>
      </c>
      <c r="F25" s="82">
        <v>0</v>
      </c>
      <c r="G25" s="82">
        <v>0</v>
      </c>
    </row>
    <row r="26" spans="1:10">
      <c r="A26" s="82" t="s">
        <v>100</v>
      </c>
      <c r="B26" s="82">
        <v>0</v>
      </c>
      <c r="C26" s="82">
        <v>0</v>
      </c>
      <c r="D26" s="82">
        <v>0</v>
      </c>
      <c r="E26" s="82">
        <v>0</v>
      </c>
      <c r="F26" s="82">
        <v>0</v>
      </c>
      <c r="G26" s="82">
        <v>0</v>
      </c>
    </row>
    <row r="27" spans="1:10">
      <c r="A27" s="82"/>
      <c r="B27" s="82"/>
      <c r="C27" s="82"/>
      <c r="D27" s="82"/>
      <c r="E27" s="82"/>
      <c r="F27" s="82"/>
      <c r="G27" s="82"/>
    </row>
    <row r="28" spans="1:10">
      <c r="A28" s="82" t="s">
        <v>101</v>
      </c>
      <c r="B28" s="82">
        <v>5836.83</v>
      </c>
      <c r="C28" s="82">
        <v>1853.41</v>
      </c>
      <c r="D28" s="82">
        <v>0</v>
      </c>
      <c r="E28" s="82">
        <v>0</v>
      </c>
      <c r="F28" s="82">
        <v>0</v>
      </c>
      <c r="G28" s="82">
        <v>87.12</v>
      </c>
    </row>
    <row r="30" spans="1:10">
      <c r="A30" s="78"/>
      <c r="B30" s="82" t="s">
        <v>381</v>
      </c>
      <c r="C30" s="82" t="s">
        <v>9</v>
      </c>
      <c r="D30" s="82" t="s">
        <v>401</v>
      </c>
      <c r="E30" s="82" t="s">
        <v>402</v>
      </c>
      <c r="F30" s="82" t="s">
        <v>403</v>
      </c>
      <c r="G30" s="82" t="s">
        <v>404</v>
      </c>
      <c r="H30" s="82" t="s">
        <v>405</v>
      </c>
      <c r="I30" s="82" t="s">
        <v>406</v>
      </c>
      <c r="J30" s="82" t="s">
        <v>407</v>
      </c>
    </row>
    <row r="31" spans="1:10">
      <c r="A31" s="82" t="s">
        <v>408</v>
      </c>
      <c r="B31" s="82">
        <v>88.84</v>
      </c>
      <c r="C31" s="82" t="s">
        <v>10</v>
      </c>
      <c r="D31" s="82">
        <v>541.72</v>
      </c>
      <c r="E31" s="82">
        <v>1</v>
      </c>
      <c r="F31" s="82">
        <v>115.05</v>
      </c>
      <c r="G31" s="82">
        <v>0</v>
      </c>
      <c r="H31" s="82">
        <v>11.84</v>
      </c>
      <c r="I31" s="82">
        <v>18.59</v>
      </c>
      <c r="J31" s="82">
        <v>8.07</v>
      </c>
    </row>
    <row r="32" spans="1:10">
      <c r="A32" s="82" t="s">
        <v>409</v>
      </c>
      <c r="B32" s="82">
        <v>621.89</v>
      </c>
      <c r="C32" s="82" t="s">
        <v>10</v>
      </c>
      <c r="D32" s="82">
        <v>3792.03</v>
      </c>
      <c r="E32" s="82">
        <v>1</v>
      </c>
      <c r="F32" s="82">
        <v>477.11</v>
      </c>
      <c r="G32" s="82">
        <v>0</v>
      </c>
      <c r="H32" s="82">
        <v>8.61</v>
      </c>
      <c r="I32" s="82">
        <v>27.86</v>
      </c>
      <c r="J32" s="82">
        <v>8.07</v>
      </c>
    </row>
    <row r="33" spans="1:10">
      <c r="A33" s="82" t="s">
        <v>410</v>
      </c>
      <c r="B33" s="82">
        <v>224.72</v>
      </c>
      <c r="C33" s="82" t="s">
        <v>10</v>
      </c>
      <c r="D33" s="82">
        <v>1370.24</v>
      </c>
      <c r="E33" s="82">
        <v>1</v>
      </c>
      <c r="F33" s="82">
        <v>138.38999999999999</v>
      </c>
      <c r="G33" s="82">
        <v>0</v>
      </c>
      <c r="H33" s="82">
        <v>18.29</v>
      </c>
      <c r="I33" s="82">
        <v>11.61</v>
      </c>
      <c r="J33" s="82">
        <v>80.7</v>
      </c>
    </row>
    <row r="34" spans="1:10">
      <c r="A34" s="82" t="s">
        <v>411</v>
      </c>
      <c r="B34" s="82">
        <v>2324.94</v>
      </c>
      <c r="C34" s="82" t="s">
        <v>10</v>
      </c>
      <c r="D34" s="82">
        <v>14176.6</v>
      </c>
      <c r="E34" s="82">
        <v>1</v>
      </c>
      <c r="F34" s="82">
        <v>323.44</v>
      </c>
      <c r="G34" s="82">
        <v>174.7</v>
      </c>
      <c r="H34" s="82">
        <v>18.29</v>
      </c>
      <c r="I34" s="82">
        <v>11.61</v>
      </c>
      <c r="J34" s="82">
        <v>5.38</v>
      </c>
    </row>
    <row r="35" spans="1:10">
      <c r="A35" s="82" t="s">
        <v>412</v>
      </c>
      <c r="B35" s="82">
        <v>711.36</v>
      </c>
      <c r="C35" s="82" t="s">
        <v>10</v>
      </c>
      <c r="D35" s="82">
        <v>4337.6099999999997</v>
      </c>
      <c r="E35" s="82">
        <v>1</v>
      </c>
      <c r="F35" s="82">
        <v>366.09</v>
      </c>
      <c r="G35" s="82">
        <v>0</v>
      </c>
      <c r="H35" s="82">
        <v>18.29</v>
      </c>
      <c r="I35" s="82">
        <v>11.61</v>
      </c>
      <c r="J35" s="82">
        <v>5.38</v>
      </c>
    </row>
    <row r="36" spans="1:10">
      <c r="A36" s="82" t="s">
        <v>413</v>
      </c>
      <c r="B36" s="82">
        <v>209.04</v>
      </c>
      <c r="C36" s="82" t="s">
        <v>10</v>
      </c>
      <c r="D36" s="82">
        <v>1274.6500000000001</v>
      </c>
      <c r="E36" s="82">
        <v>1</v>
      </c>
      <c r="F36" s="82">
        <v>189.08</v>
      </c>
      <c r="G36" s="82">
        <v>0</v>
      </c>
      <c r="H36" s="82">
        <v>18.29</v>
      </c>
      <c r="I36" s="82">
        <v>11.61</v>
      </c>
      <c r="J36" s="82">
        <v>80.7</v>
      </c>
    </row>
    <row r="37" spans="1:10">
      <c r="A37" s="82" t="s">
        <v>377</v>
      </c>
      <c r="B37" s="82">
        <v>4180.79</v>
      </c>
      <c r="C37" s="82"/>
      <c r="D37" s="82">
        <v>25492.85</v>
      </c>
      <c r="E37" s="82"/>
      <c r="F37" s="82">
        <v>1609.16</v>
      </c>
      <c r="G37" s="82">
        <v>174.7</v>
      </c>
      <c r="H37" s="82">
        <v>16.713000000000001</v>
      </c>
      <c r="I37" s="82">
        <v>12.83</v>
      </c>
      <c r="J37" s="82">
        <v>13.6518</v>
      </c>
    </row>
    <row r="38" spans="1:10">
      <c r="A38" s="82" t="s">
        <v>414</v>
      </c>
      <c r="B38" s="82">
        <v>4180.79</v>
      </c>
      <c r="C38" s="82"/>
      <c r="D38" s="82">
        <v>25492.85</v>
      </c>
      <c r="E38" s="82"/>
      <c r="F38" s="82">
        <v>1609.16</v>
      </c>
      <c r="G38" s="82">
        <v>174.7</v>
      </c>
      <c r="H38" s="82">
        <v>16.713000000000001</v>
      </c>
      <c r="I38" s="82">
        <v>12.83</v>
      </c>
      <c r="J38" s="82">
        <v>13.6518</v>
      </c>
    </row>
    <row r="39" spans="1:10">
      <c r="A39" s="82" t="s">
        <v>415</v>
      </c>
      <c r="B39" s="82">
        <v>0</v>
      </c>
      <c r="C39" s="82"/>
      <c r="D39" s="82">
        <v>0</v>
      </c>
      <c r="E39" s="82"/>
      <c r="F39" s="82">
        <v>0</v>
      </c>
      <c r="G39" s="82">
        <v>0</v>
      </c>
      <c r="H39" s="82"/>
      <c r="I39" s="82"/>
      <c r="J39" s="82"/>
    </row>
    <row r="41" spans="1:10">
      <c r="A41" s="78"/>
      <c r="B41" s="82" t="s">
        <v>59</v>
      </c>
      <c r="C41" s="82" t="s">
        <v>338</v>
      </c>
      <c r="D41" s="82" t="s">
        <v>383</v>
      </c>
      <c r="E41" s="82" t="s">
        <v>384</v>
      </c>
      <c r="F41" s="82" t="s">
        <v>385</v>
      </c>
      <c r="G41" s="82" t="s">
        <v>386</v>
      </c>
      <c r="H41" s="82" t="s">
        <v>387</v>
      </c>
      <c r="I41" s="82" t="s">
        <v>339</v>
      </c>
    </row>
    <row r="42" spans="1:10">
      <c r="A42" s="82" t="s">
        <v>340</v>
      </c>
      <c r="B42" s="82" t="s">
        <v>341</v>
      </c>
      <c r="C42" s="82">
        <v>0.08</v>
      </c>
      <c r="D42" s="82">
        <v>0.85599999999999998</v>
      </c>
      <c r="E42" s="82">
        <v>0.98</v>
      </c>
      <c r="F42" s="82">
        <v>60.34</v>
      </c>
      <c r="G42" s="82">
        <v>0</v>
      </c>
      <c r="H42" s="82">
        <v>90</v>
      </c>
      <c r="I42" s="82" t="s">
        <v>342</v>
      </c>
    </row>
    <row r="43" spans="1:10">
      <c r="A43" s="82" t="s">
        <v>343</v>
      </c>
      <c r="B43" s="82" t="s">
        <v>341</v>
      </c>
      <c r="C43" s="82">
        <v>0.08</v>
      </c>
      <c r="D43" s="82">
        <v>0.85599999999999998</v>
      </c>
      <c r="E43" s="82">
        <v>0.98</v>
      </c>
      <c r="F43" s="82">
        <v>54.71</v>
      </c>
      <c r="G43" s="82">
        <v>90</v>
      </c>
      <c r="H43" s="82">
        <v>90</v>
      </c>
      <c r="I43" s="82" t="s">
        <v>344</v>
      </c>
    </row>
    <row r="44" spans="1:10">
      <c r="A44" s="82" t="s">
        <v>345</v>
      </c>
      <c r="B44" s="82" t="s">
        <v>346</v>
      </c>
      <c r="C44" s="82">
        <v>0.3</v>
      </c>
      <c r="D44" s="82">
        <v>3.12</v>
      </c>
      <c r="E44" s="82">
        <v>12.9</v>
      </c>
      <c r="F44" s="82">
        <v>88.84</v>
      </c>
      <c r="G44" s="82">
        <v>0</v>
      </c>
      <c r="H44" s="82">
        <v>180</v>
      </c>
      <c r="I44" s="82"/>
    </row>
    <row r="45" spans="1:10">
      <c r="A45" s="82" t="s">
        <v>347</v>
      </c>
      <c r="B45" s="82" t="s">
        <v>348</v>
      </c>
      <c r="C45" s="82">
        <v>0.3</v>
      </c>
      <c r="D45" s="82">
        <v>0.35699999999999998</v>
      </c>
      <c r="E45" s="82">
        <v>0.38</v>
      </c>
      <c r="F45" s="82">
        <v>88.84</v>
      </c>
      <c r="G45" s="82">
        <v>180</v>
      </c>
      <c r="H45" s="82">
        <v>0</v>
      </c>
      <c r="I45" s="82"/>
    </row>
    <row r="46" spans="1:10">
      <c r="A46" s="82" t="s">
        <v>349</v>
      </c>
      <c r="B46" s="82" t="s">
        <v>341</v>
      </c>
      <c r="C46" s="82">
        <v>0.08</v>
      </c>
      <c r="D46" s="82">
        <v>0.85599999999999998</v>
      </c>
      <c r="E46" s="82">
        <v>0.98</v>
      </c>
      <c r="F46" s="82">
        <v>422.4</v>
      </c>
      <c r="G46" s="82">
        <v>0</v>
      </c>
      <c r="H46" s="82">
        <v>90</v>
      </c>
      <c r="I46" s="82" t="s">
        <v>342</v>
      </c>
    </row>
    <row r="47" spans="1:10">
      <c r="A47" s="82" t="s">
        <v>350</v>
      </c>
      <c r="B47" s="82" t="s">
        <v>341</v>
      </c>
      <c r="C47" s="82">
        <v>0.08</v>
      </c>
      <c r="D47" s="82">
        <v>0.85599999999999998</v>
      </c>
      <c r="E47" s="82">
        <v>0.98</v>
      </c>
      <c r="F47" s="82">
        <v>54.71</v>
      </c>
      <c r="G47" s="82">
        <v>270</v>
      </c>
      <c r="H47" s="82">
        <v>90</v>
      </c>
      <c r="I47" s="82" t="s">
        <v>351</v>
      </c>
    </row>
    <row r="48" spans="1:10">
      <c r="A48" s="82" t="s">
        <v>352</v>
      </c>
      <c r="B48" s="82" t="s">
        <v>346</v>
      </c>
      <c r="C48" s="82">
        <v>0.3</v>
      </c>
      <c r="D48" s="82">
        <v>3.12</v>
      </c>
      <c r="E48" s="82">
        <v>12.9</v>
      </c>
      <c r="F48" s="82">
        <v>621.89</v>
      </c>
      <c r="G48" s="82">
        <v>0</v>
      </c>
      <c r="H48" s="82">
        <v>180</v>
      </c>
      <c r="I48" s="82"/>
    </row>
    <row r="49" spans="1:9">
      <c r="A49" s="82" t="s">
        <v>353</v>
      </c>
      <c r="B49" s="82" t="s">
        <v>348</v>
      </c>
      <c r="C49" s="82">
        <v>0.3</v>
      </c>
      <c r="D49" s="82">
        <v>0.35699999999999998</v>
      </c>
      <c r="E49" s="82">
        <v>0.38</v>
      </c>
      <c r="F49" s="82">
        <v>621.89</v>
      </c>
      <c r="G49" s="82">
        <v>180</v>
      </c>
      <c r="H49" s="82">
        <v>0</v>
      </c>
      <c r="I49" s="82"/>
    </row>
    <row r="50" spans="1:9">
      <c r="A50" s="82" t="s">
        <v>354</v>
      </c>
      <c r="B50" s="82" t="s">
        <v>341</v>
      </c>
      <c r="C50" s="82">
        <v>0.08</v>
      </c>
      <c r="D50" s="82">
        <v>0.85599999999999998</v>
      </c>
      <c r="E50" s="82">
        <v>0.98</v>
      </c>
      <c r="F50" s="82">
        <v>138.38999999999999</v>
      </c>
      <c r="G50" s="82">
        <v>90</v>
      </c>
      <c r="H50" s="82">
        <v>90</v>
      </c>
      <c r="I50" s="82" t="s">
        <v>344</v>
      </c>
    </row>
    <row r="51" spans="1:9">
      <c r="A51" s="82" t="s">
        <v>355</v>
      </c>
      <c r="B51" s="82" t="s">
        <v>346</v>
      </c>
      <c r="C51" s="82">
        <v>0.3</v>
      </c>
      <c r="D51" s="82">
        <v>3.12</v>
      </c>
      <c r="E51" s="82">
        <v>12.9</v>
      </c>
      <c r="F51" s="82">
        <v>224.72</v>
      </c>
      <c r="G51" s="82">
        <v>0</v>
      </c>
      <c r="H51" s="82">
        <v>180</v>
      </c>
      <c r="I51" s="82"/>
    </row>
    <row r="52" spans="1:9">
      <c r="A52" s="82" t="s">
        <v>356</v>
      </c>
      <c r="B52" s="82" t="s">
        <v>348</v>
      </c>
      <c r="C52" s="82">
        <v>0.3</v>
      </c>
      <c r="D52" s="82">
        <v>0.35699999999999998</v>
      </c>
      <c r="E52" s="82">
        <v>0.38</v>
      </c>
      <c r="F52" s="82">
        <v>224.72</v>
      </c>
      <c r="G52" s="82">
        <v>180</v>
      </c>
      <c r="H52" s="82">
        <v>0</v>
      </c>
      <c r="I52" s="82"/>
    </row>
    <row r="53" spans="1:9">
      <c r="A53" s="82" t="s">
        <v>357</v>
      </c>
      <c r="B53" s="82" t="s">
        <v>341</v>
      </c>
      <c r="C53" s="82">
        <v>0.08</v>
      </c>
      <c r="D53" s="82">
        <v>0.85599999999999998</v>
      </c>
      <c r="E53" s="82">
        <v>0.98</v>
      </c>
      <c r="F53" s="82">
        <v>323.44</v>
      </c>
      <c r="G53" s="82">
        <v>180</v>
      </c>
      <c r="H53" s="82">
        <v>90</v>
      </c>
      <c r="I53" s="82" t="s">
        <v>358</v>
      </c>
    </row>
    <row r="54" spans="1:9">
      <c r="A54" s="82" t="s">
        <v>359</v>
      </c>
      <c r="B54" s="82" t="s">
        <v>346</v>
      </c>
      <c r="C54" s="82">
        <v>0.3</v>
      </c>
      <c r="D54" s="82">
        <v>3.12</v>
      </c>
      <c r="E54" s="82">
        <v>12.9</v>
      </c>
      <c r="F54" s="82">
        <v>2324.94</v>
      </c>
      <c r="G54" s="82">
        <v>0</v>
      </c>
      <c r="H54" s="82">
        <v>180</v>
      </c>
      <c r="I54" s="82"/>
    </row>
    <row r="55" spans="1:9">
      <c r="A55" s="82" t="s">
        <v>360</v>
      </c>
      <c r="B55" s="82" t="s">
        <v>348</v>
      </c>
      <c r="C55" s="82">
        <v>0.3</v>
      </c>
      <c r="D55" s="82">
        <v>0.35699999999999998</v>
      </c>
      <c r="E55" s="82">
        <v>0.38</v>
      </c>
      <c r="F55" s="82">
        <v>2324.94</v>
      </c>
      <c r="G55" s="82">
        <v>180</v>
      </c>
      <c r="H55" s="82">
        <v>0</v>
      </c>
      <c r="I55" s="82"/>
    </row>
    <row r="56" spans="1:9">
      <c r="A56" s="82" t="s">
        <v>361</v>
      </c>
      <c r="B56" s="82" t="s">
        <v>341</v>
      </c>
      <c r="C56" s="82">
        <v>0.08</v>
      </c>
      <c r="D56" s="82">
        <v>0.85599999999999998</v>
      </c>
      <c r="E56" s="82">
        <v>0.98</v>
      </c>
      <c r="F56" s="82">
        <v>267.12</v>
      </c>
      <c r="G56" s="82">
        <v>270</v>
      </c>
      <c r="H56" s="82">
        <v>90</v>
      </c>
      <c r="I56" s="82" t="s">
        <v>351</v>
      </c>
    </row>
    <row r="57" spans="1:9">
      <c r="A57" s="82" t="s">
        <v>362</v>
      </c>
      <c r="B57" s="82" t="s">
        <v>341</v>
      </c>
      <c r="C57" s="82">
        <v>0.08</v>
      </c>
      <c r="D57" s="82">
        <v>0.85599999999999998</v>
      </c>
      <c r="E57" s="82">
        <v>0.98</v>
      </c>
      <c r="F57" s="82">
        <v>98.96</v>
      </c>
      <c r="G57" s="82">
        <v>180</v>
      </c>
      <c r="H57" s="82">
        <v>90</v>
      </c>
      <c r="I57" s="82" t="s">
        <v>358</v>
      </c>
    </row>
    <row r="58" spans="1:9">
      <c r="A58" s="82" t="s">
        <v>363</v>
      </c>
      <c r="B58" s="82" t="s">
        <v>346</v>
      </c>
      <c r="C58" s="82">
        <v>0.3</v>
      </c>
      <c r="D58" s="82">
        <v>3.12</v>
      </c>
      <c r="E58" s="82">
        <v>12.9</v>
      </c>
      <c r="F58" s="82">
        <v>711.36</v>
      </c>
      <c r="G58" s="82">
        <v>0</v>
      </c>
      <c r="H58" s="82">
        <v>180</v>
      </c>
      <c r="I58" s="82"/>
    </row>
    <row r="59" spans="1:9">
      <c r="A59" s="82" t="s">
        <v>364</v>
      </c>
      <c r="B59" s="82" t="s">
        <v>348</v>
      </c>
      <c r="C59" s="82">
        <v>0.3</v>
      </c>
      <c r="D59" s="82">
        <v>0.35699999999999998</v>
      </c>
      <c r="E59" s="82">
        <v>0.38</v>
      </c>
      <c r="F59" s="82">
        <v>711.36</v>
      </c>
      <c r="G59" s="82">
        <v>180</v>
      </c>
      <c r="H59" s="82">
        <v>0</v>
      </c>
      <c r="I59" s="82"/>
    </row>
    <row r="60" spans="1:9">
      <c r="A60" s="82" t="s">
        <v>365</v>
      </c>
      <c r="B60" s="82" t="s">
        <v>341</v>
      </c>
      <c r="C60" s="82">
        <v>0.08</v>
      </c>
      <c r="D60" s="82">
        <v>0.85599999999999998</v>
      </c>
      <c r="E60" s="82">
        <v>0.98</v>
      </c>
      <c r="F60" s="82">
        <v>60.34</v>
      </c>
      <c r="G60" s="82">
        <v>180</v>
      </c>
      <c r="H60" s="82">
        <v>90</v>
      </c>
      <c r="I60" s="82" t="s">
        <v>358</v>
      </c>
    </row>
    <row r="61" spans="1:9">
      <c r="A61" s="82" t="s">
        <v>366</v>
      </c>
      <c r="B61" s="82" t="s">
        <v>341</v>
      </c>
      <c r="C61" s="82">
        <v>0.08</v>
      </c>
      <c r="D61" s="82">
        <v>0.85599999999999998</v>
      </c>
      <c r="E61" s="82">
        <v>0.98</v>
      </c>
      <c r="F61" s="82">
        <v>128.72999999999999</v>
      </c>
      <c r="G61" s="82">
        <v>90</v>
      </c>
      <c r="H61" s="82">
        <v>90</v>
      </c>
      <c r="I61" s="82" t="s">
        <v>344</v>
      </c>
    </row>
    <row r="62" spans="1:9">
      <c r="A62" s="82" t="s">
        <v>367</v>
      </c>
      <c r="B62" s="82" t="s">
        <v>346</v>
      </c>
      <c r="C62" s="82">
        <v>0.3</v>
      </c>
      <c r="D62" s="82">
        <v>3.12</v>
      </c>
      <c r="E62" s="82">
        <v>12.9</v>
      </c>
      <c r="F62" s="82">
        <v>209.04</v>
      </c>
      <c r="G62" s="82">
        <v>0</v>
      </c>
      <c r="H62" s="82">
        <v>180</v>
      </c>
      <c r="I62" s="82"/>
    </row>
    <row r="63" spans="1:9">
      <c r="A63" s="82" t="s">
        <v>368</v>
      </c>
      <c r="B63" s="82" t="s">
        <v>348</v>
      </c>
      <c r="C63" s="82">
        <v>0.3</v>
      </c>
      <c r="D63" s="82">
        <v>0.35699999999999998</v>
      </c>
      <c r="E63" s="82">
        <v>0.38</v>
      </c>
      <c r="F63" s="82">
        <v>209.04</v>
      </c>
      <c r="G63" s="82">
        <v>180</v>
      </c>
      <c r="H63" s="82">
        <v>0</v>
      </c>
      <c r="I63" s="82"/>
    </row>
    <row r="65" spans="1:11">
      <c r="A65" s="78"/>
      <c r="B65" s="82" t="s">
        <v>59</v>
      </c>
      <c r="C65" s="82" t="s">
        <v>416</v>
      </c>
      <c r="D65" s="82" t="s">
        <v>417</v>
      </c>
      <c r="E65" s="82" t="s">
        <v>418</v>
      </c>
      <c r="F65" s="82" t="s">
        <v>53</v>
      </c>
      <c r="G65" s="82" t="s">
        <v>419</v>
      </c>
      <c r="H65" s="82" t="s">
        <v>420</v>
      </c>
      <c r="I65" s="82" t="s">
        <v>421</v>
      </c>
      <c r="J65" s="82" t="s">
        <v>386</v>
      </c>
      <c r="K65" s="82" t="s">
        <v>339</v>
      </c>
    </row>
    <row r="66" spans="1:11">
      <c r="A66" s="82" t="s">
        <v>422</v>
      </c>
      <c r="B66" s="82" t="s">
        <v>423</v>
      </c>
      <c r="C66" s="82">
        <v>174.7</v>
      </c>
      <c r="D66" s="82">
        <v>174.7</v>
      </c>
      <c r="E66" s="82">
        <v>3.18</v>
      </c>
      <c r="F66" s="82">
        <v>0.26200000000000001</v>
      </c>
      <c r="G66" s="82">
        <v>0.318</v>
      </c>
      <c r="H66" s="82" t="s">
        <v>424</v>
      </c>
      <c r="I66" s="82" t="s">
        <v>357</v>
      </c>
      <c r="J66" s="82">
        <v>180</v>
      </c>
      <c r="K66" s="82" t="s">
        <v>358</v>
      </c>
    </row>
    <row r="67" spans="1:11">
      <c r="A67" s="82" t="s">
        <v>425</v>
      </c>
      <c r="B67" s="82"/>
      <c r="C67" s="82"/>
      <c r="D67" s="82">
        <v>174.7</v>
      </c>
      <c r="E67" s="82">
        <v>3.18</v>
      </c>
      <c r="F67" s="82">
        <v>0.26200000000000001</v>
      </c>
      <c r="G67" s="82">
        <v>0.318</v>
      </c>
      <c r="H67" s="82"/>
      <c r="I67" s="82"/>
      <c r="J67" s="82"/>
      <c r="K67" s="82"/>
    </row>
    <row r="68" spans="1:11">
      <c r="A68" s="82" t="s">
        <v>426</v>
      </c>
      <c r="B68" s="82"/>
      <c r="C68" s="82"/>
      <c r="D68" s="82">
        <v>0</v>
      </c>
      <c r="E68" s="82" t="s">
        <v>427</v>
      </c>
      <c r="F68" s="82" t="s">
        <v>427</v>
      </c>
      <c r="G68" s="82" t="s">
        <v>427</v>
      </c>
      <c r="H68" s="82"/>
      <c r="I68" s="82"/>
      <c r="J68" s="82"/>
      <c r="K68" s="82"/>
    </row>
    <row r="69" spans="1:11">
      <c r="A69" s="82" t="s">
        <v>428</v>
      </c>
      <c r="B69" s="82"/>
      <c r="C69" s="82"/>
      <c r="D69" s="82">
        <v>174.7</v>
      </c>
      <c r="E69" s="82">
        <v>3.18</v>
      </c>
      <c r="F69" s="82">
        <v>0.26200000000000001</v>
      </c>
      <c r="G69" s="82">
        <v>0.318</v>
      </c>
      <c r="H69" s="82"/>
      <c r="I69" s="82"/>
      <c r="J69" s="82"/>
      <c r="K69" s="82"/>
    </row>
    <row r="71" spans="1:11">
      <c r="A71" s="78"/>
      <c r="B71" s="82" t="s">
        <v>126</v>
      </c>
      <c r="C71" s="82" t="s">
        <v>376</v>
      </c>
      <c r="D71" s="82" t="s">
        <v>388</v>
      </c>
    </row>
    <row r="72" spans="1:11">
      <c r="A72" s="82" t="s">
        <v>43</v>
      </c>
      <c r="B72" s="82"/>
      <c r="C72" s="82"/>
      <c r="D72" s="82"/>
    </row>
    <row r="74" spans="1:11">
      <c r="A74" s="78"/>
      <c r="B74" s="82" t="s">
        <v>126</v>
      </c>
      <c r="C74" s="82" t="s">
        <v>389</v>
      </c>
      <c r="D74" s="82" t="s">
        <v>390</v>
      </c>
      <c r="E74" s="82" t="s">
        <v>391</v>
      </c>
      <c r="F74" s="82" t="s">
        <v>392</v>
      </c>
      <c r="G74" s="82" t="s">
        <v>388</v>
      </c>
    </row>
    <row r="75" spans="1:11">
      <c r="A75" s="82" t="s">
        <v>369</v>
      </c>
      <c r="B75" s="82" t="s">
        <v>370</v>
      </c>
      <c r="C75" s="82">
        <v>7908.25</v>
      </c>
      <c r="D75" s="82">
        <v>6315.97</v>
      </c>
      <c r="E75" s="82">
        <v>1592.28</v>
      </c>
      <c r="F75" s="82">
        <v>0.8</v>
      </c>
      <c r="G75" s="82">
        <v>4.0599999999999996</v>
      </c>
    </row>
    <row r="76" spans="1:11">
      <c r="A76" s="82" t="s">
        <v>371</v>
      </c>
      <c r="B76" s="82" t="s">
        <v>370</v>
      </c>
      <c r="C76" s="82">
        <v>42194.37</v>
      </c>
      <c r="D76" s="82">
        <v>33698.76</v>
      </c>
      <c r="E76" s="82">
        <v>8495.61</v>
      </c>
      <c r="F76" s="82">
        <v>0.8</v>
      </c>
      <c r="G76" s="82">
        <v>3.47</v>
      </c>
    </row>
    <row r="77" spans="1:11">
      <c r="A77" s="82" t="s">
        <v>372</v>
      </c>
      <c r="B77" s="82" t="s">
        <v>370</v>
      </c>
      <c r="C77" s="82">
        <v>42168.88</v>
      </c>
      <c r="D77" s="82">
        <v>33678.400000000001</v>
      </c>
      <c r="E77" s="82">
        <v>8490.48</v>
      </c>
      <c r="F77" s="82">
        <v>0.8</v>
      </c>
      <c r="G77" s="82">
        <v>3.47</v>
      </c>
    </row>
    <row r="78" spans="1:11">
      <c r="A78" s="82" t="s">
        <v>373</v>
      </c>
      <c r="B78" s="82" t="s">
        <v>370</v>
      </c>
      <c r="C78" s="82">
        <v>219223.05</v>
      </c>
      <c r="D78" s="82">
        <v>148213.01999999999</v>
      </c>
      <c r="E78" s="82">
        <v>71010.02</v>
      </c>
      <c r="F78" s="82">
        <v>0.68</v>
      </c>
      <c r="G78" s="82">
        <v>3.49</v>
      </c>
    </row>
    <row r="79" spans="1:11">
      <c r="A79" s="82" t="s">
        <v>374</v>
      </c>
      <c r="B79" s="82" t="s">
        <v>370</v>
      </c>
      <c r="C79" s="82">
        <v>45852.94</v>
      </c>
      <c r="D79" s="82">
        <v>36620.69</v>
      </c>
      <c r="E79" s="82">
        <v>9232.25</v>
      </c>
      <c r="F79" s="82">
        <v>0.8</v>
      </c>
      <c r="G79" s="82">
        <v>3.47</v>
      </c>
    </row>
    <row r="80" spans="1:11">
      <c r="A80" s="82" t="s">
        <v>375</v>
      </c>
      <c r="B80" s="82" t="s">
        <v>370</v>
      </c>
      <c r="C80" s="82">
        <v>41505.81</v>
      </c>
      <c r="D80" s="82">
        <v>33148.83</v>
      </c>
      <c r="E80" s="82">
        <v>8356.98</v>
      </c>
      <c r="F80" s="82">
        <v>0.8</v>
      </c>
      <c r="G80" s="82">
        <v>3.47</v>
      </c>
    </row>
    <row r="82" spans="1:8">
      <c r="A82" s="78"/>
      <c r="B82" s="82" t="s">
        <v>126</v>
      </c>
      <c r="C82" s="82" t="s">
        <v>389</v>
      </c>
      <c r="D82" s="82" t="s">
        <v>388</v>
      </c>
    </row>
    <row r="83" spans="1:8">
      <c r="A83" s="82" t="s">
        <v>429</v>
      </c>
      <c r="B83" s="82" t="s">
        <v>430</v>
      </c>
      <c r="C83" s="82">
        <v>3229.16</v>
      </c>
      <c r="D83" s="82">
        <v>0.8</v>
      </c>
    </row>
    <row r="84" spans="1:8">
      <c r="A84" s="82" t="s">
        <v>431</v>
      </c>
      <c r="B84" s="82" t="s">
        <v>430</v>
      </c>
      <c r="C84" s="82">
        <v>35646.36</v>
      </c>
      <c r="D84" s="82">
        <v>0.8</v>
      </c>
    </row>
    <row r="85" spans="1:8">
      <c r="A85" s="82" t="s">
        <v>432</v>
      </c>
      <c r="B85" s="82" t="s">
        <v>430</v>
      </c>
      <c r="C85" s="82">
        <v>25023.02</v>
      </c>
      <c r="D85" s="82">
        <v>0.8</v>
      </c>
    </row>
    <row r="86" spans="1:8">
      <c r="A86" s="82" t="s">
        <v>433</v>
      </c>
      <c r="B86" s="82" t="s">
        <v>430</v>
      </c>
      <c r="C86" s="82">
        <v>123458.13</v>
      </c>
      <c r="D86" s="82">
        <v>0.78</v>
      </c>
    </row>
    <row r="87" spans="1:8">
      <c r="A87" s="82" t="s">
        <v>434</v>
      </c>
      <c r="B87" s="82" t="s">
        <v>430</v>
      </c>
      <c r="C87" s="82">
        <v>38737.17</v>
      </c>
      <c r="D87" s="82">
        <v>0.8</v>
      </c>
    </row>
    <row r="88" spans="1:8">
      <c r="A88" s="82" t="s">
        <v>435</v>
      </c>
      <c r="B88" s="82" t="s">
        <v>430</v>
      </c>
      <c r="C88" s="82">
        <v>20289.29</v>
      </c>
      <c r="D88" s="82">
        <v>0.8</v>
      </c>
    </row>
    <row r="90" spans="1:8">
      <c r="A90" s="78"/>
      <c r="B90" s="82" t="s">
        <v>126</v>
      </c>
      <c r="C90" s="82" t="s">
        <v>436</v>
      </c>
      <c r="D90" s="82" t="s">
        <v>437</v>
      </c>
      <c r="E90" s="82" t="s">
        <v>438</v>
      </c>
      <c r="F90" s="82" t="s">
        <v>439</v>
      </c>
      <c r="G90" s="82" t="s">
        <v>440</v>
      </c>
      <c r="H90" s="82" t="s">
        <v>441</v>
      </c>
    </row>
    <row r="91" spans="1:8">
      <c r="A91" s="82" t="s">
        <v>442</v>
      </c>
      <c r="B91" s="82" t="s">
        <v>443</v>
      </c>
      <c r="C91" s="82">
        <v>0.35</v>
      </c>
      <c r="D91" s="82">
        <v>125</v>
      </c>
      <c r="E91" s="82">
        <v>1.18</v>
      </c>
      <c r="F91" s="82">
        <v>421.39</v>
      </c>
      <c r="G91" s="82">
        <v>1</v>
      </c>
      <c r="H91" s="82" t="s">
        <v>444</v>
      </c>
    </row>
    <row r="92" spans="1:8">
      <c r="A92" s="82" t="s">
        <v>445</v>
      </c>
      <c r="B92" s="82" t="s">
        <v>446</v>
      </c>
      <c r="C92" s="82">
        <v>0.54</v>
      </c>
      <c r="D92" s="82">
        <v>622</v>
      </c>
      <c r="E92" s="82">
        <v>0.48</v>
      </c>
      <c r="F92" s="82">
        <v>554.13</v>
      </c>
      <c r="G92" s="82">
        <v>1</v>
      </c>
      <c r="H92" s="82" t="s">
        <v>447</v>
      </c>
    </row>
    <row r="93" spans="1:8">
      <c r="A93" s="82" t="s">
        <v>448</v>
      </c>
      <c r="B93" s="82" t="s">
        <v>446</v>
      </c>
      <c r="C93" s="82">
        <v>0.56999999999999995</v>
      </c>
      <c r="D93" s="82">
        <v>622</v>
      </c>
      <c r="E93" s="82">
        <v>2.5499999999999998</v>
      </c>
      <c r="F93" s="82">
        <v>2787.61</v>
      </c>
      <c r="G93" s="82">
        <v>1</v>
      </c>
      <c r="H93" s="82" t="s">
        <v>447</v>
      </c>
    </row>
    <row r="94" spans="1:8">
      <c r="A94" s="82" t="s">
        <v>449</v>
      </c>
      <c r="B94" s="82" t="s">
        <v>446</v>
      </c>
      <c r="C94" s="82">
        <v>0.56999999999999995</v>
      </c>
      <c r="D94" s="82">
        <v>622</v>
      </c>
      <c r="E94" s="82">
        <v>2.5499999999999998</v>
      </c>
      <c r="F94" s="82">
        <v>2785.93</v>
      </c>
      <c r="G94" s="82">
        <v>1</v>
      </c>
      <c r="H94" s="82" t="s">
        <v>447</v>
      </c>
    </row>
    <row r="95" spans="1:8">
      <c r="A95" s="82" t="s">
        <v>450</v>
      </c>
      <c r="B95" s="82" t="s">
        <v>446</v>
      </c>
      <c r="C95" s="82">
        <v>0.6</v>
      </c>
      <c r="D95" s="82">
        <v>1109.6500000000001</v>
      </c>
      <c r="E95" s="82">
        <v>8.83</v>
      </c>
      <c r="F95" s="82">
        <v>16310.52</v>
      </c>
      <c r="G95" s="82">
        <v>1</v>
      </c>
      <c r="H95" s="82" t="s">
        <v>447</v>
      </c>
    </row>
    <row r="96" spans="1:8">
      <c r="A96" s="82" t="s">
        <v>451</v>
      </c>
      <c r="B96" s="82" t="s">
        <v>446</v>
      </c>
      <c r="C96" s="82">
        <v>0.56999999999999995</v>
      </c>
      <c r="D96" s="82">
        <v>622</v>
      </c>
      <c r="E96" s="82">
        <v>2.77</v>
      </c>
      <c r="F96" s="82">
        <v>3029.32</v>
      </c>
      <c r="G96" s="82">
        <v>1</v>
      </c>
      <c r="H96" s="82" t="s">
        <v>447</v>
      </c>
    </row>
    <row r="97" spans="1:8">
      <c r="A97" s="82" t="s">
        <v>452</v>
      </c>
      <c r="B97" s="82" t="s">
        <v>446</v>
      </c>
      <c r="C97" s="82">
        <v>0.56999999999999995</v>
      </c>
      <c r="D97" s="82">
        <v>622</v>
      </c>
      <c r="E97" s="82">
        <v>2.5099999999999998</v>
      </c>
      <c r="F97" s="82">
        <v>2742.12</v>
      </c>
      <c r="G97" s="82">
        <v>1</v>
      </c>
      <c r="H97" s="82" t="s">
        <v>447</v>
      </c>
    </row>
    <row r="99" spans="1:8">
      <c r="A99" s="78"/>
      <c r="B99" s="82" t="s">
        <v>126</v>
      </c>
      <c r="C99" s="82" t="s">
        <v>453</v>
      </c>
      <c r="D99" s="82" t="s">
        <v>454</v>
      </c>
      <c r="E99" s="82" t="s">
        <v>455</v>
      </c>
      <c r="F99" s="82" t="s">
        <v>456</v>
      </c>
    </row>
    <row r="100" spans="1:8">
      <c r="A100" s="82" t="s">
        <v>457</v>
      </c>
      <c r="B100" s="82" t="s">
        <v>458</v>
      </c>
      <c r="C100" s="82" t="s">
        <v>459</v>
      </c>
      <c r="D100" s="82">
        <v>0.1</v>
      </c>
      <c r="E100" s="82">
        <v>0</v>
      </c>
      <c r="F100" s="82">
        <v>1</v>
      </c>
    </row>
    <row r="102" spans="1:8">
      <c r="A102" s="78"/>
      <c r="B102" s="82" t="s">
        <v>126</v>
      </c>
      <c r="C102" s="82" t="s">
        <v>460</v>
      </c>
      <c r="D102" s="82" t="s">
        <v>461</v>
      </c>
      <c r="E102" s="82" t="s">
        <v>462</v>
      </c>
      <c r="F102" s="82" t="s">
        <v>463</v>
      </c>
      <c r="G102" s="82" t="s">
        <v>464</v>
      </c>
    </row>
    <row r="103" spans="1:8">
      <c r="A103" s="82" t="s">
        <v>465</v>
      </c>
      <c r="B103" s="82" t="s">
        <v>466</v>
      </c>
      <c r="C103" s="82">
        <v>0.4</v>
      </c>
      <c r="D103" s="82">
        <v>845000</v>
      </c>
      <c r="E103" s="82">
        <v>0.8</v>
      </c>
      <c r="F103" s="82">
        <v>1.71</v>
      </c>
      <c r="G103" s="82">
        <v>0.59</v>
      </c>
    </row>
    <row r="105" spans="1:8">
      <c r="A105" s="78"/>
      <c r="B105" s="82" t="s">
        <v>467</v>
      </c>
      <c r="C105" s="82" t="s">
        <v>468</v>
      </c>
      <c r="D105" s="82" t="s">
        <v>469</v>
      </c>
      <c r="E105" s="82" t="s">
        <v>470</v>
      </c>
      <c r="F105" s="82" t="s">
        <v>471</v>
      </c>
      <c r="G105" s="82" t="s">
        <v>472</v>
      </c>
      <c r="H105" s="82" t="s">
        <v>473</v>
      </c>
    </row>
    <row r="106" spans="1:8">
      <c r="A106" s="82" t="s">
        <v>474</v>
      </c>
      <c r="B106" s="82">
        <v>113921.8797</v>
      </c>
      <c r="C106" s="82">
        <v>172.28360000000001</v>
      </c>
      <c r="D106" s="82">
        <v>647.79809999999998</v>
      </c>
      <c r="E106" s="82">
        <v>0</v>
      </c>
      <c r="F106" s="82">
        <v>1.2999999999999999E-3</v>
      </c>
      <c r="G106" s="83">
        <v>3230240</v>
      </c>
      <c r="H106" s="82">
        <v>46587.237500000003</v>
      </c>
    </row>
    <row r="107" spans="1:8">
      <c r="A107" s="82" t="s">
        <v>475</v>
      </c>
      <c r="B107" s="82">
        <v>100457.78389999999</v>
      </c>
      <c r="C107" s="82">
        <v>155.39949999999999</v>
      </c>
      <c r="D107" s="82">
        <v>603.92309999999998</v>
      </c>
      <c r="E107" s="82">
        <v>0</v>
      </c>
      <c r="F107" s="82">
        <v>1.1999999999999999E-3</v>
      </c>
      <c r="G107" s="83">
        <v>3011600</v>
      </c>
      <c r="H107" s="82">
        <v>41442.674500000001</v>
      </c>
    </row>
    <row r="108" spans="1:8">
      <c r="A108" s="82" t="s">
        <v>476</v>
      </c>
      <c r="B108" s="82">
        <v>111204.6133</v>
      </c>
      <c r="C108" s="82">
        <v>172.5581</v>
      </c>
      <c r="D108" s="82">
        <v>673.55100000000004</v>
      </c>
      <c r="E108" s="82">
        <v>0</v>
      </c>
      <c r="F108" s="82">
        <v>1.2999999999999999E-3</v>
      </c>
      <c r="G108" s="83">
        <v>3358840</v>
      </c>
      <c r="H108" s="82">
        <v>45931.676200000002</v>
      </c>
    </row>
    <row r="109" spans="1:8">
      <c r="A109" s="82" t="s">
        <v>477</v>
      </c>
      <c r="B109" s="82">
        <v>106479.58379999999</v>
      </c>
      <c r="C109" s="82">
        <v>170.8586</v>
      </c>
      <c r="D109" s="82">
        <v>697.87300000000005</v>
      </c>
      <c r="E109" s="82">
        <v>0</v>
      </c>
      <c r="F109" s="82">
        <v>1.2999999999999999E-3</v>
      </c>
      <c r="G109" s="83">
        <v>3480350</v>
      </c>
      <c r="H109" s="82">
        <v>44565.483399999997</v>
      </c>
    </row>
    <row r="110" spans="1:8">
      <c r="A110" s="82" t="s">
        <v>308</v>
      </c>
      <c r="B110" s="82">
        <v>114228.5613</v>
      </c>
      <c r="C110" s="82">
        <v>184.67330000000001</v>
      </c>
      <c r="D110" s="82">
        <v>761.63699999999994</v>
      </c>
      <c r="E110" s="82">
        <v>0</v>
      </c>
      <c r="F110" s="82">
        <v>1.4E-3</v>
      </c>
      <c r="G110" s="83">
        <v>3798400</v>
      </c>
      <c r="H110" s="82">
        <v>47952.202599999997</v>
      </c>
    </row>
    <row r="111" spans="1:8">
      <c r="A111" s="82" t="s">
        <v>478</v>
      </c>
      <c r="B111" s="82">
        <v>122441.9952</v>
      </c>
      <c r="C111" s="82">
        <v>199.57</v>
      </c>
      <c r="D111" s="82">
        <v>831.60979999999995</v>
      </c>
      <c r="E111" s="82">
        <v>0</v>
      </c>
      <c r="F111" s="82">
        <v>1.6000000000000001E-3</v>
      </c>
      <c r="G111" s="83">
        <v>4147420</v>
      </c>
      <c r="H111" s="82">
        <v>51568.309500000003</v>
      </c>
    </row>
    <row r="112" spans="1:8">
      <c r="A112" s="82" t="s">
        <v>479</v>
      </c>
      <c r="B112" s="82">
        <v>135545.96919999999</v>
      </c>
      <c r="C112" s="82">
        <v>221.22069999999999</v>
      </c>
      <c r="D112" s="82">
        <v>923.35799999999995</v>
      </c>
      <c r="E112" s="82">
        <v>0</v>
      </c>
      <c r="F112" s="82">
        <v>1.6999999999999999E-3</v>
      </c>
      <c r="G112" s="83">
        <v>4605000</v>
      </c>
      <c r="H112" s="82">
        <v>57117.632400000002</v>
      </c>
    </row>
    <row r="113" spans="1:19">
      <c r="A113" s="82" t="s">
        <v>480</v>
      </c>
      <c r="B113" s="82">
        <v>136808.0724</v>
      </c>
      <c r="C113" s="82">
        <v>223.2193</v>
      </c>
      <c r="D113" s="82">
        <v>931.37990000000002</v>
      </c>
      <c r="E113" s="82">
        <v>0</v>
      </c>
      <c r="F113" s="82">
        <v>1.6999999999999999E-3</v>
      </c>
      <c r="G113" s="83">
        <v>4645010</v>
      </c>
      <c r="H113" s="82">
        <v>57643.102700000003</v>
      </c>
    </row>
    <row r="114" spans="1:19">
      <c r="A114" s="82" t="s">
        <v>481</v>
      </c>
      <c r="B114" s="82">
        <v>119640.1593</v>
      </c>
      <c r="C114" s="82">
        <v>194.81190000000001</v>
      </c>
      <c r="D114" s="82">
        <v>810.78129999999999</v>
      </c>
      <c r="E114" s="82">
        <v>0</v>
      </c>
      <c r="F114" s="82">
        <v>1.5E-3</v>
      </c>
      <c r="G114" s="83">
        <v>4043540</v>
      </c>
      <c r="H114" s="82">
        <v>50368.383199999997</v>
      </c>
    </row>
    <row r="115" spans="1:19">
      <c r="A115" s="82" t="s">
        <v>482</v>
      </c>
      <c r="B115" s="82">
        <v>111905.4224</v>
      </c>
      <c r="C115" s="82">
        <v>180.00020000000001</v>
      </c>
      <c r="D115" s="82">
        <v>737.52499999999998</v>
      </c>
      <c r="E115" s="82">
        <v>0</v>
      </c>
      <c r="F115" s="82">
        <v>1.4E-3</v>
      </c>
      <c r="G115" s="83">
        <v>3678120</v>
      </c>
      <c r="H115" s="82">
        <v>46881.625</v>
      </c>
    </row>
    <row r="116" spans="1:19">
      <c r="A116" s="82" t="s">
        <v>483</v>
      </c>
      <c r="B116" s="82">
        <v>106629.458</v>
      </c>
      <c r="C116" s="82">
        <v>166.03059999999999</v>
      </c>
      <c r="D116" s="82">
        <v>651.21550000000002</v>
      </c>
      <c r="E116" s="82">
        <v>0</v>
      </c>
      <c r="F116" s="82">
        <v>1.1999999999999999E-3</v>
      </c>
      <c r="G116" s="83">
        <v>3247480</v>
      </c>
      <c r="H116" s="82">
        <v>44101.408199999998</v>
      </c>
    </row>
    <row r="117" spans="1:19">
      <c r="A117" s="82" t="s">
        <v>484</v>
      </c>
      <c r="B117" s="82">
        <v>112492.77650000001</v>
      </c>
      <c r="C117" s="82">
        <v>171.06460000000001</v>
      </c>
      <c r="D117" s="82">
        <v>648.52819999999997</v>
      </c>
      <c r="E117" s="82">
        <v>0</v>
      </c>
      <c r="F117" s="82">
        <v>1.2999999999999999E-3</v>
      </c>
      <c r="G117" s="83">
        <v>3233920</v>
      </c>
      <c r="H117" s="82">
        <v>46100.754800000002</v>
      </c>
    </row>
    <row r="118" spans="1:19">
      <c r="A118" s="82"/>
      <c r="B118" s="82"/>
      <c r="C118" s="82"/>
      <c r="D118" s="82"/>
      <c r="E118" s="82"/>
      <c r="F118" s="82"/>
      <c r="G118" s="82"/>
      <c r="H118" s="82"/>
    </row>
    <row r="119" spans="1:19">
      <c r="A119" s="82" t="s">
        <v>485</v>
      </c>
      <c r="B119" s="83">
        <v>1391760</v>
      </c>
      <c r="C119" s="82">
        <v>2211.6904</v>
      </c>
      <c r="D119" s="82">
        <v>8919.1797000000006</v>
      </c>
      <c r="E119" s="82">
        <v>0</v>
      </c>
      <c r="F119" s="82">
        <v>1.6899999999999998E-2</v>
      </c>
      <c r="G119" s="83">
        <v>44479900</v>
      </c>
      <c r="H119" s="82">
        <v>580260.49010000005</v>
      </c>
    </row>
    <row r="120" spans="1:19">
      <c r="A120" s="82" t="s">
        <v>486</v>
      </c>
      <c r="B120" s="82">
        <v>100457.78389999999</v>
      </c>
      <c r="C120" s="82">
        <v>155.39949999999999</v>
      </c>
      <c r="D120" s="82">
        <v>603.92309999999998</v>
      </c>
      <c r="E120" s="82">
        <v>0</v>
      </c>
      <c r="F120" s="82">
        <v>1.1999999999999999E-3</v>
      </c>
      <c r="G120" s="83">
        <v>3011600</v>
      </c>
      <c r="H120" s="82">
        <v>41442.674500000001</v>
      </c>
    </row>
    <row r="121" spans="1:19">
      <c r="A121" s="82" t="s">
        <v>487</v>
      </c>
      <c r="B121" s="82">
        <v>136808.0724</v>
      </c>
      <c r="C121" s="82">
        <v>223.2193</v>
      </c>
      <c r="D121" s="82">
        <v>931.37990000000002</v>
      </c>
      <c r="E121" s="82">
        <v>0</v>
      </c>
      <c r="F121" s="82">
        <v>1.6999999999999999E-3</v>
      </c>
      <c r="G121" s="83">
        <v>4645010</v>
      </c>
      <c r="H121" s="82">
        <v>57643.102700000003</v>
      </c>
    </row>
    <row r="123" spans="1:19">
      <c r="A123" s="78"/>
      <c r="B123" s="82" t="s">
        <v>488</v>
      </c>
      <c r="C123" s="82" t="s">
        <v>489</v>
      </c>
      <c r="D123" s="82" t="s">
        <v>490</v>
      </c>
      <c r="E123" s="82" t="s">
        <v>491</v>
      </c>
      <c r="F123" s="82" t="s">
        <v>492</v>
      </c>
      <c r="G123" s="82" t="s">
        <v>493</v>
      </c>
      <c r="H123" s="82" t="s">
        <v>494</v>
      </c>
      <c r="I123" s="82" t="s">
        <v>495</v>
      </c>
      <c r="J123" s="82" t="s">
        <v>496</v>
      </c>
      <c r="K123" s="82" t="s">
        <v>497</v>
      </c>
      <c r="L123" s="82" t="s">
        <v>498</v>
      </c>
      <c r="M123" s="82" t="s">
        <v>499</v>
      </c>
      <c r="N123" s="82" t="s">
        <v>500</v>
      </c>
      <c r="O123" s="82" t="s">
        <v>501</v>
      </c>
      <c r="P123" s="82" t="s">
        <v>502</v>
      </c>
      <c r="Q123" s="82" t="s">
        <v>503</v>
      </c>
      <c r="R123" s="82" t="s">
        <v>504</v>
      </c>
      <c r="S123" s="82" t="s">
        <v>505</v>
      </c>
    </row>
    <row r="124" spans="1:19">
      <c r="A124" s="82" t="s">
        <v>474</v>
      </c>
      <c r="B124" s="83">
        <v>423885000000</v>
      </c>
      <c r="C124" s="82">
        <v>295671.41600000003</v>
      </c>
      <c r="D124" s="82" t="s">
        <v>506</v>
      </c>
      <c r="E124" s="82">
        <v>41924.28</v>
      </c>
      <c r="F124" s="82">
        <v>31827.177</v>
      </c>
      <c r="G124" s="82">
        <v>28631.022000000001</v>
      </c>
      <c r="H124" s="82">
        <v>0</v>
      </c>
      <c r="I124" s="82">
        <v>0</v>
      </c>
      <c r="J124" s="82">
        <v>4330.1480000000001</v>
      </c>
      <c r="K124" s="82">
        <v>0</v>
      </c>
      <c r="L124" s="82">
        <v>0</v>
      </c>
      <c r="M124" s="82">
        <v>0</v>
      </c>
      <c r="N124" s="82">
        <v>0</v>
      </c>
      <c r="O124" s="82">
        <v>0</v>
      </c>
      <c r="P124" s="82">
        <v>0</v>
      </c>
      <c r="Q124" s="82">
        <v>188958.788</v>
      </c>
      <c r="R124" s="82">
        <v>0</v>
      </c>
      <c r="S124" s="82">
        <v>0</v>
      </c>
    </row>
    <row r="125" spans="1:19">
      <c r="A125" s="82" t="s">
        <v>475</v>
      </c>
      <c r="B125" s="83">
        <v>395195000000</v>
      </c>
      <c r="C125" s="82">
        <v>307726.34299999999</v>
      </c>
      <c r="D125" s="82" t="s">
        <v>568</v>
      </c>
      <c r="E125" s="82">
        <v>41924.28</v>
      </c>
      <c r="F125" s="82">
        <v>31827.177</v>
      </c>
      <c r="G125" s="82">
        <v>28631.022000000001</v>
      </c>
      <c r="H125" s="82">
        <v>0</v>
      </c>
      <c r="I125" s="82">
        <v>0</v>
      </c>
      <c r="J125" s="82">
        <v>4330.1480000000001</v>
      </c>
      <c r="K125" s="82">
        <v>0</v>
      </c>
      <c r="L125" s="82">
        <v>0</v>
      </c>
      <c r="M125" s="82">
        <v>0</v>
      </c>
      <c r="N125" s="82">
        <v>0</v>
      </c>
      <c r="O125" s="82">
        <v>0</v>
      </c>
      <c r="P125" s="82">
        <v>0</v>
      </c>
      <c r="Q125" s="82">
        <v>201013.71599999999</v>
      </c>
      <c r="R125" s="82">
        <v>0</v>
      </c>
      <c r="S125" s="82">
        <v>0</v>
      </c>
    </row>
    <row r="126" spans="1:19">
      <c r="A126" s="82" t="s">
        <v>476</v>
      </c>
      <c r="B126" s="83">
        <v>440761000000</v>
      </c>
      <c r="C126" s="82">
        <v>304573.228</v>
      </c>
      <c r="D126" s="82" t="s">
        <v>569</v>
      </c>
      <c r="E126" s="82">
        <v>41924.28</v>
      </c>
      <c r="F126" s="82">
        <v>31827.177</v>
      </c>
      <c r="G126" s="82">
        <v>28631.022000000001</v>
      </c>
      <c r="H126" s="82">
        <v>0</v>
      </c>
      <c r="I126" s="82">
        <v>6809.9859999999999</v>
      </c>
      <c r="J126" s="82">
        <v>0</v>
      </c>
      <c r="K126" s="82">
        <v>0</v>
      </c>
      <c r="L126" s="82">
        <v>0</v>
      </c>
      <c r="M126" s="82">
        <v>0</v>
      </c>
      <c r="N126" s="82">
        <v>0</v>
      </c>
      <c r="O126" s="82">
        <v>0</v>
      </c>
      <c r="P126" s="82">
        <v>0</v>
      </c>
      <c r="Q126" s="82">
        <v>195380.76199999999</v>
      </c>
      <c r="R126" s="82">
        <v>0</v>
      </c>
      <c r="S126" s="82">
        <v>0</v>
      </c>
    </row>
    <row r="127" spans="1:19">
      <c r="A127" s="82" t="s">
        <v>477</v>
      </c>
      <c r="B127" s="83">
        <v>456706000000</v>
      </c>
      <c r="C127" s="82">
        <v>345345.4</v>
      </c>
      <c r="D127" s="82" t="s">
        <v>570</v>
      </c>
      <c r="E127" s="82">
        <v>41924.28</v>
      </c>
      <c r="F127" s="82">
        <v>31827.177</v>
      </c>
      <c r="G127" s="82">
        <v>28631.022000000001</v>
      </c>
      <c r="H127" s="82">
        <v>0</v>
      </c>
      <c r="I127" s="82">
        <v>28682.384999999998</v>
      </c>
      <c r="J127" s="82">
        <v>0</v>
      </c>
      <c r="K127" s="82">
        <v>0</v>
      </c>
      <c r="L127" s="82">
        <v>0</v>
      </c>
      <c r="M127" s="82">
        <v>0</v>
      </c>
      <c r="N127" s="82">
        <v>0</v>
      </c>
      <c r="O127" s="82">
        <v>0</v>
      </c>
      <c r="P127" s="82">
        <v>0</v>
      </c>
      <c r="Q127" s="82">
        <v>214280.535</v>
      </c>
      <c r="R127" s="82">
        <v>0</v>
      </c>
      <c r="S127" s="82">
        <v>0</v>
      </c>
    </row>
    <row r="128" spans="1:19">
      <c r="A128" s="82" t="s">
        <v>308</v>
      </c>
      <c r="B128" s="83">
        <v>498441000000</v>
      </c>
      <c r="C128" s="82">
        <v>358059.49800000002</v>
      </c>
      <c r="D128" s="82" t="s">
        <v>550</v>
      </c>
      <c r="E128" s="82">
        <v>41924.28</v>
      </c>
      <c r="F128" s="82">
        <v>31827.177</v>
      </c>
      <c r="G128" s="82">
        <v>28631.022000000001</v>
      </c>
      <c r="H128" s="82">
        <v>0</v>
      </c>
      <c r="I128" s="82">
        <v>44413.436999999998</v>
      </c>
      <c r="J128" s="82">
        <v>0</v>
      </c>
      <c r="K128" s="82">
        <v>0</v>
      </c>
      <c r="L128" s="82">
        <v>0</v>
      </c>
      <c r="M128" s="82">
        <v>0</v>
      </c>
      <c r="N128" s="82">
        <v>0</v>
      </c>
      <c r="O128" s="82">
        <v>0</v>
      </c>
      <c r="P128" s="82">
        <v>0</v>
      </c>
      <c r="Q128" s="82">
        <v>211263.58100000001</v>
      </c>
      <c r="R128" s="82">
        <v>0</v>
      </c>
      <c r="S128" s="82">
        <v>0</v>
      </c>
    </row>
    <row r="129" spans="1:19">
      <c r="A129" s="82" t="s">
        <v>478</v>
      </c>
      <c r="B129" s="83">
        <v>544242000000</v>
      </c>
      <c r="C129" s="82">
        <v>394676.71500000003</v>
      </c>
      <c r="D129" s="82" t="s">
        <v>511</v>
      </c>
      <c r="E129" s="82">
        <v>41924.28</v>
      </c>
      <c r="F129" s="82">
        <v>31827.177</v>
      </c>
      <c r="G129" s="82">
        <v>28631.022000000001</v>
      </c>
      <c r="H129" s="82">
        <v>0</v>
      </c>
      <c r="I129" s="82">
        <v>79610.395999999993</v>
      </c>
      <c r="J129" s="82">
        <v>0</v>
      </c>
      <c r="K129" s="82">
        <v>0</v>
      </c>
      <c r="L129" s="82">
        <v>0</v>
      </c>
      <c r="M129" s="82">
        <v>0</v>
      </c>
      <c r="N129" s="82">
        <v>0</v>
      </c>
      <c r="O129" s="82">
        <v>0</v>
      </c>
      <c r="P129" s="82">
        <v>0</v>
      </c>
      <c r="Q129" s="82">
        <v>212683.83900000001</v>
      </c>
      <c r="R129" s="82">
        <v>0</v>
      </c>
      <c r="S129" s="82">
        <v>0</v>
      </c>
    </row>
    <row r="130" spans="1:19">
      <c r="A130" s="82" t="s">
        <v>479</v>
      </c>
      <c r="B130" s="83">
        <v>604287000000</v>
      </c>
      <c r="C130" s="82">
        <v>400877.91899999999</v>
      </c>
      <c r="D130" s="82" t="s">
        <v>571</v>
      </c>
      <c r="E130" s="82">
        <v>41924.28</v>
      </c>
      <c r="F130" s="82">
        <v>31827.177</v>
      </c>
      <c r="G130" s="82">
        <v>28631.022000000001</v>
      </c>
      <c r="H130" s="82">
        <v>0</v>
      </c>
      <c r="I130" s="82">
        <v>75319.611000000004</v>
      </c>
      <c r="J130" s="82">
        <v>0</v>
      </c>
      <c r="K130" s="82">
        <v>0</v>
      </c>
      <c r="L130" s="82">
        <v>0</v>
      </c>
      <c r="M130" s="82">
        <v>0</v>
      </c>
      <c r="N130" s="82">
        <v>0</v>
      </c>
      <c r="O130" s="82">
        <v>0</v>
      </c>
      <c r="P130" s="82">
        <v>0</v>
      </c>
      <c r="Q130" s="82">
        <v>223175.82800000001</v>
      </c>
      <c r="R130" s="82">
        <v>0</v>
      </c>
      <c r="S130" s="82">
        <v>0</v>
      </c>
    </row>
    <row r="131" spans="1:19">
      <c r="A131" s="82" t="s">
        <v>480</v>
      </c>
      <c r="B131" s="83">
        <v>609537000000</v>
      </c>
      <c r="C131" s="82">
        <v>412634.44199999998</v>
      </c>
      <c r="D131" s="82" t="s">
        <v>572</v>
      </c>
      <c r="E131" s="82">
        <v>62886.42</v>
      </c>
      <c r="F131" s="82">
        <v>35805.574999999997</v>
      </c>
      <c r="G131" s="82">
        <v>28631.022000000001</v>
      </c>
      <c r="H131" s="82">
        <v>0</v>
      </c>
      <c r="I131" s="82">
        <v>60670.317000000003</v>
      </c>
      <c r="J131" s="82">
        <v>0</v>
      </c>
      <c r="K131" s="82">
        <v>0</v>
      </c>
      <c r="L131" s="82">
        <v>0</v>
      </c>
      <c r="M131" s="82">
        <v>0</v>
      </c>
      <c r="N131" s="82">
        <v>0</v>
      </c>
      <c r="O131" s="82">
        <v>0</v>
      </c>
      <c r="P131" s="82">
        <v>0</v>
      </c>
      <c r="Q131" s="82">
        <v>224641.10800000001</v>
      </c>
      <c r="R131" s="82">
        <v>0</v>
      </c>
      <c r="S131" s="82">
        <v>0</v>
      </c>
    </row>
    <row r="132" spans="1:19">
      <c r="A132" s="82" t="s">
        <v>481</v>
      </c>
      <c r="B132" s="83">
        <v>530610000000</v>
      </c>
      <c r="C132" s="82">
        <v>381394.27100000001</v>
      </c>
      <c r="D132" s="82" t="s">
        <v>573</v>
      </c>
      <c r="E132" s="82">
        <v>41924.28</v>
      </c>
      <c r="F132" s="82">
        <v>31827.177</v>
      </c>
      <c r="G132" s="82">
        <v>28631.022000000001</v>
      </c>
      <c r="H132" s="82">
        <v>0</v>
      </c>
      <c r="I132" s="82">
        <v>59636.91</v>
      </c>
      <c r="J132" s="82">
        <v>0</v>
      </c>
      <c r="K132" s="82">
        <v>0</v>
      </c>
      <c r="L132" s="82">
        <v>0</v>
      </c>
      <c r="M132" s="82">
        <v>0</v>
      </c>
      <c r="N132" s="82">
        <v>0</v>
      </c>
      <c r="O132" s="82">
        <v>0</v>
      </c>
      <c r="P132" s="82">
        <v>0</v>
      </c>
      <c r="Q132" s="82">
        <v>219374.88099999999</v>
      </c>
      <c r="R132" s="82">
        <v>0</v>
      </c>
      <c r="S132" s="82">
        <v>0</v>
      </c>
    </row>
    <row r="133" spans="1:19">
      <c r="A133" s="82" t="s">
        <v>482</v>
      </c>
      <c r="B133" s="83">
        <v>482657000000</v>
      </c>
      <c r="C133" s="82">
        <v>346230.53100000002</v>
      </c>
      <c r="D133" s="82" t="s">
        <v>574</v>
      </c>
      <c r="E133" s="82">
        <v>62886.42</v>
      </c>
      <c r="F133" s="82">
        <v>35805.574999999997</v>
      </c>
      <c r="G133" s="82">
        <v>28631.022000000001</v>
      </c>
      <c r="H133" s="82">
        <v>0</v>
      </c>
      <c r="I133" s="82">
        <v>19989.605</v>
      </c>
      <c r="J133" s="82">
        <v>0</v>
      </c>
      <c r="K133" s="82">
        <v>0</v>
      </c>
      <c r="L133" s="82">
        <v>0</v>
      </c>
      <c r="M133" s="82">
        <v>0</v>
      </c>
      <c r="N133" s="82">
        <v>0</v>
      </c>
      <c r="O133" s="82">
        <v>0</v>
      </c>
      <c r="P133" s="82">
        <v>0</v>
      </c>
      <c r="Q133" s="82">
        <v>198917.90900000001</v>
      </c>
      <c r="R133" s="82">
        <v>0</v>
      </c>
      <c r="S133" s="82">
        <v>0</v>
      </c>
    </row>
    <row r="134" spans="1:19">
      <c r="A134" s="82" t="s">
        <v>483</v>
      </c>
      <c r="B134" s="83">
        <v>426148000000</v>
      </c>
      <c r="C134" s="82">
        <v>304358.08399999997</v>
      </c>
      <c r="D134" s="82" t="s">
        <v>575</v>
      </c>
      <c r="E134" s="82">
        <v>41924.28</v>
      </c>
      <c r="F134" s="82">
        <v>31827.177</v>
      </c>
      <c r="G134" s="82">
        <v>28631.022000000001</v>
      </c>
      <c r="H134" s="82">
        <v>0</v>
      </c>
      <c r="I134" s="82">
        <v>0</v>
      </c>
      <c r="J134" s="82">
        <v>4330.1480000000001</v>
      </c>
      <c r="K134" s="82">
        <v>0</v>
      </c>
      <c r="L134" s="82">
        <v>0</v>
      </c>
      <c r="M134" s="82">
        <v>0</v>
      </c>
      <c r="N134" s="82">
        <v>0</v>
      </c>
      <c r="O134" s="82">
        <v>0</v>
      </c>
      <c r="P134" s="82">
        <v>0</v>
      </c>
      <c r="Q134" s="82">
        <v>197645.45699999999</v>
      </c>
      <c r="R134" s="82">
        <v>0</v>
      </c>
      <c r="S134" s="82">
        <v>0</v>
      </c>
    </row>
    <row r="135" spans="1:19">
      <c r="A135" s="82" t="s">
        <v>484</v>
      </c>
      <c r="B135" s="83">
        <v>424368000000</v>
      </c>
      <c r="C135" s="82">
        <v>294189.315</v>
      </c>
      <c r="D135" s="82" t="s">
        <v>576</v>
      </c>
      <c r="E135" s="82">
        <v>41924.28</v>
      </c>
      <c r="F135" s="82">
        <v>31827.177</v>
      </c>
      <c r="G135" s="82">
        <v>28631.022000000001</v>
      </c>
      <c r="H135" s="82">
        <v>0</v>
      </c>
      <c r="I135" s="82">
        <v>0</v>
      </c>
      <c r="J135" s="82">
        <v>4330.1480000000001</v>
      </c>
      <c r="K135" s="82">
        <v>0</v>
      </c>
      <c r="L135" s="82">
        <v>0</v>
      </c>
      <c r="M135" s="82">
        <v>0</v>
      </c>
      <c r="N135" s="82">
        <v>0</v>
      </c>
      <c r="O135" s="82">
        <v>0</v>
      </c>
      <c r="P135" s="82">
        <v>0</v>
      </c>
      <c r="Q135" s="82">
        <v>187476.68700000001</v>
      </c>
      <c r="R135" s="82">
        <v>0</v>
      </c>
      <c r="S135" s="82">
        <v>0</v>
      </c>
    </row>
    <row r="136" spans="1:19">
      <c r="A136" s="82"/>
      <c r="B136" s="82"/>
      <c r="C136" s="82"/>
      <c r="D136" s="82"/>
      <c r="E136" s="82"/>
      <c r="F136" s="82"/>
      <c r="G136" s="82"/>
      <c r="H136" s="82"/>
      <c r="I136" s="82"/>
      <c r="J136" s="82"/>
      <c r="K136" s="82"/>
      <c r="L136" s="82"/>
      <c r="M136" s="82"/>
      <c r="N136" s="82"/>
      <c r="O136" s="82"/>
      <c r="P136" s="82"/>
      <c r="Q136" s="82"/>
      <c r="R136" s="82"/>
      <c r="S136" s="82"/>
    </row>
    <row r="137" spans="1:19">
      <c r="A137" s="82" t="s">
        <v>485</v>
      </c>
      <c r="B137" s="83">
        <v>5836830000000</v>
      </c>
      <c r="C137" s="82"/>
      <c r="D137" s="82"/>
      <c r="E137" s="82"/>
      <c r="F137" s="82"/>
      <c r="G137" s="82"/>
      <c r="H137" s="82"/>
      <c r="I137" s="82"/>
      <c r="J137" s="82"/>
      <c r="K137" s="82"/>
      <c r="L137" s="82">
        <v>0</v>
      </c>
      <c r="M137" s="82">
        <v>0</v>
      </c>
      <c r="N137" s="82">
        <v>0</v>
      </c>
      <c r="O137" s="82">
        <v>0</v>
      </c>
      <c r="P137" s="82">
        <v>0</v>
      </c>
      <c r="Q137" s="82"/>
      <c r="R137" s="82">
        <v>0</v>
      </c>
      <c r="S137" s="82">
        <v>0</v>
      </c>
    </row>
    <row r="138" spans="1:19">
      <c r="A138" s="82" t="s">
        <v>486</v>
      </c>
      <c r="B138" s="83">
        <v>395195000000</v>
      </c>
      <c r="C138" s="82">
        <v>294189.315</v>
      </c>
      <c r="D138" s="82"/>
      <c r="E138" s="82">
        <v>41924.28</v>
      </c>
      <c r="F138" s="82">
        <v>31827.177</v>
      </c>
      <c r="G138" s="82">
        <v>28631.022000000001</v>
      </c>
      <c r="H138" s="82">
        <v>0</v>
      </c>
      <c r="I138" s="82">
        <v>0</v>
      </c>
      <c r="J138" s="82">
        <v>0</v>
      </c>
      <c r="K138" s="82">
        <v>0</v>
      </c>
      <c r="L138" s="82">
        <v>0</v>
      </c>
      <c r="M138" s="82">
        <v>0</v>
      </c>
      <c r="N138" s="82">
        <v>0</v>
      </c>
      <c r="O138" s="82">
        <v>0</v>
      </c>
      <c r="P138" s="82">
        <v>0</v>
      </c>
      <c r="Q138" s="82">
        <v>187476.68700000001</v>
      </c>
      <c r="R138" s="82">
        <v>0</v>
      </c>
      <c r="S138" s="82">
        <v>0</v>
      </c>
    </row>
    <row r="139" spans="1:19">
      <c r="A139" s="82" t="s">
        <v>487</v>
      </c>
      <c r="B139" s="83">
        <v>609537000000</v>
      </c>
      <c r="C139" s="82">
        <v>412634.44199999998</v>
      </c>
      <c r="D139" s="82"/>
      <c r="E139" s="82">
        <v>62886.42</v>
      </c>
      <c r="F139" s="82">
        <v>35805.574999999997</v>
      </c>
      <c r="G139" s="82">
        <v>28631.022000000001</v>
      </c>
      <c r="H139" s="82">
        <v>0</v>
      </c>
      <c r="I139" s="82">
        <v>79610.395999999993</v>
      </c>
      <c r="J139" s="82">
        <v>4330.1480000000001</v>
      </c>
      <c r="K139" s="82">
        <v>0</v>
      </c>
      <c r="L139" s="82">
        <v>0</v>
      </c>
      <c r="M139" s="82">
        <v>0</v>
      </c>
      <c r="N139" s="82">
        <v>0</v>
      </c>
      <c r="O139" s="82">
        <v>0</v>
      </c>
      <c r="P139" s="82">
        <v>0</v>
      </c>
      <c r="Q139" s="82">
        <v>224641.10800000001</v>
      </c>
      <c r="R139" s="82">
        <v>0</v>
      </c>
      <c r="S139" s="82">
        <v>0</v>
      </c>
    </row>
    <row r="141" spans="1:19">
      <c r="A141" s="78"/>
      <c r="B141" s="82" t="s">
        <v>518</v>
      </c>
      <c r="C141" s="82" t="s">
        <v>519</v>
      </c>
      <c r="D141" s="82" t="s">
        <v>254</v>
      </c>
      <c r="E141" s="82" t="s">
        <v>377</v>
      </c>
    </row>
    <row r="142" spans="1:19">
      <c r="A142" s="82" t="s">
        <v>520</v>
      </c>
      <c r="B142" s="82">
        <v>154373.04</v>
      </c>
      <c r="C142" s="82">
        <v>14448.34</v>
      </c>
      <c r="D142" s="82">
        <v>0</v>
      </c>
      <c r="E142" s="82">
        <v>168821.39</v>
      </c>
    </row>
    <row r="143" spans="1:19">
      <c r="A143" s="82" t="s">
        <v>521</v>
      </c>
      <c r="B143" s="82">
        <v>36.92</v>
      </c>
      <c r="C143" s="82">
        <v>3.46</v>
      </c>
      <c r="D143" s="82">
        <v>0</v>
      </c>
      <c r="E143" s="82">
        <v>40.380000000000003</v>
      </c>
    </row>
    <row r="144" spans="1:19">
      <c r="A144" s="82" t="s">
        <v>522</v>
      </c>
      <c r="B144" s="82">
        <v>36.92</v>
      </c>
      <c r="C144" s="82">
        <v>3.46</v>
      </c>
      <c r="D144" s="82">
        <v>0</v>
      </c>
      <c r="E144" s="82">
        <v>40.380000000000003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6" baseType="variant">
      <vt:variant>
        <vt:lpstr>Worksheets</vt:lpstr>
      </vt:variant>
      <vt:variant>
        <vt:i4>5</vt:i4>
      </vt:variant>
      <vt:variant>
        <vt:lpstr>Charts</vt:lpstr>
      </vt:variant>
      <vt:variant>
        <vt:i4>10</vt:i4>
      </vt:variant>
      <vt:variant>
        <vt:lpstr>Named Ranges</vt:lpstr>
      </vt:variant>
      <vt:variant>
        <vt:i4>20</vt:i4>
      </vt:variant>
    </vt:vector>
  </HeadingPairs>
  <TitlesOfParts>
    <vt:vector size="35" baseType="lpstr">
      <vt:lpstr>BuildingSummary</vt:lpstr>
      <vt:lpstr>ZoneSummary</vt:lpstr>
      <vt:lpstr>LocationSummary</vt:lpstr>
      <vt:lpstr>Picture</vt:lpstr>
      <vt:lpstr>Schedules</vt:lpstr>
      <vt:lpstr>Electricity</vt:lpstr>
      <vt:lpstr>Gas</vt:lpstr>
      <vt:lpstr>EUI</vt:lpstr>
      <vt:lpstr>Water</vt:lpstr>
      <vt:lpstr>Carbon</vt:lpstr>
      <vt:lpstr>LghtSch</vt:lpstr>
      <vt:lpstr>EqpSch</vt:lpstr>
      <vt:lpstr>OccSch</vt:lpstr>
      <vt:lpstr>HeatSch</vt:lpstr>
      <vt:lpstr>CoolSch</vt:lpstr>
      <vt:lpstr>Schedules!Print_Area</vt:lpstr>
      <vt:lpstr>BuildingSummary!Print_Titles</vt:lpstr>
      <vt:lpstr>LocationSummary!Print_Titles</vt:lpstr>
      <vt:lpstr>Schedules!Print_Titles</vt:lpstr>
      <vt:lpstr>Miami!smarket01miami</vt:lpstr>
      <vt:lpstr>Houston!smarket02houston</vt:lpstr>
      <vt:lpstr>Phoenix!smarket03phoenix</vt:lpstr>
      <vt:lpstr>Atlanta!smarket04atlanta</vt:lpstr>
      <vt:lpstr>LosAngeles!smarket05losangeles</vt:lpstr>
      <vt:lpstr>LasVegas!smarket06lasvegas</vt:lpstr>
      <vt:lpstr>SanFrancisco!smarket07sanfrancisco</vt:lpstr>
      <vt:lpstr>Baltimore!smarket08baltimore</vt:lpstr>
      <vt:lpstr>Albuquerque!smarket09albuquerque</vt:lpstr>
      <vt:lpstr>Seattle!smarket10seattle</vt:lpstr>
      <vt:lpstr>Chicago!smarket11chicago</vt:lpstr>
      <vt:lpstr>Boulder!smarket12boulder</vt:lpstr>
      <vt:lpstr>Minneapolis!smarket13minneapolis</vt:lpstr>
      <vt:lpstr>Helena!smarket14helena</vt:lpstr>
      <vt:lpstr>Duluth!smarket15duluth</vt:lpstr>
      <vt:lpstr>Fairbanks!smarket16fairbanks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mderu</cp:lastModifiedBy>
  <cp:lastPrinted>2008-10-24T15:39:16Z</cp:lastPrinted>
  <dcterms:created xsi:type="dcterms:W3CDTF">2007-11-14T19:26:56Z</dcterms:created>
  <dcterms:modified xsi:type="dcterms:W3CDTF">2009-05-06T23:08:21Z</dcterms:modified>
</cp:coreProperties>
</file>